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3.19 PF Colstrip - Amortization\"/>
    </mc:Choice>
  </mc:AlternateContent>
  <bookViews>
    <workbookView xWindow="-120" yWindow="-120" windowWidth="29040" windowHeight="15840"/>
  </bookViews>
  <sheets>
    <sheet name="Forecast" sheetId="2" r:id="rId1"/>
    <sheet name="Forecast-Approved Deprec Rates" sheetId="3" r:id="rId2"/>
    <sheet name="ADFIT" sheetId="4" r:id="rId3"/>
    <sheet name="James Gall" sheetId="1" r:id="rId4"/>
  </sheets>
  <definedNames>
    <definedName name="_xlnm.Print_Area" localSheetId="2">ADFIT!$C$1:$N$10</definedName>
    <definedName name="_xlnm.Print_Area" localSheetId="0">Forecast!$A$1:$L$18</definedName>
    <definedName name="_xlnm.Print_Titles" localSheetId="1">'Forecast-Approved Deprec Rates'!$A:$C,'Forecast-Approved Deprec Rates'!$2:$2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Y96" i="3" l="1"/>
  <c r="BY79" i="3"/>
  <c r="BY62" i="3"/>
  <c r="BY45" i="3"/>
  <c r="BY28" i="3"/>
  <c r="L8" i="4" l="1"/>
  <c r="L9" i="4"/>
  <c r="L7" i="4"/>
  <c r="L10" i="4" l="1"/>
  <c r="E10" i="4"/>
  <c r="F10" i="4"/>
  <c r="G10" i="4"/>
  <c r="I3" i="3" l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H15" i="3"/>
  <c r="H14" i="3"/>
  <c r="H13" i="3"/>
  <c r="H12" i="3"/>
  <c r="H11" i="3"/>
  <c r="H10" i="3"/>
  <c r="H8" i="3"/>
  <c r="H7" i="3"/>
  <c r="H6" i="3"/>
  <c r="H5" i="3"/>
  <c r="H4" i="3"/>
  <c r="H3" i="3"/>
  <c r="W87" i="3" l="1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 l="1"/>
  <c r="D23" i="3"/>
  <c r="E40" i="3" s="1"/>
  <c r="D24" i="3"/>
  <c r="E41" i="3" s="1"/>
  <c r="D25" i="3"/>
  <c r="E42" i="3" s="1"/>
  <c r="D26" i="3"/>
  <c r="E43" i="3" s="1"/>
  <c r="D27" i="3"/>
  <c r="E44" i="3" s="1"/>
  <c r="D29" i="3"/>
  <c r="E46" i="3" s="1"/>
  <c r="D30" i="3"/>
  <c r="E47" i="3" s="1"/>
  <c r="D31" i="3"/>
  <c r="E48" i="3" s="1"/>
  <c r="D32" i="3"/>
  <c r="E49" i="3" s="1"/>
  <c r="D33" i="3"/>
  <c r="E50" i="3" s="1"/>
  <c r="D34" i="3"/>
  <c r="E51" i="3" s="1"/>
  <c r="D22" i="3"/>
  <c r="E22" i="3" s="1"/>
  <c r="AB17" i="3" l="1"/>
  <c r="F39" i="3"/>
  <c r="E39" i="3"/>
  <c r="D36" i="3"/>
  <c r="E31" i="3"/>
  <c r="F48" i="3" s="1"/>
  <c r="AF17" i="3"/>
  <c r="T17" i="3"/>
  <c r="E27" i="3"/>
  <c r="F44" i="3" s="1"/>
  <c r="AJ17" i="3"/>
  <c r="X17" i="3"/>
  <c r="E23" i="3"/>
  <c r="F40" i="3" s="1"/>
  <c r="P17" i="3"/>
  <c r="D43" i="3"/>
  <c r="D60" i="3" s="1"/>
  <c r="E34" i="3"/>
  <c r="E30" i="3"/>
  <c r="E26" i="3"/>
  <c r="D50" i="3"/>
  <c r="D67" i="3" s="1"/>
  <c r="D46" i="3"/>
  <c r="D63" i="3" s="1"/>
  <c r="D42" i="3"/>
  <c r="D59" i="3" s="1"/>
  <c r="L17" i="3"/>
  <c r="D51" i="3"/>
  <c r="D68" i="3" s="1"/>
  <c r="D47" i="3"/>
  <c r="D64" i="3" s="1"/>
  <c r="H17" i="3"/>
  <c r="E33" i="3"/>
  <c r="E29" i="3"/>
  <c r="E25" i="3"/>
  <c r="F31" i="3"/>
  <c r="F22" i="3"/>
  <c r="D49" i="3"/>
  <c r="D66" i="3" s="1"/>
  <c r="D41" i="3"/>
  <c r="D58" i="3" s="1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K17" i="3"/>
  <c r="AG17" i="3"/>
  <c r="AC17" i="3"/>
  <c r="Y17" i="3"/>
  <c r="U17" i="3"/>
  <c r="Q17" i="3"/>
  <c r="M17" i="3"/>
  <c r="I17" i="3"/>
  <c r="E53" i="3"/>
  <c r="E32" i="3"/>
  <c r="E24" i="3"/>
  <c r="D39" i="3"/>
  <c r="D48" i="3"/>
  <c r="D65" i="3" s="1"/>
  <c r="D44" i="3"/>
  <c r="D61" i="3" s="1"/>
  <c r="D40" i="3"/>
  <c r="D57" i="3" s="1"/>
  <c r="E17" i="3"/>
  <c r="F17" i="3"/>
  <c r="G17" i="3"/>
  <c r="D17" i="3"/>
  <c r="E58" i="3" l="1"/>
  <c r="D92" i="3"/>
  <c r="E92" i="3" s="1"/>
  <c r="E64" i="3"/>
  <c r="D98" i="3"/>
  <c r="E98" i="3" s="1"/>
  <c r="E63" i="3"/>
  <c r="D97" i="3"/>
  <c r="E97" i="3" s="1"/>
  <c r="E61" i="3"/>
  <c r="D95" i="3"/>
  <c r="E95" i="3" s="1"/>
  <c r="F95" i="3" s="1"/>
  <c r="E65" i="3"/>
  <c r="F65" i="3" s="1"/>
  <c r="D99" i="3"/>
  <c r="E99" i="3" s="1"/>
  <c r="F99" i="3" s="1"/>
  <c r="E59" i="3"/>
  <c r="D93" i="3"/>
  <c r="E93" i="3" s="1"/>
  <c r="F93" i="3" s="1"/>
  <c r="E57" i="3"/>
  <c r="D91" i="3"/>
  <c r="E91" i="3" s="1"/>
  <c r="F91" i="3" s="1"/>
  <c r="E66" i="3"/>
  <c r="D100" i="3"/>
  <c r="E100" i="3" s="1"/>
  <c r="E68" i="3"/>
  <c r="D102" i="3"/>
  <c r="E102" i="3" s="1"/>
  <c r="E67" i="3"/>
  <c r="D101" i="3"/>
  <c r="E101" i="3" s="1"/>
  <c r="F101" i="3" s="1"/>
  <c r="E60" i="3"/>
  <c r="D94" i="3"/>
  <c r="E94" i="3" s="1"/>
  <c r="D8" i="4"/>
  <c r="D9" i="4"/>
  <c r="D7" i="4"/>
  <c r="E36" i="3"/>
  <c r="F61" i="3"/>
  <c r="F57" i="3"/>
  <c r="F23" i="3"/>
  <c r="G23" i="3" s="1"/>
  <c r="F27" i="3"/>
  <c r="G27" i="3" s="1"/>
  <c r="D53" i="3"/>
  <c r="D56" i="3"/>
  <c r="D90" i="3" s="1"/>
  <c r="F41" i="3"/>
  <c r="F58" i="3" s="1"/>
  <c r="F24" i="3"/>
  <c r="F50" i="3"/>
  <c r="F33" i="3"/>
  <c r="F51" i="3"/>
  <c r="F68" i="3" s="1"/>
  <c r="F34" i="3"/>
  <c r="G22" i="3"/>
  <c r="G39" i="3"/>
  <c r="F46" i="3"/>
  <c r="F63" i="3" s="1"/>
  <c r="F29" i="3"/>
  <c r="F47" i="3"/>
  <c r="F64" i="3" s="1"/>
  <c r="F30" i="3"/>
  <c r="G48" i="3"/>
  <c r="G65" i="3" s="1"/>
  <c r="G31" i="3"/>
  <c r="F67" i="3"/>
  <c r="F49" i="3"/>
  <c r="F32" i="3"/>
  <c r="F42" i="3"/>
  <c r="F25" i="3"/>
  <c r="F43" i="3"/>
  <c r="F60" i="3" s="1"/>
  <c r="F26" i="3"/>
  <c r="H15" i="2"/>
  <c r="I15" i="2" s="1"/>
  <c r="F100" i="3" l="1"/>
  <c r="F59" i="3"/>
  <c r="I9" i="4"/>
  <c r="J9" i="4"/>
  <c r="H9" i="4"/>
  <c r="F94" i="3"/>
  <c r="F102" i="3"/>
  <c r="G102" i="3" s="1"/>
  <c r="G99" i="3"/>
  <c r="F97" i="3"/>
  <c r="F92" i="3"/>
  <c r="F98" i="3"/>
  <c r="I8" i="4"/>
  <c r="I10" i="4" s="1"/>
  <c r="J8" i="4"/>
  <c r="H8" i="4"/>
  <c r="F66" i="3"/>
  <c r="G44" i="3"/>
  <c r="G95" i="3" s="1"/>
  <c r="D10" i="4"/>
  <c r="I7" i="4"/>
  <c r="H7" i="4"/>
  <c r="J7" i="4"/>
  <c r="E90" i="3"/>
  <c r="D104" i="3"/>
  <c r="G40" i="3"/>
  <c r="G57" i="3" s="1"/>
  <c r="G61" i="3"/>
  <c r="F36" i="3"/>
  <c r="G26" i="3"/>
  <c r="G43" i="3"/>
  <c r="G60" i="3" s="1"/>
  <c r="G46" i="3"/>
  <c r="G63" i="3" s="1"/>
  <c r="G29" i="3"/>
  <c r="G51" i="3"/>
  <c r="G68" i="3" s="1"/>
  <c r="G34" i="3"/>
  <c r="H31" i="3"/>
  <c r="H48" i="3"/>
  <c r="G33" i="3"/>
  <c r="G50" i="3"/>
  <c r="G67" i="3" s="1"/>
  <c r="G49" i="3"/>
  <c r="G66" i="3" s="1"/>
  <c r="G32" i="3"/>
  <c r="G30" i="3"/>
  <c r="G47" i="3"/>
  <c r="G64" i="3" s="1"/>
  <c r="G24" i="3"/>
  <c r="G41" i="3"/>
  <c r="G58" i="3" s="1"/>
  <c r="E56" i="3"/>
  <c r="D70" i="3"/>
  <c r="G42" i="3"/>
  <c r="G59" i="3" s="1"/>
  <c r="G25" i="3"/>
  <c r="H22" i="3"/>
  <c r="H39" i="3"/>
  <c r="H27" i="3"/>
  <c r="H44" i="3"/>
  <c r="H23" i="3"/>
  <c r="H40" i="3"/>
  <c r="F53" i="3"/>
  <c r="L7" i="1"/>
  <c r="H12" i="2" s="1"/>
  <c r="L8" i="1"/>
  <c r="I12" i="2" s="1"/>
  <c r="L9" i="1"/>
  <c r="J12" i="2" s="1"/>
  <c r="L10" i="1"/>
  <c r="K12" i="2" s="1"/>
  <c r="L6" i="1"/>
  <c r="G12" i="2" s="1"/>
  <c r="J10" i="4" l="1"/>
  <c r="G100" i="3"/>
  <c r="G101" i="3"/>
  <c r="G91" i="3"/>
  <c r="H91" i="3" s="1"/>
  <c r="M9" i="4"/>
  <c r="N9" i="4" s="1"/>
  <c r="H95" i="3"/>
  <c r="G36" i="3"/>
  <c r="G92" i="3"/>
  <c r="H10" i="4"/>
  <c r="M7" i="4"/>
  <c r="G98" i="3"/>
  <c r="G97" i="3"/>
  <c r="G94" i="3"/>
  <c r="M8" i="4"/>
  <c r="N8" i="4" s="1"/>
  <c r="G93" i="3"/>
  <c r="F90" i="3"/>
  <c r="E104" i="3"/>
  <c r="H57" i="3"/>
  <c r="H65" i="3"/>
  <c r="H99" i="3"/>
  <c r="H61" i="3"/>
  <c r="G53" i="3"/>
  <c r="I23" i="3"/>
  <c r="I40" i="3"/>
  <c r="H49" i="3"/>
  <c r="H32" i="3"/>
  <c r="H29" i="3"/>
  <c r="H46" i="3"/>
  <c r="H26" i="3"/>
  <c r="H43" i="3"/>
  <c r="H25" i="3"/>
  <c r="H42" i="3"/>
  <c r="I31" i="3"/>
  <c r="I48" i="3"/>
  <c r="F56" i="3"/>
  <c r="E70" i="3"/>
  <c r="H51" i="3"/>
  <c r="H34" i="3"/>
  <c r="I39" i="3"/>
  <c r="I22" i="3"/>
  <c r="H24" i="3"/>
  <c r="H41" i="3"/>
  <c r="I27" i="3"/>
  <c r="I44" i="3"/>
  <c r="I95" i="3" s="1"/>
  <c r="H30" i="3"/>
  <c r="H47" i="3"/>
  <c r="H33" i="3"/>
  <c r="H50" i="3"/>
  <c r="F9" i="1"/>
  <c r="J11" i="2" s="1"/>
  <c r="J13" i="2" s="1"/>
  <c r="F10" i="1"/>
  <c r="K11" i="2" s="1"/>
  <c r="K13" i="2" s="1"/>
  <c r="H11" i="2"/>
  <c r="H13" i="2" s="1"/>
  <c r="H17" i="2" s="1"/>
  <c r="H7" i="2"/>
  <c r="I7" i="2"/>
  <c r="J7" i="2"/>
  <c r="K7" i="2"/>
  <c r="G7" i="2"/>
  <c r="F7" i="1"/>
  <c r="F8" i="1"/>
  <c r="I11" i="2" s="1"/>
  <c r="I13" i="2" s="1"/>
  <c r="I17" i="2" s="1"/>
  <c r="F6" i="1"/>
  <c r="G11" i="2" s="1"/>
  <c r="M10" i="4" l="1"/>
  <c r="N7" i="4"/>
  <c r="N10" i="4" s="1"/>
  <c r="I99" i="3"/>
  <c r="I57" i="3"/>
  <c r="G90" i="3"/>
  <c r="F104" i="3"/>
  <c r="I91" i="3"/>
  <c r="H67" i="3"/>
  <c r="H101" i="3"/>
  <c r="H63" i="3"/>
  <c r="H97" i="3"/>
  <c r="H68" i="3"/>
  <c r="H102" i="3"/>
  <c r="H66" i="3"/>
  <c r="H100" i="3"/>
  <c r="I61" i="3"/>
  <c r="H59" i="3"/>
  <c r="H93" i="3"/>
  <c r="H64" i="3"/>
  <c r="H98" i="3"/>
  <c r="H58" i="3"/>
  <c r="H92" i="3"/>
  <c r="I65" i="3"/>
  <c r="H60" i="3"/>
  <c r="H94" i="3"/>
  <c r="H36" i="3"/>
  <c r="I34" i="3"/>
  <c r="I51" i="3"/>
  <c r="I68" i="3" s="1"/>
  <c r="I25" i="3"/>
  <c r="I42" i="3"/>
  <c r="I29" i="3"/>
  <c r="I46" i="3"/>
  <c r="G56" i="3"/>
  <c r="F70" i="3"/>
  <c r="J27" i="3"/>
  <c r="J44" i="3"/>
  <c r="J61" i="3" s="1"/>
  <c r="I47" i="3"/>
  <c r="I30" i="3"/>
  <c r="I24" i="3"/>
  <c r="I41" i="3"/>
  <c r="J31" i="3"/>
  <c r="J48" i="3"/>
  <c r="I32" i="3"/>
  <c r="I49" i="3"/>
  <c r="J23" i="3"/>
  <c r="J40" i="3"/>
  <c r="I33" i="3"/>
  <c r="I50" i="3"/>
  <c r="I67" i="3" s="1"/>
  <c r="H53" i="3"/>
  <c r="J22" i="3"/>
  <c r="J39" i="3"/>
  <c r="I43" i="3"/>
  <c r="I60" i="3" s="1"/>
  <c r="I26" i="3"/>
  <c r="G13" i="2"/>
  <c r="G17" i="2" s="1"/>
  <c r="L13" i="2"/>
  <c r="L7" i="2"/>
  <c r="G7" i="1"/>
  <c r="H7" i="1"/>
  <c r="G8" i="1"/>
  <c r="H8" i="1"/>
  <c r="H6" i="1"/>
  <c r="G6" i="1"/>
  <c r="I6" i="1" s="1"/>
  <c r="I8" i="1" l="1"/>
  <c r="J57" i="3"/>
  <c r="J65" i="3"/>
  <c r="I7" i="1"/>
  <c r="I64" i="3"/>
  <c r="I102" i="3"/>
  <c r="I59" i="3"/>
  <c r="I97" i="3"/>
  <c r="G104" i="3"/>
  <c r="H90" i="3"/>
  <c r="I94" i="3"/>
  <c r="I92" i="3"/>
  <c r="I93" i="3"/>
  <c r="J91" i="3"/>
  <c r="I66" i="3"/>
  <c r="I58" i="3"/>
  <c r="I63" i="3"/>
  <c r="I98" i="3"/>
  <c r="I101" i="3"/>
  <c r="I100" i="3"/>
  <c r="J99" i="3"/>
  <c r="J95" i="3"/>
  <c r="I36" i="3"/>
  <c r="J33" i="3"/>
  <c r="J50" i="3"/>
  <c r="J67" i="3" s="1"/>
  <c r="J24" i="3"/>
  <c r="J41" i="3"/>
  <c r="K44" i="3"/>
  <c r="K61" i="3" s="1"/>
  <c r="K27" i="3"/>
  <c r="J25" i="3"/>
  <c r="J42" i="3"/>
  <c r="J59" i="3" s="1"/>
  <c r="I53" i="3"/>
  <c r="J30" i="3"/>
  <c r="J47" i="3"/>
  <c r="J64" i="3" s="1"/>
  <c r="K22" i="3"/>
  <c r="K39" i="3"/>
  <c r="J32" i="3"/>
  <c r="J49" i="3"/>
  <c r="J26" i="3"/>
  <c r="J43" i="3"/>
  <c r="J60" i="3" s="1"/>
  <c r="K40" i="3"/>
  <c r="K57" i="3" s="1"/>
  <c r="K23" i="3"/>
  <c r="K48" i="3"/>
  <c r="K65" i="3" s="1"/>
  <c r="K31" i="3"/>
  <c r="H56" i="3"/>
  <c r="G70" i="3"/>
  <c r="J29" i="3"/>
  <c r="J46" i="3"/>
  <c r="J34" i="3"/>
  <c r="J51" i="3"/>
  <c r="J68" i="3" s="1"/>
  <c r="J92" i="3" l="1"/>
  <c r="J93" i="3"/>
  <c r="J63" i="3"/>
  <c r="J97" i="3"/>
  <c r="J101" i="3"/>
  <c r="J66" i="3"/>
  <c r="K95" i="3"/>
  <c r="K99" i="3"/>
  <c r="H104" i="3"/>
  <c r="I90" i="3"/>
  <c r="J90" i="3" s="1"/>
  <c r="K90" i="3" s="1"/>
  <c r="K91" i="3"/>
  <c r="J98" i="3"/>
  <c r="J100" i="3"/>
  <c r="J102" i="3"/>
  <c r="J94" i="3"/>
  <c r="J36" i="3"/>
  <c r="J53" i="3"/>
  <c r="K29" i="3"/>
  <c r="K46" i="3"/>
  <c r="K63" i="3" s="1"/>
  <c r="K26" i="3"/>
  <c r="K43" i="3"/>
  <c r="K60" i="3" s="1"/>
  <c r="L22" i="3"/>
  <c r="L39" i="3"/>
  <c r="K30" i="3"/>
  <c r="K47" i="3"/>
  <c r="K64" i="3" s="1"/>
  <c r="K42" i="3"/>
  <c r="K59" i="3" s="1"/>
  <c r="K25" i="3"/>
  <c r="K24" i="3"/>
  <c r="K41" i="3"/>
  <c r="K92" i="3" s="1"/>
  <c r="L23" i="3"/>
  <c r="L40" i="3"/>
  <c r="L57" i="3" s="1"/>
  <c r="L27" i="3"/>
  <c r="L44" i="3"/>
  <c r="L61" i="3" s="1"/>
  <c r="J58" i="3"/>
  <c r="L31" i="3"/>
  <c r="L48" i="3"/>
  <c r="L65" i="3" s="1"/>
  <c r="K34" i="3"/>
  <c r="K51" i="3"/>
  <c r="K68" i="3" s="1"/>
  <c r="I56" i="3"/>
  <c r="H70" i="3"/>
  <c r="K32" i="3"/>
  <c r="K49" i="3"/>
  <c r="K33" i="3"/>
  <c r="K50" i="3"/>
  <c r="K67" i="3" s="1"/>
  <c r="K100" i="3" l="1"/>
  <c r="I104" i="3"/>
  <c r="K66" i="3"/>
  <c r="L95" i="3"/>
  <c r="J104" i="3"/>
  <c r="L90" i="3"/>
  <c r="K97" i="3"/>
  <c r="K93" i="3"/>
  <c r="K101" i="3"/>
  <c r="K58" i="3"/>
  <c r="K94" i="3"/>
  <c r="K98" i="3"/>
  <c r="K102" i="3"/>
  <c r="L99" i="3"/>
  <c r="L91" i="3"/>
  <c r="K36" i="3"/>
  <c r="K53" i="3"/>
  <c r="L33" i="3"/>
  <c r="L50" i="3"/>
  <c r="L67" i="3" s="1"/>
  <c r="M23" i="3"/>
  <c r="M40" i="3"/>
  <c r="M57" i="3" s="1"/>
  <c r="L25" i="3"/>
  <c r="L42" i="3"/>
  <c r="L59" i="3" s="1"/>
  <c r="M31" i="3"/>
  <c r="M48" i="3"/>
  <c r="M65" i="3" s="1"/>
  <c r="M39" i="3"/>
  <c r="M22" i="3"/>
  <c r="L29" i="3"/>
  <c r="L46" i="3"/>
  <c r="L63" i="3" s="1"/>
  <c r="J56" i="3"/>
  <c r="I70" i="3"/>
  <c r="L32" i="3"/>
  <c r="L49" i="3"/>
  <c r="M27" i="3"/>
  <c r="M44" i="3"/>
  <c r="M61" i="3" s="1"/>
  <c r="L34" i="3"/>
  <c r="L51" i="3"/>
  <c r="L68" i="3" s="1"/>
  <c r="L24" i="3"/>
  <c r="L41" i="3"/>
  <c r="L30" i="3"/>
  <c r="L47" i="3"/>
  <c r="L64" i="3" s="1"/>
  <c r="L26" i="3"/>
  <c r="L43" i="3"/>
  <c r="L60" i="3" s="1"/>
  <c r="L66" i="3" l="1"/>
  <c r="L93" i="3"/>
  <c r="M90" i="3"/>
  <c r="L97" i="3"/>
  <c r="M91" i="3"/>
  <c r="L98" i="3"/>
  <c r="M99" i="3"/>
  <c r="L94" i="3"/>
  <c r="L101" i="3"/>
  <c r="K104" i="3"/>
  <c r="L58" i="3"/>
  <c r="L102" i="3"/>
  <c r="M95" i="3"/>
  <c r="L100" i="3"/>
  <c r="L92" i="3"/>
  <c r="L36" i="3"/>
  <c r="M26" i="3"/>
  <c r="M43" i="3"/>
  <c r="M60" i="3" s="1"/>
  <c r="N22" i="3"/>
  <c r="N39" i="3"/>
  <c r="N90" i="3" s="1"/>
  <c r="N31" i="3"/>
  <c r="N48" i="3"/>
  <c r="N65" i="3" s="1"/>
  <c r="N23" i="3"/>
  <c r="N40" i="3"/>
  <c r="N57" i="3" s="1"/>
  <c r="M29" i="3"/>
  <c r="M46" i="3"/>
  <c r="M63" i="3" s="1"/>
  <c r="M24" i="3"/>
  <c r="M41" i="3"/>
  <c r="L53" i="3"/>
  <c r="M47" i="3"/>
  <c r="M98" i="3" s="1"/>
  <c r="M30" i="3"/>
  <c r="M34" i="3"/>
  <c r="M51" i="3"/>
  <c r="M68" i="3" s="1"/>
  <c r="M32" i="3"/>
  <c r="M49" i="3"/>
  <c r="M66" i="3" s="1"/>
  <c r="K56" i="3"/>
  <c r="J70" i="3"/>
  <c r="N27" i="3"/>
  <c r="N44" i="3"/>
  <c r="N61" i="3" s="1"/>
  <c r="M25" i="3"/>
  <c r="M42" i="3"/>
  <c r="M59" i="3" s="1"/>
  <c r="M33" i="3"/>
  <c r="M50" i="3"/>
  <c r="M67" i="3" s="1"/>
  <c r="N95" i="3" l="1"/>
  <c r="M94" i="3"/>
  <c r="M102" i="3"/>
  <c r="N99" i="3"/>
  <c r="M92" i="3"/>
  <c r="L104" i="3"/>
  <c r="M97" i="3"/>
  <c r="M58" i="3"/>
  <c r="M93" i="3"/>
  <c r="M64" i="3"/>
  <c r="M100" i="3"/>
  <c r="N91" i="3"/>
  <c r="M101" i="3"/>
  <c r="M36" i="3"/>
  <c r="M53" i="3"/>
  <c r="O31" i="3"/>
  <c r="O48" i="3"/>
  <c r="O65" i="3" s="1"/>
  <c r="N25" i="3"/>
  <c r="N42" i="3"/>
  <c r="N59" i="3" s="1"/>
  <c r="N29" i="3"/>
  <c r="N46" i="3"/>
  <c r="N63" i="3" s="1"/>
  <c r="L56" i="3"/>
  <c r="K70" i="3"/>
  <c r="N30" i="3"/>
  <c r="N47" i="3"/>
  <c r="N24" i="3"/>
  <c r="N41" i="3"/>
  <c r="O23" i="3"/>
  <c r="O40" i="3"/>
  <c r="O57" i="3" s="1"/>
  <c r="O22" i="3"/>
  <c r="O39" i="3"/>
  <c r="O90" i="3" s="1"/>
  <c r="N26" i="3"/>
  <c r="N43" i="3"/>
  <c r="N60" i="3" s="1"/>
  <c r="N34" i="3"/>
  <c r="N51" i="3"/>
  <c r="N68" i="3" s="1"/>
  <c r="N33" i="3"/>
  <c r="N50" i="3"/>
  <c r="N67" i="3" s="1"/>
  <c r="O44" i="3"/>
  <c r="O61" i="3" s="1"/>
  <c r="O27" i="3"/>
  <c r="N32" i="3"/>
  <c r="N49" i="3"/>
  <c r="N66" i="3" s="1"/>
  <c r="N100" i="3" l="1"/>
  <c r="N64" i="3"/>
  <c r="N101" i="3"/>
  <c r="N93" i="3"/>
  <c r="N92" i="3"/>
  <c r="M104" i="3"/>
  <c r="N58" i="3"/>
  <c r="O95" i="3"/>
  <c r="O99" i="3"/>
  <c r="N94" i="3"/>
  <c r="O91" i="3"/>
  <c r="N97" i="3"/>
  <c r="N102" i="3"/>
  <c r="N98" i="3"/>
  <c r="N36" i="3"/>
  <c r="O33" i="3"/>
  <c r="O50" i="3"/>
  <c r="O67" i="3" s="1"/>
  <c r="O42" i="3"/>
  <c r="O59" i="3" s="1"/>
  <c r="O25" i="3"/>
  <c r="P27" i="3"/>
  <c r="P44" i="3"/>
  <c r="P61" i="3" s="1"/>
  <c r="O24" i="3"/>
  <c r="O41" i="3"/>
  <c r="M56" i="3"/>
  <c r="L70" i="3"/>
  <c r="O29" i="3"/>
  <c r="O46" i="3"/>
  <c r="O63" i="3" s="1"/>
  <c r="O34" i="3"/>
  <c r="O51" i="3"/>
  <c r="O68" i="3" s="1"/>
  <c r="P23" i="3"/>
  <c r="P40" i="3"/>
  <c r="P57" i="3" s="1"/>
  <c r="N53" i="3"/>
  <c r="P31" i="3"/>
  <c r="P48" i="3"/>
  <c r="P65" i="3" s="1"/>
  <c r="O32" i="3"/>
  <c r="O49" i="3"/>
  <c r="O66" i="3" s="1"/>
  <c r="P22" i="3"/>
  <c r="P39" i="3"/>
  <c r="P90" i="3" s="1"/>
  <c r="O26" i="3"/>
  <c r="O43" i="3"/>
  <c r="O60" i="3" s="1"/>
  <c r="O30" i="3"/>
  <c r="O47" i="3"/>
  <c r="O64" i="3" s="1"/>
  <c r="O101" i="3" l="1"/>
  <c r="O94" i="3"/>
  <c r="O58" i="3"/>
  <c r="O100" i="3"/>
  <c r="O98" i="3"/>
  <c r="O102" i="3"/>
  <c r="P95" i="3"/>
  <c r="P91" i="3"/>
  <c r="O92" i="3"/>
  <c r="O97" i="3"/>
  <c r="O93" i="3"/>
  <c r="N104" i="3"/>
  <c r="P99" i="3"/>
  <c r="O36" i="3"/>
  <c r="O53" i="3"/>
  <c r="P34" i="3"/>
  <c r="P51" i="3"/>
  <c r="P68" i="3" s="1"/>
  <c r="N56" i="3"/>
  <c r="M70" i="3"/>
  <c r="Q27" i="3"/>
  <c r="Q44" i="3"/>
  <c r="Q61" i="3" s="1"/>
  <c r="P25" i="3"/>
  <c r="P42" i="3"/>
  <c r="P59" i="3" s="1"/>
  <c r="P32" i="3"/>
  <c r="P49" i="3"/>
  <c r="P66" i="3" s="1"/>
  <c r="P33" i="3"/>
  <c r="P50" i="3"/>
  <c r="P67" i="3" s="1"/>
  <c r="Q39" i="3"/>
  <c r="Q90" i="3" s="1"/>
  <c r="Q22" i="3"/>
  <c r="Q23" i="3"/>
  <c r="Q40" i="3"/>
  <c r="Q57" i="3" s="1"/>
  <c r="P24" i="3"/>
  <c r="P41" i="3"/>
  <c r="P26" i="3"/>
  <c r="P43" i="3"/>
  <c r="P60" i="3" s="1"/>
  <c r="P30" i="3"/>
  <c r="P47" i="3"/>
  <c r="P64" i="3" s="1"/>
  <c r="Q31" i="3"/>
  <c r="Q48" i="3"/>
  <c r="Q65" i="3" s="1"/>
  <c r="P29" i="3"/>
  <c r="P46" i="3"/>
  <c r="P63" i="3" s="1"/>
  <c r="P102" i="3" l="1"/>
  <c r="P58" i="3"/>
  <c r="Q91" i="3"/>
  <c r="P93" i="3"/>
  <c r="Q99" i="3"/>
  <c r="P92" i="3"/>
  <c r="Q95" i="3"/>
  <c r="P97" i="3"/>
  <c r="P98" i="3"/>
  <c r="P100" i="3"/>
  <c r="P101" i="3"/>
  <c r="O104" i="3"/>
  <c r="P94" i="3"/>
  <c r="P36" i="3"/>
  <c r="Q47" i="3"/>
  <c r="Q64" i="3" s="1"/>
  <c r="Q30" i="3"/>
  <c r="P53" i="3"/>
  <c r="O56" i="3"/>
  <c r="N70" i="3"/>
  <c r="Q24" i="3"/>
  <c r="Q41" i="3"/>
  <c r="Q25" i="3"/>
  <c r="Q42" i="3"/>
  <c r="Q59" i="3" s="1"/>
  <c r="Q26" i="3"/>
  <c r="Q43" i="3"/>
  <c r="Q60" i="3" s="1"/>
  <c r="Q32" i="3"/>
  <c r="Q49" i="3"/>
  <c r="Q66" i="3" s="1"/>
  <c r="Q29" i="3"/>
  <c r="Q46" i="3"/>
  <c r="Q63" i="3" s="1"/>
  <c r="R22" i="3"/>
  <c r="R39" i="3"/>
  <c r="R90" i="3" s="1"/>
  <c r="R31" i="3"/>
  <c r="R48" i="3"/>
  <c r="R65" i="3" s="1"/>
  <c r="R23" i="3"/>
  <c r="R40" i="3"/>
  <c r="R57" i="3" s="1"/>
  <c r="Q33" i="3"/>
  <c r="Q50" i="3"/>
  <c r="Q67" i="3" s="1"/>
  <c r="R27" i="3"/>
  <c r="R44" i="3"/>
  <c r="R61" i="3" s="1"/>
  <c r="Q34" i="3"/>
  <c r="Q51" i="3"/>
  <c r="Q68" i="3" s="1"/>
  <c r="Q58" i="3" l="1"/>
  <c r="Q92" i="3"/>
  <c r="Q98" i="3"/>
  <c r="R91" i="3"/>
  <c r="Q93" i="3"/>
  <c r="Q94" i="3"/>
  <c r="Q102" i="3"/>
  <c r="P104" i="3"/>
  <c r="R95" i="3"/>
  <c r="Q97" i="3"/>
  <c r="Q101" i="3"/>
  <c r="Q100" i="3"/>
  <c r="R99" i="3"/>
  <c r="Q36" i="3"/>
  <c r="Q53" i="3"/>
  <c r="R26" i="3"/>
  <c r="R43" i="3"/>
  <c r="R60" i="3" s="1"/>
  <c r="R29" i="3"/>
  <c r="R46" i="3"/>
  <c r="R63" i="3" s="1"/>
  <c r="P56" i="3"/>
  <c r="O70" i="3"/>
  <c r="R30" i="3"/>
  <c r="R47" i="3"/>
  <c r="R64" i="3" s="1"/>
  <c r="S44" i="3"/>
  <c r="S61" i="3" s="1"/>
  <c r="S27" i="3"/>
  <c r="S22" i="3"/>
  <c r="S39" i="3"/>
  <c r="S90" i="3" s="1"/>
  <c r="R25" i="3"/>
  <c r="R42" i="3"/>
  <c r="R59" i="3" s="1"/>
  <c r="R24" i="3"/>
  <c r="R41" i="3"/>
  <c r="S23" i="3"/>
  <c r="S40" i="3"/>
  <c r="S57" i="3" s="1"/>
  <c r="R32" i="3"/>
  <c r="R49" i="3"/>
  <c r="R66" i="3" s="1"/>
  <c r="R34" i="3"/>
  <c r="R51" i="3"/>
  <c r="R68" i="3" s="1"/>
  <c r="R33" i="3"/>
  <c r="R50" i="3"/>
  <c r="R67" i="3" s="1"/>
  <c r="S31" i="3"/>
  <c r="S48" i="3"/>
  <c r="S65" i="3" s="1"/>
  <c r="R92" i="3" l="1"/>
  <c r="R98" i="3"/>
  <c r="R97" i="3"/>
  <c r="Q104" i="3"/>
  <c r="R100" i="3"/>
  <c r="S91" i="3"/>
  <c r="R93" i="3"/>
  <c r="S99" i="3"/>
  <c r="R102" i="3"/>
  <c r="R101" i="3"/>
  <c r="S95" i="3"/>
  <c r="R94" i="3"/>
  <c r="R36" i="3"/>
  <c r="R53" i="3"/>
  <c r="S34" i="3"/>
  <c r="S51" i="3"/>
  <c r="S68" i="3" s="1"/>
  <c r="T31" i="3"/>
  <c r="T48" i="3"/>
  <c r="T65" i="3" s="1"/>
  <c r="T23" i="3"/>
  <c r="T40" i="3"/>
  <c r="T57" i="3" s="1"/>
  <c r="T22" i="3"/>
  <c r="T39" i="3"/>
  <c r="T90" i="3" s="1"/>
  <c r="T27" i="3"/>
  <c r="T44" i="3"/>
  <c r="T61" i="3" s="1"/>
  <c r="S26" i="3"/>
  <c r="S43" i="3"/>
  <c r="S60" i="3" s="1"/>
  <c r="S30" i="3"/>
  <c r="S47" i="3"/>
  <c r="S64" i="3" s="1"/>
  <c r="S29" i="3"/>
  <c r="S46" i="3"/>
  <c r="S63" i="3" s="1"/>
  <c r="S33" i="3"/>
  <c r="S50" i="3"/>
  <c r="S67" i="3" s="1"/>
  <c r="S32" i="3"/>
  <c r="S49" i="3"/>
  <c r="S66" i="3" s="1"/>
  <c r="R58" i="3"/>
  <c r="S24" i="3"/>
  <c r="S41" i="3"/>
  <c r="S92" i="3" s="1"/>
  <c r="S25" i="3"/>
  <c r="S42" i="3"/>
  <c r="S59" i="3" s="1"/>
  <c r="Q56" i="3"/>
  <c r="P70" i="3"/>
  <c r="S102" i="3" l="1"/>
  <c r="S94" i="3"/>
  <c r="T99" i="3"/>
  <c r="S93" i="3"/>
  <c r="T95" i="3"/>
  <c r="S98" i="3"/>
  <c r="T91" i="3"/>
  <c r="R104" i="3"/>
  <c r="S101" i="3"/>
  <c r="S97" i="3"/>
  <c r="S100" i="3"/>
  <c r="S36" i="3"/>
  <c r="S58" i="3"/>
  <c r="S53" i="3"/>
  <c r="T32" i="3"/>
  <c r="T49" i="3"/>
  <c r="T66" i="3" s="1"/>
  <c r="T34" i="3"/>
  <c r="T51" i="3"/>
  <c r="T68" i="3" s="1"/>
  <c r="T24" i="3"/>
  <c r="T41" i="3"/>
  <c r="T92" i="3" s="1"/>
  <c r="T29" i="3"/>
  <c r="T46" i="3"/>
  <c r="T63" i="3" s="1"/>
  <c r="U23" i="3"/>
  <c r="U40" i="3"/>
  <c r="U57" i="3" s="1"/>
  <c r="T25" i="3"/>
  <c r="T42" i="3"/>
  <c r="T59" i="3" s="1"/>
  <c r="R56" i="3"/>
  <c r="Q70" i="3"/>
  <c r="U27" i="3"/>
  <c r="U44" i="3"/>
  <c r="U61" i="3" s="1"/>
  <c r="T33" i="3"/>
  <c r="T50" i="3"/>
  <c r="T67" i="3" s="1"/>
  <c r="T26" i="3"/>
  <c r="T43" i="3"/>
  <c r="T60" i="3" s="1"/>
  <c r="U22" i="3"/>
  <c r="U39" i="3"/>
  <c r="U90" i="3" s="1"/>
  <c r="T30" i="3"/>
  <c r="T47" i="3"/>
  <c r="T64" i="3" s="1"/>
  <c r="U31" i="3"/>
  <c r="U48" i="3"/>
  <c r="U65" i="3" s="1"/>
  <c r="T94" i="3" l="1"/>
  <c r="T98" i="3"/>
  <c r="U99" i="3"/>
  <c r="U95" i="3"/>
  <c r="U91" i="3"/>
  <c r="T100" i="3"/>
  <c r="T97" i="3"/>
  <c r="T102" i="3"/>
  <c r="T101" i="3"/>
  <c r="S104" i="3"/>
  <c r="T93" i="3"/>
  <c r="T36" i="3"/>
  <c r="T58" i="3"/>
  <c r="V31" i="3"/>
  <c r="V48" i="3"/>
  <c r="V65" i="3" s="1"/>
  <c r="V23" i="3"/>
  <c r="V40" i="3"/>
  <c r="V57" i="3" s="1"/>
  <c r="U34" i="3"/>
  <c r="U51" i="3"/>
  <c r="U68" i="3" s="1"/>
  <c r="V22" i="3"/>
  <c r="V39" i="3"/>
  <c r="V90" i="3" s="1"/>
  <c r="T53" i="3"/>
  <c r="S56" i="3"/>
  <c r="R70" i="3"/>
  <c r="U33" i="3"/>
  <c r="U50" i="3"/>
  <c r="U67" i="3" s="1"/>
  <c r="U30" i="3"/>
  <c r="U47" i="3"/>
  <c r="U64" i="3" s="1"/>
  <c r="V27" i="3"/>
  <c r="V44" i="3"/>
  <c r="V61" i="3" s="1"/>
  <c r="U25" i="3"/>
  <c r="U42" i="3"/>
  <c r="U59" i="3" s="1"/>
  <c r="U29" i="3"/>
  <c r="U46" i="3"/>
  <c r="U63" i="3" s="1"/>
  <c r="U24" i="3"/>
  <c r="U41" i="3"/>
  <c r="U92" i="3" s="1"/>
  <c r="U26" i="3"/>
  <c r="U43" i="3"/>
  <c r="U60" i="3" s="1"/>
  <c r="U32" i="3"/>
  <c r="U49" i="3"/>
  <c r="U66" i="3" s="1"/>
  <c r="U97" i="3" l="1"/>
  <c r="U102" i="3"/>
  <c r="V95" i="3"/>
  <c r="U36" i="3"/>
  <c r="U93" i="3"/>
  <c r="U98" i="3"/>
  <c r="U100" i="3"/>
  <c r="U94" i="3"/>
  <c r="U101" i="3"/>
  <c r="V91" i="3"/>
  <c r="V99" i="3"/>
  <c r="T104" i="3"/>
  <c r="U53" i="3"/>
  <c r="V34" i="3"/>
  <c r="V51" i="3"/>
  <c r="V68" i="3" s="1"/>
  <c r="V29" i="3"/>
  <c r="V46" i="3"/>
  <c r="V63" i="3" s="1"/>
  <c r="U58" i="3"/>
  <c r="W31" i="3"/>
  <c r="W48" i="3"/>
  <c r="W65" i="3" s="1"/>
  <c r="V33" i="3"/>
  <c r="V50" i="3"/>
  <c r="V67" i="3" s="1"/>
  <c r="W22" i="3"/>
  <c r="W39" i="3"/>
  <c r="W90" i="3" s="1"/>
  <c r="W23" i="3"/>
  <c r="W40" i="3"/>
  <c r="W57" i="3" s="1"/>
  <c r="V26" i="3"/>
  <c r="V43" i="3"/>
  <c r="V60" i="3" s="1"/>
  <c r="W27" i="3"/>
  <c r="W44" i="3"/>
  <c r="W61" i="3" s="1"/>
  <c r="T56" i="3"/>
  <c r="S70" i="3"/>
  <c r="V32" i="3"/>
  <c r="V49" i="3"/>
  <c r="V66" i="3" s="1"/>
  <c r="V24" i="3"/>
  <c r="V41" i="3"/>
  <c r="V92" i="3" s="1"/>
  <c r="V25" i="3"/>
  <c r="V42" i="3"/>
  <c r="V59" i="3" s="1"/>
  <c r="V30" i="3"/>
  <c r="V47" i="3"/>
  <c r="V64" i="3" s="1"/>
  <c r="V102" i="3" l="1"/>
  <c r="V98" i="3"/>
  <c r="V101" i="3"/>
  <c r="W95" i="3"/>
  <c r="V97" i="3"/>
  <c r="W99" i="3"/>
  <c r="V94" i="3"/>
  <c r="V93" i="3"/>
  <c r="U104" i="3"/>
  <c r="W91" i="3"/>
  <c r="V100" i="3"/>
  <c r="V36" i="3"/>
  <c r="V58" i="3"/>
  <c r="W24" i="3"/>
  <c r="W41" i="3"/>
  <c r="X23" i="3"/>
  <c r="X40" i="3"/>
  <c r="W29" i="3"/>
  <c r="W46" i="3"/>
  <c r="W63" i="3" s="1"/>
  <c r="U56" i="3"/>
  <c r="T70" i="3"/>
  <c r="W33" i="3"/>
  <c r="W50" i="3"/>
  <c r="W67" i="3" s="1"/>
  <c r="W25" i="3"/>
  <c r="W42" i="3"/>
  <c r="X27" i="3"/>
  <c r="X44" i="3"/>
  <c r="X22" i="3"/>
  <c r="X39" i="3"/>
  <c r="V53" i="3"/>
  <c r="W34" i="3"/>
  <c r="W51" i="3"/>
  <c r="W68" i="3" s="1"/>
  <c r="W30" i="3"/>
  <c r="W47" i="3"/>
  <c r="W64" i="3" s="1"/>
  <c r="W26" i="3"/>
  <c r="W43" i="3"/>
  <c r="W60" i="3" s="1"/>
  <c r="X31" i="3"/>
  <c r="X48" i="3"/>
  <c r="W32" i="3"/>
  <c r="W49" i="3"/>
  <c r="W66" i="3" s="1"/>
  <c r="W58" i="3" l="1"/>
  <c r="V104" i="3"/>
  <c r="W101" i="3"/>
  <c r="W102" i="3"/>
  <c r="X61" i="3"/>
  <c r="W100" i="3"/>
  <c r="W94" i="3"/>
  <c r="W97" i="3"/>
  <c r="X65" i="3"/>
  <c r="X57" i="3"/>
  <c r="W93" i="3"/>
  <c r="W98" i="3"/>
  <c r="W92" i="3"/>
  <c r="W36" i="3"/>
  <c r="W53" i="3"/>
  <c r="Y27" i="3"/>
  <c r="Y44" i="3"/>
  <c r="V56" i="3"/>
  <c r="U70" i="3"/>
  <c r="Y31" i="3"/>
  <c r="Y48" i="3"/>
  <c r="X30" i="3"/>
  <c r="X47" i="3"/>
  <c r="W59" i="3"/>
  <c r="X29" i="3"/>
  <c r="X46" i="3"/>
  <c r="Y22" i="3"/>
  <c r="Y39" i="3"/>
  <c r="X33" i="3"/>
  <c r="X50" i="3"/>
  <c r="Y23" i="3"/>
  <c r="Y40" i="3"/>
  <c r="X24" i="3"/>
  <c r="X41" i="3"/>
  <c r="X32" i="3"/>
  <c r="X49" i="3"/>
  <c r="X25" i="3"/>
  <c r="X42" i="3"/>
  <c r="X26" i="3"/>
  <c r="X43" i="3"/>
  <c r="X34" i="3"/>
  <c r="X51" i="3"/>
  <c r="Y57" i="3" l="1"/>
  <c r="X68" i="3"/>
  <c r="X58" i="3"/>
  <c r="X64" i="3"/>
  <c r="X67" i="3"/>
  <c r="X60" i="3"/>
  <c r="X66" i="3"/>
  <c r="X63" i="3"/>
  <c r="Y65" i="3"/>
  <c r="Y61" i="3"/>
  <c r="W104" i="3"/>
  <c r="X36" i="3"/>
  <c r="X59" i="3"/>
  <c r="X53" i="3"/>
  <c r="Y34" i="3"/>
  <c r="Y51" i="3"/>
  <c r="Z22" i="3"/>
  <c r="Z39" i="3"/>
  <c r="Z27" i="3"/>
  <c r="Z44" i="3"/>
  <c r="Y32" i="3"/>
  <c r="Y49" i="3"/>
  <c r="Y33" i="3"/>
  <c r="Y50" i="3"/>
  <c r="Y29" i="3"/>
  <c r="Y46" i="3"/>
  <c r="Y30" i="3"/>
  <c r="Y47" i="3"/>
  <c r="Z31" i="3"/>
  <c r="Z48" i="3"/>
  <c r="Y26" i="3"/>
  <c r="Y43" i="3"/>
  <c r="Y25" i="3"/>
  <c r="Y42" i="3"/>
  <c r="Y24" i="3"/>
  <c r="Y41" i="3"/>
  <c r="Z23" i="3"/>
  <c r="Z40" i="3"/>
  <c r="Z57" i="3" s="1"/>
  <c r="W56" i="3"/>
  <c r="V70" i="3"/>
  <c r="Y64" i="3" l="1"/>
  <c r="Y68" i="3"/>
  <c r="Y67" i="3"/>
  <c r="Z61" i="3"/>
  <c r="Y60" i="3"/>
  <c r="Z65" i="3"/>
  <c r="Y63" i="3"/>
  <c r="Y66" i="3"/>
  <c r="Y36" i="3"/>
  <c r="Y59" i="3"/>
  <c r="Y53" i="3"/>
  <c r="X56" i="3"/>
  <c r="W70" i="3"/>
  <c r="AA31" i="3"/>
  <c r="AA48" i="3"/>
  <c r="Z32" i="3"/>
  <c r="Z49" i="3"/>
  <c r="Y58" i="3"/>
  <c r="Z30" i="3"/>
  <c r="Z47" i="3"/>
  <c r="Z33" i="3"/>
  <c r="Z50" i="3"/>
  <c r="Z25" i="3"/>
  <c r="Z42" i="3"/>
  <c r="Z26" i="3"/>
  <c r="Z43" i="3"/>
  <c r="Z60" i="3" s="1"/>
  <c r="AA27" i="3"/>
  <c r="AA44" i="3"/>
  <c r="Z34" i="3"/>
  <c r="Z51" i="3"/>
  <c r="AA23" i="3"/>
  <c r="AA40" i="3"/>
  <c r="AA57" i="3" s="1"/>
  <c r="Z24" i="3"/>
  <c r="Z41" i="3"/>
  <c r="Z29" i="3"/>
  <c r="Z46" i="3"/>
  <c r="AA22" i="3"/>
  <c r="AA39" i="3"/>
  <c r="Z68" i="3" l="1"/>
  <c r="Z67" i="3"/>
  <c r="AA65" i="3"/>
  <c r="Z66" i="3"/>
  <c r="Z63" i="3"/>
  <c r="AA61" i="3"/>
  <c r="Z64" i="3"/>
  <c r="Z36" i="3"/>
  <c r="Z53" i="3"/>
  <c r="Z59" i="3"/>
  <c r="AA26" i="3"/>
  <c r="AA43" i="3"/>
  <c r="AA25" i="3"/>
  <c r="AA42" i="3"/>
  <c r="AA34" i="3"/>
  <c r="AA51" i="3"/>
  <c r="AA33" i="3"/>
  <c r="AA50" i="3"/>
  <c r="AA67" i="3" s="1"/>
  <c r="AB31" i="3"/>
  <c r="AB48" i="3"/>
  <c r="AB23" i="3"/>
  <c r="AB40" i="3"/>
  <c r="AB57" i="3" s="1"/>
  <c r="AA30" i="3"/>
  <c r="AA47" i="3"/>
  <c r="AA32" i="3"/>
  <c r="AA49" i="3"/>
  <c r="Y56" i="3"/>
  <c r="X70" i="3"/>
  <c r="AB22" i="3"/>
  <c r="AB39" i="3"/>
  <c r="AA29" i="3"/>
  <c r="AA46" i="3"/>
  <c r="AA24" i="3"/>
  <c r="AA41" i="3"/>
  <c r="AB27" i="3"/>
  <c r="AB44" i="3"/>
  <c r="Z58" i="3"/>
  <c r="AA68" i="3" l="1"/>
  <c r="AA60" i="3"/>
  <c r="AA66" i="3"/>
  <c r="AA64" i="3"/>
  <c r="AA63" i="3"/>
  <c r="AA36" i="3"/>
  <c r="AB61" i="3"/>
  <c r="AB65" i="3"/>
  <c r="AA53" i="3"/>
  <c r="AB33" i="3"/>
  <c r="AB50" i="3"/>
  <c r="AB67" i="3" s="1"/>
  <c r="AB26" i="3"/>
  <c r="AB43" i="3"/>
  <c r="AC22" i="3"/>
  <c r="AC39" i="3"/>
  <c r="AC27" i="3"/>
  <c r="AC44" i="3"/>
  <c r="AB29" i="3"/>
  <c r="AB46" i="3"/>
  <c r="AB30" i="3"/>
  <c r="AB47" i="3"/>
  <c r="AA59" i="3"/>
  <c r="AB32" i="3"/>
  <c r="AB49" i="3"/>
  <c r="AB66" i="3" s="1"/>
  <c r="AC23" i="3"/>
  <c r="AC40" i="3"/>
  <c r="Z56" i="3"/>
  <c r="Y70" i="3"/>
  <c r="AA58" i="3"/>
  <c r="AB24" i="3"/>
  <c r="AB41" i="3"/>
  <c r="AC31" i="3"/>
  <c r="AC48" i="3"/>
  <c r="AB34" i="3"/>
  <c r="AB51" i="3"/>
  <c r="AB25" i="3"/>
  <c r="AB42" i="3"/>
  <c r="AC57" i="3" l="1"/>
  <c r="AB64" i="3"/>
  <c r="AB63" i="3"/>
  <c r="AC61" i="3"/>
  <c r="AB60" i="3"/>
  <c r="AC65" i="3"/>
  <c r="AB68" i="3"/>
  <c r="AB36" i="3"/>
  <c r="AB58" i="3"/>
  <c r="AC25" i="3"/>
  <c r="AC42" i="3"/>
  <c r="AD23" i="3"/>
  <c r="AD40" i="3"/>
  <c r="AC30" i="3"/>
  <c r="AC47" i="3"/>
  <c r="AD27" i="3"/>
  <c r="AD44" i="3"/>
  <c r="AC26" i="3"/>
  <c r="AC43" i="3"/>
  <c r="AC33" i="3"/>
  <c r="AC50" i="3"/>
  <c r="AC67" i="3" s="1"/>
  <c r="AD31" i="3"/>
  <c r="AD48" i="3"/>
  <c r="AB53" i="3"/>
  <c r="AC34" i="3"/>
  <c r="AC51" i="3"/>
  <c r="AA56" i="3"/>
  <c r="Z70" i="3"/>
  <c r="AC32" i="3"/>
  <c r="AC49" i="3"/>
  <c r="AC66" i="3" s="1"/>
  <c r="AC24" i="3"/>
  <c r="AC41" i="3"/>
  <c r="AB59" i="3"/>
  <c r="AC29" i="3"/>
  <c r="AC46" i="3"/>
  <c r="AC63" i="3" s="1"/>
  <c r="AD22" i="3"/>
  <c r="AD39" i="3"/>
  <c r="AD61" i="3" l="1"/>
  <c r="AD57" i="3"/>
  <c r="AD65" i="3"/>
  <c r="AC60" i="3"/>
  <c r="AC68" i="3"/>
  <c r="AC36" i="3"/>
  <c r="AC64" i="3"/>
  <c r="AC59" i="3"/>
  <c r="AC53" i="3"/>
  <c r="AE23" i="3"/>
  <c r="AE40" i="3"/>
  <c r="AE31" i="3"/>
  <c r="AE48" i="3"/>
  <c r="AD26" i="3"/>
  <c r="AD43" i="3"/>
  <c r="AD30" i="3"/>
  <c r="AD47" i="3"/>
  <c r="AD32" i="3"/>
  <c r="AD49" i="3"/>
  <c r="AD66" i="3" s="1"/>
  <c r="AC58" i="3"/>
  <c r="AD34" i="3"/>
  <c r="AD51" i="3"/>
  <c r="AE57" i="3"/>
  <c r="AD25" i="3"/>
  <c r="AD42" i="3"/>
  <c r="AB56" i="3"/>
  <c r="AA70" i="3"/>
  <c r="AE22" i="3"/>
  <c r="AE39" i="3"/>
  <c r="AD24" i="3"/>
  <c r="AD41" i="3"/>
  <c r="AD29" i="3"/>
  <c r="AD46" i="3"/>
  <c r="AD63" i="3" s="1"/>
  <c r="AD33" i="3"/>
  <c r="AD50" i="3"/>
  <c r="AD67" i="3" s="1"/>
  <c r="AE27" i="3"/>
  <c r="AE44" i="3"/>
  <c r="AE61" i="3" s="1"/>
  <c r="AE65" i="3" l="1"/>
  <c r="AD60" i="3"/>
  <c r="AD68" i="3"/>
  <c r="AD59" i="3"/>
  <c r="AD64" i="3"/>
  <c r="AD36" i="3"/>
  <c r="AD58" i="3"/>
  <c r="AF27" i="3"/>
  <c r="AF44" i="3"/>
  <c r="AF61" i="3" s="1"/>
  <c r="AE24" i="3"/>
  <c r="AE41" i="3"/>
  <c r="AE58" i="3" s="1"/>
  <c r="AE25" i="3"/>
  <c r="AE42" i="3"/>
  <c r="AE29" i="3"/>
  <c r="AE46" i="3"/>
  <c r="AE63" i="3" s="1"/>
  <c r="AF31" i="3"/>
  <c r="AF48" i="3"/>
  <c r="AF65" i="3" s="1"/>
  <c r="AC56" i="3"/>
  <c r="AB70" i="3"/>
  <c r="AE33" i="3"/>
  <c r="AE50" i="3"/>
  <c r="AE67" i="3" s="1"/>
  <c r="AF22" i="3"/>
  <c r="AF39" i="3"/>
  <c r="AE32" i="3"/>
  <c r="AE49" i="3"/>
  <c r="AE66" i="3" s="1"/>
  <c r="AF23" i="3"/>
  <c r="AF40" i="3"/>
  <c r="AF57" i="3" s="1"/>
  <c r="AE30" i="3"/>
  <c r="AE47" i="3"/>
  <c r="AE64" i="3" s="1"/>
  <c r="AD53" i="3"/>
  <c r="AE26" i="3"/>
  <c r="AE43" i="3"/>
  <c r="AE34" i="3"/>
  <c r="AE51" i="3"/>
  <c r="AE59" i="3" l="1"/>
  <c r="AE68" i="3"/>
  <c r="AE60" i="3"/>
  <c r="AE36" i="3"/>
  <c r="AF32" i="3"/>
  <c r="AF49" i="3"/>
  <c r="AF66" i="3" s="1"/>
  <c r="AF26" i="3"/>
  <c r="AF43" i="3"/>
  <c r="AF60" i="3" s="1"/>
  <c r="AF25" i="3"/>
  <c r="AF42" i="3"/>
  <c r="AF59" i="3" s="1"/>
  <c r="AG27" i="3"/>
  <c r="AG44" i="3"/>
  <c r="AG61" i="3" s="1"/>
  <c r="AF30" i="3"/>
  <c r="AF47" i="3"/>
  <c r="AF64" i="3" s="1"/>
  <c r="AG31" i="3"/>
  <c r="AG48" i="3"/>
  <c r="AG65" i="3" s="1"/>
  <c r="AG23" i="3"/>
  <c r="AG40" i="3"/>
  <c r="AG57" i="3" s="1"/>
  <c r="AD56" i="3"/>
  <c r="AC70" i="3"/>
  <c r="AE53" i="3"/>
  <c r="AF33" i="3"/>
  <c r="AF50" i="3"/>
  <c r="AF67" i="3" s="1"/>
  <c r="AG22" i="3"/>
  <c r="AG39" i="3"/>
  <c r="AF34" i="3"/>
  <c r="AF51" i="3"/>
  <c r="AF68" i="3" s="1"/>
  <c r="AF29" i="3"/>
  <c r="AF46" i="3"/>
  <c r="AF63" i="3" s="1"/>
  <c r="AF24" i="3"/>
  <c r="AF41" i="3"/>
  <c r="AF58" i="3" s="1"/>
  <c r="AF36" i="3" l="1"/>
  <c r="AH22" i="3"/>
  <c r="AH39" i="3"/>
  <c r="AH31" i="3"/>
  <c r="AH48" i="3"/>
  <c r="AH65" i="3" s="1"/>
  <c r="AG26" i="3"/>
  <c r="AG43" i="3"/>
  <c r="AG60" i="3" s="1"/>
  <c r="AH27" i="3"/>
  <c r="AH44" i="3"/>
  <c r="AH61" i="3" s="1"/>
  <c r="AG25" i="3"/>
  <c r="AG42" i="3"/>
  <c r="AG59" i="3" s="1"/>
  <c r="AG33" i="3"/>
  <c r="AG50" i="3"/>
  <c r="AG67" i="3" s="1"/>
  <c r="AG32" i="3"/>
  <c r="AG49" i="3"/>
  <c r="AG66" i="3" s="1"/>
  <c r="AG29" i="3"/>
  <c r="AG46" i="3"/>
  <c r="AG63" i="3" s="1"/>
  <c r="AH23" i="3"/>
  <c r="AH40" i="3"/>
  <c r="AH57" i="3" s="1"/>
  <c r="AF53" i="3"/>
  <c r="AG24" i="3"/>
  <c r="AG41" i="3"/>
  <c r="AG58" i="3" s="1"/>
  <c r="AG34" i="3"/>
  <c r="AG51" i="3"/>
  <c r="AG68" i="3" s="1"/>
  <c r="AE56" i="3"/>
  <c r="AD70" i="3"/>
  <c r="AG30" i="3"/>
  <c r="AG47" i="3"/>
  <c r="AG64" i="3" s="1"/>
  <c r="AG36" i="3" l="1"/>
  <c r="AH24" i="3"/>
  <c r="AH41" i="3"/>
  <c r="AH58" i="3" s="1"/>
  <c r="AH25" i="3"/>
  <c r="AH42" i="3"/>
  <c r="AH59" i="3" s="1"/>
  <c r="AH26" i="3"/>
  <c r="AH43" i="3"/>
  <c r="AH60" i="3" s="1"/>
  <c r="AI31" i="3"/>
  <c r="AI48" i="3"/>
  <c r="AG53" i="3"/>
  <c r="AI23" i="3"/>
  <c r="AI40" i="3"/>
  <c r="AF56" i="3"/>
  <c r="AE70" i="3"/>
  <c r="AH32" i="3"/>
  <c r="AH49" i="3"/>
  <c r="AH66" i="3" s="1"/>
  <c r="AH30" i="3"/>
  <c r="AH47" i="3"/>
  <c r="AH64" i="3" s="1"/>
  <c r="AH34" i="3"/>
  <c r="AH51" i="3"/>
  <c r="AH68" i="3" s="1"/>
  <c r="AH29" i="3"/>
  <c r="AH46" i="3"/>
  <c r="AH63" i="3" s="1"/>
  <c r="AH33" i="3"/>
  <c r="AH50" i="3"/>
  <c r="AH67" i="3" s="1"/>
  <c r="AI27" i="3"/>
  <c r="AI44" i="3"/>
  <c r="AI22" i="3"/>
  <c r="AI39" i="3"/>
  <c r="AI61" i="3" l="1"/>
  <c r="AI65" i="3"/>
  <c r="AI57" i="3"/>
  <c r="AH36" i="3"/>
  <c r="AI33" i="3"/>
  <c r="AI50" i="3"/>
  <c r="AI32" i="3"/>
  <c r="AI49" i="3"/>
  <c r="AH53" i="3"/>
  <c r="AI26" i="3"/>
  <c r="AI43" i="3"/>
  <c r="AI34" i="3"/>
  <c r="AI51" i="3"/>
  <c r="AJ31" i="3"/>
  <c r="BY31" i="3" s="1"/>
  <c r="AJ48" i="3"/>
  <c r="BY48" i="3" s="1"/>
  <c r="AI25" i="3"/>
  <c r="AI42" i="3"/>
  <c r="AI24" i="3"/>
  <c r="AI41" i="3"/>
  <c r="AJ22" i="3"/>
  <c r="BY22" i="3" s="1"/>
  <c r="AJ39" i="3"/>
  <c r="BY39" i="3" s="1"/>
  <c r="AJ27" i="3"/>
  <c r="BY27" i="3" s="1"/>
  <c r="AJ44" i="3"/>
  <c r="AI29" i="3"/>
  <c r="AI46" i="3"/>
  <c r="AI30" i="3"/>
  <c r="AI47" i="3"/>
  <c r="AG56" i="3"/>
  <c r="AF70" i="3"/>
  <c r="AJ23" i="3"/>
  <c r="BY23" i="3" s="1"/>
  <c r="AJ40" i="3"/>
  <c r="AJ57" i="3" l="1"/>
  <c r="BY57" i="3" s="1"/>
  <c r="BY40" i="3"/>
  <c r="AJ61" i="3"/>
  <c r="BY61" i="3" s="1"/>
  <c r="BY44" i="3"/>
  <c r="AJ65" i="3"/>
  <c r="BY65" i="3" s="1"/>
  <c r="AI66" i="3"/>
  <c r="AI67" i="3"/>
  <c r="AI63" i="3"/>
  <c r="AI59" i="3"/>
  <c r="AI68" i="3"/>
  <c r="AI64" i="3"/>
  <c r="AI58" i="3"/>
  <c r="AI60" i="3"/>
  <c r="AI36" i="3"/>
  <c r="AH56" i="3"/>
  <c r="AG70" i="3"/>
  <c r="AJ25" i="3"/>
  <c r="BY25" i="3" s="1"/>
  <c r="AJ42" i="3"/>
  <c r="AJ33" i="3"/>
  <c r="BY33" i="3" s="1"/>
  <c r="AJ50" i="3"/>
  <c r="AJ29" i="3"/>
  <c r="BY29" i="3" s="1"/>
  <c r="AJ46" i="3"/>
  <c r="AI53" i="3"/>
  <c r="AK22" i="3"/>
  <c r="AK39" i="3"/>
  <c r="AJ34" i="3"/>
  <c r="BY34" i="3" s="1"/>
  <c r="AJ51" i="3"/>
  <c r="AJ24" i="3"/>
  <c r="BY24" i="3" s="1"/>
  <c r="AJ41" i="3"/>
  <c r="BY41" i="3" s="1"/>
  <c r="AK23" i="3"/>
  <c r="AK40" i="3"/>
  <c r="AK57" i="3" s="1"/>
  <c r="AJ30" i="3"/>
  <c r="BY30" i="3" s="1"/>
  <c r="AJ47" i="3"/>
  <c r="AK27" i="3"/>
  <c r="AK44" i="3"/>
  <c r="AK61" i="3" s="1"/>
  <c r="AK31" i="3"/>
  <c r="AK48" i="3"/>
  <c r="AK65" i="3" s="1"/>
  <c r="AJ26" i="3"/>
  <c r="BY26" i="3" s="1"/>
  <c r="AJ43" i="3"/>
  <c r="AJ32" i="3"/>
  <c r="BY32" i="3" s="1"/>
  <c r="AJ49" i="3"/>
  <c r="BY49" i="3" s="1"/>
  <c r="BY36" i="3" l="1"/>
  <c r="AJ63" i="3"/>
  <c r="BY63" i="3" s="1"/>
  <c r="BY46" i="3"/>
  <c r="AJ64" i="3"/>
  <c r="BY64" i="3" s="1"/>
  <c r="BY47" i="3"/>
  <c r="AJ60" i="3"/>
  <c r="BY60" i="3" s="1"/>
  <c r="BY43" i="3"/>
  <c r="AJ68" i="3"/>
  <c r="BY68" i="3" s="1"/>
  <c r="BY51" i="3"/>
  <c r="AJ59" i="3"/>
  <c r="BY59" i="3" s="1"/>
  <c r="BY42" i="3"/>
  <c r="AJ67" i="3"/>
  <c r="BY67" i="3" s="1"/>
  <c r="BY50" i="3"/>
  <c r="AJ66" i="3"/>
  <c r="BY66" i="3" s="1"/>
  <c r="AJ58" i="3"/>
  <c r="BY58" i="3" s="1"/>
  <c r="AJ36" i="3"/>
  <c r="AJ53" i="3"/>
  <c r="AK25" i="3"/>
  <c r="AK42" i="3"/>
  <c r="AK59" i="3" s="1"/>
  <c r="AL27" i="3"/>
  <c r="AL44" i="3"/>
  <c r="AL61" i="3" s="1"/>
  <c r="AK34" i="3"/>
  <c r="AK51" i="3"/>
  <c r="AK33" i="3"/>
  <c r="AK50" i="3"/>
  <c r="AI56" i="3"/>
  <c r="AH70" i="3"/>
  <c r="AK26" i="3"/>
  <c r="AK43" i="3"/>
  <c r="AK60" i="3" s="1"/>
  <c r="AL23" i="3"/>
  <c r="AL40" i="3"/>
  <c r="AL57" i="3" s="1"/>
  <c r="AK32" i="3"/>
  <c r="AK49" i="3"/>
  <c r="AL31" i="3"/>
  <c r="AL48" i="3"/>
  <c r="AL65" i="3" s="1"/>
  <c r="AK30" i="3"/>
  <c r="AK47" i="3"/>
  <c r="AK24" i="3"/>
  <c r="AK41" i="3"/>
  <c r="AK58" i="3" s="1"/>
  <c r="AL22" i="3"/>
  <c r="AL39" i="3"/>
  <c r="AK29" i="3"/>
  <c r="AK46" i="3"/>
  <c r="AK63" i="3" s="1"/>
  <c r="AK68" i="3" l="1"/>
  <c r="AK64" i="3"/>
  <c r="AK66" i="3"/>
  <c r="BY53" i="3"/>
  <c r="AK67" i="3"/>
  <c r="AK36" i="3"/>
  <c r="AK53" i="3"/>
  <c r="AL32" i="3"/>
  <c r="AL49" i="3"/>
  <c r="AJ56" i="3"/>
  <c r="BY56" i="3" s="1"/>
  <c r="BY70" i="3" s="1"/>
  <c r="AI70" i="3"/>
  <c r="AL25" i="3"/>
  <c r="AL42" i="3"/>
  <c r="AL59" i="3" s="1"/>
  <c r="AL30" i="3"/>
  <c r="AL47" i="3"/>
  <c r="AL64" i="3" s="1"/>
  <c r="AL26" i="3"/>
  <c r="AL43" i="3"/>
  <c r="AL60" i="3" s="1"/>
  <c r="AM27" i="3"/>
  <c r="AM44" i="3"/>
  <c r="AM61" i="3" s="1"/>
  <c r="AM23" i="3"/>
  <c r="AM40" i="3"/>
  <c r="AM57" i="3" s="1"/>
  <c r="AL34" i="3"/>
  <c r="AL51" i="3"/>
  <c r="AL68" i="3" s="1"/>
  <c r="AM22" i="3"/>
  <c r="AM39" i="3"/>
  <c r="AL29" i="3"/>
  <c r="AL46" i="3"/>
  <c r="AL63" i="3" s="1"/>
  <c r="AL24" i="3"/>
  <c r="AL41" i="3"/>
  <c r="AM31" i="3"/>
  <c r="AM48" i="3"/>
  <c r="AM65" i="3" s="1"/>
  <c r="AL33" i="3"/>
  <c r="AL50" i="3"/>
  <c r="AL67" i="3" s="1"/>
  <c r="AL66" i="3" l="1"/>
  <c r="AL36" i="3"/>
  <c r="AN23" i="3"/>
  <c r="AN40" i="3"/>
  <c r="AN57" i="3" s="1"/>
  <c r="AN22" i="3"/>
  <c r="AN39" i="3"/>
  <c r="AN31" i="3"/>
  <c r="AN48" i="3"/>
  <c r="AN65" i="3" s="1"/>
  <c r="AN27" i="3"/>
  <c r="AN44" i="3"/>
  <c r="AN61" i="3" s="1"/>
  <c r="AL53" i="3"/>
  <c r="AM33" i="3"/>
  <c r="AM50" i="3"/>
  <c r="AM67" i="3" s="1"/>
  <c r="AM29" i="3"/>
  <c r="AM46" i="3"/>
  <c r="AM63" i="3" s="1"/>
  <c r="AM34" i="3"/>
  <c r="AM51" i="3"/>
  <c r="AM68" i="3" s="1"/>
  <c r="AM26" i="3"/>
  <c r="AM43" i="3"/>
  <c r="AM60" i="3" s="1"/>
  <c r="AK56" i="3"/>
  <c r="AJ70" i="3"/>
  <c r="AL58" i="3"/>
  <c r="AM24" i="3"/>
  <c r="AM41" i="3"/>
  <c r="AM30" i="3"/>
  <c r="AM47" i="3"/>
  <c r="AM64" i="3" s="1"/>
  <c r="AM25" i="3"/>
  <c r="AM42" i="3"/>
  <c r="AM59" i="3" s="1"/>
  <c r="AM32" i="3"/>
  <c r="AM49" i="3"/>
  <c r="AM66" i="3" s="1"/>
  <c r="AM36" i="3" l="1"/>
  <c r="AN26" i="3"/>
  <c r="AN43" i="3"/>
  <c r="AN60" i="3" s="1"/>
  <c r="AN29" i="3"/>
  <c r="AN46" i="3"/>
  <c r="AO22" i="3"/>
  <c r="AO39" i="3"/>
  <c r="AN25" i="3"/>
  <c r="AN42" i="3"/>
  <c r="AN59" i="3" s="1"/>
  <c r="AO27" i="3"/>
  <c r="AO44" i="3"/>
  <c r="AO61" i="3" s="1"/>
  <c r="AN32" i="3"/>
  <c r="AN49" i="3"/>
  <c r="AN66" i="3" s="1"/>
  <c r="AN34" i="3"/>
  <c r="AN51" i="3"/>
  <c r="AN68" i="3" s="1"/>
  <c r="AN33" i="3"/>
  <c r="AN50" i="3"/>
  <c r="AN67" i="3" s="1"/>
  <c r="AO23" i="3"/>
  <c r="AO40" i="3"/>
  <c r="AO57" i="3" s="1"/>
  <c r="AN30" i="3"/>
  <c r="AN47" i="3"/>
  <c r="AN64" i="3" s="1"/>
  <c r="AN24" i="3"/>
  <c r="AN41" i="3"/>
  <c r="AN63" i="3"/>
  <c r="AO31" i="3"/>
  <c r="AO48" i="3"/>
  <c r="AO65" i="3" s="1"/>
  <c r="AM53" i="3"/>
  <c r="AM58" i="3"/>
  <c r="AL56" i="3"/>
  <c r="AK70" i="3"/>
  <c r="AN36" i="3" l="1"/>
  <c r="AN53" i="3"/>
  <c r="AO30" i="3"/>
  <c r="AO47" i="3"/>
  <c r="AO64" i="3" s="1"/>
  <c r="AO33" i="3"/>
  <c r="AO50" i="3"/>
  <c r="AO67" i="3" s="1"/>
  <c r="AP27" i="3"/>
  <c r="AP44" i="3"/>
  <c r="AP61" i="3" s="1"/>
  <c r="AO29" i="3"/>
  <c r="AO46" i="3"/>
  <c r="AO63" i="3" s="1"/>
  <c r="AN58" i="3"/>
  <c r="AP31" i="3"/>
  <c r="AP48" i="3"/>
  <c r="AP65" i="3" s="1"/>
  <c r="AO24" i="3"/>
  <c r="AO41" i="3"/>
  <c r="AP23" i="3"/>
  <c r="AP40" i="3"/>
  <c r="AP57" i="3" s="1"/>
  <c r="AO34" i="3"/>
  <c r="AO51" i="3"/>
  <c r="AO68" i="3" s="1"/>
  <c r="AO32" i="3"/>
  <c r="AO49" i="3"/>
  <c r="AO66" i="3" s="1"/>
  <c r="AO25" i="3"/>
  <c r="AO42" i="3"/>
  <c r="AO59" i="3" s="1"/>
  <c r="AP22" i="3"/>
  <c r="AP39" i="3"/>
  <c r="AO26" i="3"/>
  <c r="AO43" i="3"/>
  <c r="AO60" i="3" s="1"/>
  <c r="AM56" i="3"/>
  <c r="AL70" i="3"/>
  <c r="AO53" i="3" l="1"/>
  <c r="AQ23" i="3"/>
  <c r="AQ40" i="3"/>
  <c r="AQ57" i="3" s="1"/>
  <c r="AQ22" i="3"/>
  <c r="AQ39" i="3"/>
  <c r="AO58" i="3"/>
  <c r="AP29" i="3"/>
  <c r="AP46" i="3"/>
  <c r="AP63" i="3" s="1"/>
  <c r="AQ27" i="3"/>
  <c r="AQ44" i="3"/>
  <c r="AQ61" i="3" s="1"/>
  <c r="AP30" i="3"/>
  <c r="AP47" i="3"/>
  <c r="AP64" i="3" s="1"/>
  <c r="AQ31" i="3"/>
  <c r="AQ48" i="3"/>
  <c r="AQ65" i="3" s="1"/>
  <c r="AP25" i="3"/>
  <c r="AP42" i="3"/>
  <c r="AP59" i="3" s="1"/>
  <c r="AP24" i="3"/>
  <c r="AP41" i="3"/>
  <c r="AP32" i="3"/>
  <c r="AP49" i="3"/>
  <c r="AP66" i="3" s="1"/>
  <c r="AP26" i="3"/>
  <c r="AP43" i="3"/>
  <c r="AP60" i="3" s="1"/>
  <c r="AO36" i="3"/>
  <c r="AP34" i="3"/>
  <c r="AP51" i="3"/>
  <c r="AP68" i="3" s="1"/>
  <c r="AM70" i="3"/>
  <c r="AN56" i="3"/>
  <c r="AP33" i="3"/>
  <c r="AP50" i="3"/>
  <c r="AP67" i="3" s="1"/>
  <c r="AP53" i="3" l="1"/>
  <c r="AQ33" i="3"/>
  <c r="AQ50" i="3"/>
  <c r="AQ67" i="3" s="1"/>
  <c r="AQ32" i="3"/>
  <c r="AQ49" i="3"/>
  <c r="AQ25" i="3"/>
  <c r="AQ42" i="3"/>
  <c r="AQ59" i="3" s="1"/>
  <c r="AQ26" i="3"/>
  <c r="AQ43" i="3"/>
  <c r="AQ60" i="3" s="1"/>
  <c r="AQ24" i="3"/>
  <c r="AQ41" i="3"/>
  <c r="AR31" i="3"/>
  <c r="AR48" i="3"/>
  <c r="AR65" i="3" s="1"/>
  <c r="AR27" i="3"/>
  <c r="AR44" i="3"/>
  <c r="AR61" i="3" s="1"/>
  <c r="AR23" i="3"/>
  <c r="AR40" i="3"/>
  <c r="AR57" i="3" s="1"/>
  <c r="AO56" i="3"/>
  <c r="AN70" i="3"/>
  <c r="AQ34" i="3"/>
  <c r="AQ51" i="3"/>
  <c r="AQ68" i="3" s="1"/>
  <c r="AP36" i="3"/>
  <c r="AQ30" i="3"/>
  <c r="AQ47" i="3"/>
  <c r="AQ64" i="3" s="1"/>
  <c r="AQ29" i="3"/>
  <c r="AQ46" i="3"/>
  <c r="AQ63" i="3" s="1"/>
  <c r="AR22" i="3"/>
  <c r="AR39" i="3"/>
  <c r="AP58" i="3"/>
  <c r="AQ66" i="3"/>
  <c r="AQ53" i="3" l="1"/>
  <c r="AQ36" i="3"/>
  <c r="AQ58" i="3"/>
  <c r="AR29" i="3"/>
  <c r="AR46" i="3"/>
  <c r="AR63" i="3" s="1"/>
  <c r="AS31" i="3"/>
  <c r="AS48" i="3"/>
  <c r="AS65" i="3" s="1"/>
  <c r="AR26" i="3"/>
  <c r="AR43" i="3"/>
  <c r="AR60" i="3" s="1"/>
  <c r="AR32" i="3"/>
  <c r="AR49" i="3"/>
  <c r="AR66" i="3" s="1"/>
  <c r="AR34" i="3"/>
  <c r="AR51" i="3"/>
  <c r="AR68" i="3" s="1"/>
  <c r="AP56" i="3"/>
  <c r="AO70" i="3"/>
  <c r="AR30" i="3"/>
  <c r="AR47" i="3"/>
  <c r="AR64" i="3" s="1"/>
  <c r="AR33" i="3"/>
  <c r="AR50" i="3"/>
  <c r="AR67" i="3" s="1"/>
  <c r="AS22" i="3"/>
  <c r="AS39" i="3"/>
  <c r="AS27" i="3"/>
  <c r="AS44" i="3"/>
  <c r="AS61" i="3" s="1"/>
  <c r="AR24" i="3"/>
  <c r="AR41" i="3"/>
  <c r="AR25" i="3"/>
  <c r="AR42" i="3"/>
  <c r="AR59" i="3" s="1"/>
  <c r="AS23" i="3"/>
  <c r="AS40" i="3"/>
  <c r="AS57" i="3" s="1"/>
  <c r="AR36" i="3" l="1"/>
  <c r="AR53" i="3"/>
  <c r="AT22" i="3"/>
  <c r="AT39" i="3"/>
  <c r="AQ56" i="3"/>
  <c r="AP70" i="3"/>
  <c r="AS25" i="3"/>
  <c r="AS42" i="3"/>
  <c r="AS59" i="3" s="1"/>
  <c r="AT27" i="3"/>
  <c r="AT44" i="3"/>
  <c r="AT61" i="3" s="1"/>
  <c r="AR58" i="3"/>
  <c r="AS30" i="3"/>
  <c r="AS47" i="3"/>
  <c r="AS64" i="3" s="1"/>
  <c r="AS32" i="3"/>
  <c r="AS49" i="3"/>
  <c r="AS66" i="3" s="1"/>
  <c r="AT31" i="3"/>
  <c r="AT48" i="3"/>
  <c r="AT65" i="3" s="1"/>
  <c r="AS34" i="3"/>
  <c r="AS51" i="3"/>
  <c r="AS68" i="3" s="1"/>
  <c r="AT23" i="3"/>
  <c r="AT40" i="3"/>
  <c r="AT57" i="3" s="1"/>
  <c r="AS24" i="3"/>
  <c r="AS41" i="3"/>
  <c r="AS33" i="3"/>
  <c r="AS50" i="3"/>
  <c r="AS67" i="3" s="1"/>
  <c r="AS26" i="3"/>
  <c r="AS43" i="3"/>
  <c r="AS60" i="3" s="1"/>
  <c r="AS29" i="3"/>
  <c r="AS46" i="3"/>
  <c r="AS63" i="3" s="1"/>
  <c r="AS36" i="3" l="1"/>
  <c r="AU23" i="3"/>
  <c r="AU40" i="3"/>
  <c r="AU57" i="3" s="1"/>
  <c r="AT30" i="3"/>
  <c r="AT47" i="3"/>
  <c r="AT64" i="3" s="1"/>
  <c r="AS53" i="3"/>
  <c r="AU27" i="3"/>
  <c r="AU44" i="3"/>
  <c r="AU61" i="3" s="1"/>
  <c r="AT24" i="3"/>
  <c r="AT41" i="3"/>
  <c r="AU22" i="3"/>
  <c r="AU39" i="3"/>
  <c r="AT26" i="3"/>
  <c r="AT43" i="3"/>
  <c r="AT60" i="3" s="1"/>
  <c r="AU31" i="3"/>
  <c r="AU48" i="3"/>
  <c r="AU65" i="3" s="1"/>
  <c r="AT34" i="3"/>
  <c r="AT51" i="3"/>
  <c r="AT68" i="3" s="1"/>
  <c r="AS58" i="3"/>
  <c r="AT25" i="3"/>
  <c r="AT42" i="3"/>
  <c r="AT59" i="3" s="1"/>
  <c r="AT29" i="3"/>
  <c r="AT46" i="3"/>
  <c r="AT63" i="3" s="1"/>
  <c r="AT33" i="3"/>
  <c r="AT50" i="3"/>
  <c r="AT67" i="3" s="1"/>
  <c r="AT32" i="3"/>
  <c r="AT49" i="3"/>
  <c r="AT66" i="3" s="1"/>
  <c r="AR56" i="3"/>
  <c r="AQ70" i="3"/>
  <c r="AT53" i="3" l="1"/>
  <c r="AU32" i="3"/>
  <c r="AU49" i="3"/>
  <c r="AU66" i="3" s="1"/>
  <c r="AU29" i="3"/>
  <c r="AU46" i="3"/>
  <c r="AU63" i="3" s="1"/>
  <c r="AU26" i="3"/>
  <c r="AU43" i="3"/>
  <c r="AU60" i="3" s="1"/>
  <c r="AV22" i="3"/>
  <c r="AV39" i="3"/>
  <c r="AV27" i="3"/>
  <c r="AV44" i="3"/>
  <c r="AV61" i="3" s="1"/>
  <c r="AU30" i="3"/>
  <c r="AU47" i="3"/>
  <c r="AU64" i="3" s="1"/>
  <c r="AS56" i="3"/>
  <c r="AR70" i="3"/>
  <c r="AU33" i="3"/>
  <c r="AU50" i="3"/>
  <c r="AU67" i="3" s="1"/>
  <c r="AU34" i="3"/>
  <c r="AU51" i="3"/>
  <c r="AU68" i="3" s="1"/>
  <c r="AU25" i="3"/>
  <c r="AU42" i="3"/>
  <c r="AU59" i="3" s="1"/>
  <c r="AT58" i="3"/>
  <c r="AV31" i="3"/>
  <c r="AV48" i="3"/>
  <c r="AV65" i="3" s="1"/>
  <c r="AT36" i="3"/>
  <c r="AU24" i="3"/>
  <c r="AU41" i="3"/>
  <c r="AV23" i="3"/>
  <c r="AV40" i="3"/>
  <c r="AV57" i="3" s="1"/>
  <c r="AU53" i="3" l="1"/>
  <c r="AU36" i="3"/>
  <c r="AU58" i="3"/>
  <c r="AW23" i="3"/>
  <c r="AW40" i="3"/>
  <c r="AW57" i="3" s="1"/>
  <c r="AW27" i="3"/>
  <c r="AW44" i="3"/>
  <c r="AW61" i="3" s="1"/>
  <c r="AW31" i="3"/>
  <c r="AW48" i="3"/>
  <c r="AW65" i="3" s="1"/>
  <c r="AV33" i="3"/>
  <c r="AV50" i="3"/>
  <c r="AV67" i="3" s="1"/>
  <c r="AV26" i="3"/>
  <c r="AV43" i="3"/>
  <c r="AV60" i="3" s="1"/>
  <c r="AV32" i="3"/>
  <c r="AV49" i="3"/>
  <c r="AV66" i="3" s="1"/>
  <c r="AV25" i="3"/>
  <c r="AV42" i="3"/>
  <c r="AV59" i="3" s="1"/>
  <c r="AV34" i="3"/>
  <c r="AV51" i="3"/>
  <c r="AV68" i="3" s="1"/>
  <c r="AV30" i="3"/>
  <c r="AV47" i="3"/>
  <c r="AV64" i="3" s="1"/>
  <c r="AV24" i="3"/>
  <c r="AV41" i="3"/>
  <c r="AT56" i="3"/>
  <c r="AS70" i="3"/>
  <c r="AW22" i="3"/>
  <c r="AW39" i="3"/>
  <c r="AV29" i="3"/>
  <c r="AV46" i="3"/>
  <c r="AV63" i="3" s="1"/>
  <c r="AV36" i="3" l="1"/>
  <c r="AV58" i="3"/>
  <c r="AW30" i="3"/>
  <c r="AW47" i="3"/>
  <c r="AW64" i="3" s="1"/>
  <c r="AV53" i="3"/>
  <c r="AW25" i="3"/>
  <c r="AW42" i="3"/>
  <c r="AW59" i="3" s="1"/>
  <c r="AW26" i="3"/>
  <c r="AW43" i="3"/>
  <c r="AW60" i="3" s="1"/>
  <c r="AX31" i="3"/>
  <c r="AX48" i="3"/>
  <c r="AX65" i="3" s="1"/>
  <c r="AX23" i="3"/>
  <c r="AX40" i="3"/>
  <c r="AX57" i="3" s="1"/>
  <c r="AU56" i="3"/>
  <c r="AT70" i="3"/>
  <c r="AW34" i="3"/>
  <c r="AW51" i="3"/>
  <c r="AW68" i="3" s="1"/>
  <c r="AX22" i="3"/>
  <c r="AX39" i="3"/>
  <c r="AW29" i="3"/>
  <c r="AW46" i="3"/>
  <c r="AW63" i="3" s="1"/>
  <c r="AW24" i="3"/>
  <c r="AW41" i="3"/>
  <c r="AW58" i="3" s="1"/>
  <c r="AW32" i="3"/>
  <c r="AW49" i="3"/>
  <c r="AW66" i="3" s="1"/>
  <c r="AW33" i="3"/>
  <c r="AW50" i="3"/>
  <c r="AW67" i="3" s="1"/>
  <c r="AX27" i="3"/>
  <c r="AX44" i="3"/>
  <c r="AX61" i="3" s="1"/>
  <c r="AX26" i="3" l="1"/>
  <c r="AX43" i="3"/>
  <c r="AX60" i="3" s="1"/>
  <c r="AX30" i="3"/>
  <c r="AX47" i="3"/>
  <c r="AX64" i="3" s="1"/>
  <c r="AY23" i="3"/>
  <c r="AY40" i="3"/>
  <c r="AY57" i="3" s="1"/>
  <c r="AX24" i="3"/>
  <c r="AX41" i="3"/>
  <c r="AX58" i="3" s="1"/>
  <c r="AX34" i="3"/>
  <c r="AX51" i="3"/>
  <c r="AX68" i="3" s="1"/>
  <c r="AY27" i="3"/>
  <c r="AY44" i="3"/>
  <c r="AY61" i="3" s="1"/>
  <c r="AX29" i="3"/>
  <c r="AX46" i="3"/>
  <c r="AX63" i="3" s="1"/>
  <c r="AV56" i="3"/>
  <c r="AU70" i="3"/>
  <c r="AY31" i="3"/>
  <c r="AY48" i="3"/>
  <c r="AY65" i="3" s="1"/>
  <c r="AX25" i="3"/>
  <c r="AX42" i="3"/>
  <c r="AX59" i="3" s="1"/>
  <c r="AW53" i="3"/>
  <c r="AX33" i="3"/>
  <c r="AX50" i="3"/>
  <c r="AX67" i="3" s="1"/>
  <c r="AW36" i="3"/>
  <c r="AX32" i="3"/>
  <c r="AX49" i="3"/>
  <c r="AX66" i="3" s="1"/>
  <c r="AY22" i="3"/>
  <c r="AY39" i="3"/>
  <c r="AX36" i="3" l="1"/>
  <c r="AX53" i="3"/>
  <c r="AY32" i="3"/>
  <c r="AY49" i="3"/>
  <c r="AY66" i="3" s="1"/>
  <c r="AZ31" i="3"/>
  <c r="AZ48" i="3"/>
  <c r="AZ65" i="3" s="1"/>
  <c r="AY29" i="3"/>
  <c r="AY46" i="3"/>
  <c r="AY63" i="3" s="1"/>
  <c r="AY34" i="3"/>
  <c r="AY51" i="3"/>
  <c r="AY68" i="3" s="1"/>
  <c r="AY30" i="3"/>
  <c r="AY47" i="3"/>
  <c r="AY64" i="3" s="1"/>
  <c r="AY26" i="3"/>
  <c r="AY43" i="3"/>
  <c r="AY60" i="3" s="1"/>
  <c r="AZ22" i="3"/>
  <c r="AZ39" i="3"/>
  <c r="AY33" i="3"/>
  <c r="AY50" i="3"/>
  <c r="AY67" i="3" s="1"/>
  <c r="AY25" i="3"/>
  <c r="AY42" i="3"/>
  <c r="AY59" i="3" s="1"/>
  <c r="AW56" i="3"/>
  <c r="AV70" i="3"/>
  <c r="AZ27" i="3"/>
  <c r="AZ44" i="3"/>
  <c r="AZ61" i="3" s="1"/>
  <c r="AY24" i="3"/>
  <c r="AY41" i="3"/>
  <c r="AY58" i="3" s="1"/>
  <c r="AZ23" i="3"/>
  <c r="AZ40" i="3"/>
  <c r="AZ57" i="3" s="1"/>
  <c r="AY36" i="3" l="1"/>
  <c r="AZ32" i="3"/>
  <c r="AZ49" i="3"/>
  <c r="AZ66" i="3" s="1"/>
  <c r="BA23" i="3"/>
  <c r="BA40" i="3"/>
  <c r="BA57" i="3" s="1"/>
  <c r="BA27" i="3"/>
  <c r="BA44" i="3"/>
  <c r="BA61" i="3" s="1"/>
  <c r="AZ25" i="3"/>
  <c r="AZ42" i="3"/>
  <c r="AZ59" i="3" s="1"/>
  <c r="AZ26" i="3"/>
  <c r="AZ43" i="3"/>
  <c r="AZ60" i="3" s="1"/>
  <c r="AZ34" i="3"/>
  <c r="AZ51" i="3"/>
  <c r="AZ68" i="3" s="1"/>
  <c r="BA31" i="3"/>
  <c r="BA48" i="3"/>
  <c r="BA65" i="3" s="1"/>
  <c r="AY53" i="3"/>
  <c r="BA22" i="3"/>
  <c r="BA39" i="3"/>
  <c r="AZ24" i="3"/>
  <c r="AZ41" i="3"/>
  <c r="AX56" i="3"/>
  <c r="AW70" i="3"/>
  <c r="AZ33" i="3"/>
  <c r="AZ50" i="3"/>
  <c r="AZ67" i="3" s="1"/>
  <c r="AZ30" i="3"/>
  <c r="AZ47" i="3"/>
  <c r="AZ64" i="3" s="1"/>
  <c r="AZ29" i="3"/>
  <c r="AZ46" i="3"/>
  <c r="AZ63" i="3" s="1"/>
  <c r="AZ53" i="3" l="1"/>
  <c r="AZ36" i="3"/>
  <c r="BA25" i="3"/>
  <c r="BA42" i="3"/>
  <c r="BA59" i="3" s="1"/>
  <c r="BB23" i="3"/>
  <c r="BB40" i="3"/>
  <c r="BB57" i="3" s="1"/>
  <c r="AZ58" i="3"/>
  <c r="BA30" i="3"/>
  <c r="BA47" i="3"/>
  <c r="BA64" i="3" s="1"/>
  <c r="BA34" i="3"/>
  <c r="BA51" i="3"/>
  <c r="BA68" i="3" s="1"/>
  <c r="BA33" i="3"/>
  <c r="BA50" i="3"/>
  <c r="BA67" i="3" s="1"/>
  <c r="BA24" i="3"/>
  <c r="BA41" i="3"/>
  <c r="BB31" i="3"/>
  <c r="BB48" i="3"/>
  <c r="BB65" i="3" s="1"/>
  <c r="BA26" i="3"/>
  <c r="BA43" i="3"/>
  <c r="BA60" i="3" s="1"/>
  <c r="AY56" i="3"/>
  <c r="AX70" i="3"/>
  <c r="BA29" i="3"/>
  <c r="BA46" i="3"/>
  <c r="BA63" i="3" s="1"/>
  <c r="BB22" i="3"/>
  <c r="BB39" i="3"/>
  <c r="BB27" i="3"/>
  <c r="BB44" i="3"/>
  <c r="BB61" i="3" s="1"/>
  <c r="BA32" i="3"/>
  <c r="BA49" i="3"/>
  <c r="BA66" i="3" s="1"/>
  <c r="BA36" i="3" l="1"/>
  <c r="BA53" i="3"/>
  <c r="BA58" i="3"/>
  <c r="BC31" i="3"/>
  <c r="BC48" i="3"/>
  <c r="BC65" i="3" s="1"/>
  <c r="BC27" i="3"/>
  <c r="BC44" i="3"/>
  <c r="BC61" i="3" s="1"/>
  <c r="AZ56" i="3"/>
  <c r="AY70" i="3"/>
  <c r="BB34" i="3"/>
  <c r="BB51" i="3"/>
  <c r="BB68" i="3" s="1"/>
  <c r="BB29" i="3"/>
  <c r="BB46" i="3"/>
  <c r="BB63" i="3" s="1"/>
  <c r="BB33" i="3"/>
  <c r="BB50" i="3"/>
  <c r="BB67" i="3" s="1"/>
  <c r="BC22" i="3"/>
  <c r="BC39" i="3"/>
  <c r="BB24" i="3"/>
  <c r="BB41" i="3"/>
  <c r="BB25" i="3"/>
  <c r="BB42" i="3"/>
  <c r="BB59" i="3" s="1"/>
  <c r="BC23" i="3"/>
  <c r="BC40" i="3"/>
  <c r="BC57" i="3" s="1"/>
  <c r="BB32" i="3"/>
  <c r="BB49" i="3"/>
  <c r="BB66" i="3" s="1"/>
  <c r="BB26" i="3"/>
  <c r="BB43" i="3"/>
  <c r="BB60" i="3" s="1"/>
  <c r="BB30" i="3"/>
  <c r="BB47" i="3"/>
  <c r="BB64" i="3" s="1"/>
  <c r="BB58" i="3" l="1"/>
  <c r="BC24" i="3"/>
  <c r="BC41" i="3"/>
  <c r="BC58" i="3" s="1"/>
  <c r="BC30" i="3"/>
  <c r="BC47" i="3"/>
  <c r="BC64" i="3" s="1"/>
  <c r="BB36" i="3"/>
  <c r="BC33" i="3"/>
  <c r="BC50" i="3"/>
  <c r="BC67" i="3" s="1"/>
  <c r="BB53" i="3"/>
  <c r="BC32" i="3"/>
  <c r="BC49" i="3"/>
  <c r="BC66" i="3" s="1"/>
  <c r="BC34" i="3"/>
  <c r="BC51" i="3"/>
  <c r="BC68" i="3" s="1"/>
  <c r="BD27" i="3"/>
  <c r="BD44" i="3"/>
  <c r="BD61" i="3" s="1"/>
  <c r="BD23" i="3"/>
  <c r="BD40" i="3"/>
  <c r="BD57" i="3" s="1"/>
  <c r="BA56" i="3"/>
  <c r="AZ70" i="3"/>
  <c r="BC25" i="3"/>
  <c r="BC42" i="3"/>
  <c r="BC59" i="3" s="1"/>
  <c r="BC26" i="3"/>
  <c r="BC43" i="3"/>
  <c r="BC60" i="3" s="1"/>
  <c r="BD22" i="3"/>
  <c r="BD39" i="3"/>
  <c r="BC29" i="3"/>
  <c r="BC46" i="3"/>
  <c r="BC63" i="3" s="1"/>
  <c r="BD31" i="3"/>
  <c r="BD48" i="3"/>
  <c r="BD65" i="3" s="1"/>
  <c r="BC36" i="3" l="1"/>
  <c r="BE23" i="3"/>
  <c r="BE40" i="3"/>
  <c r="BE57" i="3" s="1"/>
  <c r="BD26" i="3"/>
  <c r="BD43" i="3"/>
  <c r="BD60" i="3" s="1"/>
  <c r="BD34" i="3"/>
  <c r="BD51" i="3"/>
  <c r="BD68" i="3" s="1"/>
  <c r="BC53" i="3"/>
  <c r="BD30" i="3"/>
  <c r="BD47" i="3"/>
  <c r="BD64" i="3" s="1"/>
  <c r="BE31" i="3"/>
  <c r="BE48" i="3"/>
  <c r="BE65" i="3" s="1"/>
  <c r="BE22" i="3"/>
  <c r="BE39" i="3"/>
  <c r="BB56" i="3"/>
  <c r="BA70" i="3"/>
  <c r="BE27" i="3"/>
  <c r="BE44" i="3"/>
  <c r="BE61" i="3" s="1"/>
  <c r="BD33" i="3"/>
  <c r="BD50" i="3"/>
  <c r="BD67" i="3" s="1"/>
  <c r="BD25" i="3"/>
  <c r="BD42" i="3"/>
  <c r="BD59" i="3" s="1"/>
  <c r="BD29" i="3"/>
  <c r="BD46" i="3"/>
  <c r="BD63" i="3" s="1"/>
  <c r="BD32" i="3"/>
  <c r="BD49" i="3"/>
  <c r="BD66" i="3" s="1"/>
  <c r="BD24" i="3"/>
  <c r="BD41" i="3"/>
  <c r="BD58" i="3" s="1"/>
  <c r="BD36" i="3" l="1"/>
  <c r="BF23" i="3"/>
  <c r="BF40" i="3"/>
  <c r="BF57" i="3" s="1"/>
  <c r="BE32" i="3"/>
  <c r="BE49" i="3"/>
  <c r="BE66" i="3" s="1"/>
  <c r="BF31" i="3"/>
  <c r="BF48" i="3"/>
  <c r="BF65" i="3" s="1"/>
  <c r="BD53" i="3"/>
  <c r="BE26" i="3"/>
  <c r="BE43" i="3"/>
  <c r="BE60" i="3" s="1"/>
  <c r="BE25" i="3"/>
  <c r="BE42" i="3"/>
  <c r="BE59" i="3" s="1"/>
  <c r="BE29" i="3"/>
  <c r="BE46" i="3"/>
  <c r="BE63" i="3" s="1"/>
  <c r="BF27" i="3"/>
  <c r="BF44" i="3"/>
  <c r="BF61" i="3" s="1"/>
  <c r="BE24" i="3"/>
  <c r="BE41" i="3"/>
  <c r="BE58" i="3" s="1"/>
  <c r="BE33" i="3"/>
  <c r="BE50" i="3"/>
  <c r="BE67" i="3" s="1"/>
  <c r="BC56" i="3"/>
  <c r="BB70" i="3"/>
  <c r="BF22" i="3"/>
  <c r="BF39" i="3"/>
  <c r="BE30" i="3"/>
  <c r="BE47" i="3"/>
  <c r="BE64" i="3" s="1"/>
  <c r="BE34" i="3"/>
  <c r="BE51" i="3"/>
  <c r="BE68" i="3" s="1"/>
  <c r="BG27" i="3" l="1"/>
  <c r="BG44" i="3"/>
  <c r="BG61" i="3" s="1"/>
  <c r="BF26" i="3"/>
  <c r="BF43" i="3"/>
  <c r="BF60" i="3" s="1"/>
  <c r="BF30" i="3"/>
  <c r="BF47" i="3"/>
  <c r="BF64" i="3" s="1"/>
  <c r="BG23" i="3"/>
  <c r="BG40" i="3"/>
  <c r="BG57" i="3" s="1"/>
  <c r="BF24" i="3"/>
  <c r="BF41" i="3"/>
  <c r="BF58" i="3" s="1"/>
  <c r="BG22" i="3"/>
  <c r="BG39" i="3"/>
  <c r="BE36" i="3"/>
  <c r="BD56" i="3"/>
  <c r="BC70" i="3"/>
  <c r="BE53" i="3"/>
  <c r="BF25" i="3"/>
  <c r="BF42" i="3"/>
  <c r="BF59" i="3" s="1"/>
  <c r="BF34" i="3"/>
  <c r="BF51" i="3"/>
  <c r="BF68" i="3" s="1"/>
  <c r="BG31" i="3"/>
  <c r="BG48" i="3"/>
  <c r="BG65" i="3" s="1"/>
  <c r="BF32" i="3"/>
  <c r="BF49" i="3"/>
  <c r="BF66" i="3" s="1"/>
  <c r="BF33" i="3"/>
  <c r="BF50" i="3"/>
  <c r="BF67" i="3" s="1"/>
  <c r="BF29" i="3"/>
  <c r="BF46" i="3"/>
  <c r="BF63" i="3" s="1"/>
  <c r="BG33" i="3" l="1"/>
  <c r="BG50" i="3"/>
  <c r="BG67" i="3" s="1"/>
  <c r="BE56" i="3"/>
  <c r="BD70" i="3"/>
  <c r="BH22" i="3"/>
  <c r="BH39" i="3"/>
  <c r="BF53" i="3"/>
  <c r="BG25" i="3"/>
  <c r="BG42" i="3"/>
  <c r="BG59" i="3" s="1"/>
  <c r="BH23" i="3"/>
  <c r="BH40" i="3"/>
  <c r="BH57" i="3" s="1"/>
  <c r="BG30" i="3"/>
  <c r="BG47" i="3"/>
  <c r="BG64" i="3" s="1"/>
  <c r="BH27" i="3"/>
  <c r="BH44" i="3"/>
  <c r="BH61" i="3" s="1"/>
  <c r="BH31" i="3"/>
  <c r="BH48" i="3"/>
  <c r="BH65" i="3" s="1"/>
  <c r="BG29" i="3"/>
  <c r="BG46" i="3"/>
  <c r="BG63" i="3" s="1"/>
  <c r="BG32" i="3"/>
  <c r="BG49" i="3"/>
  <c r="BG66" i="3" s="1"/>
  <c r="BG34" i="3"/>
  <c r="BG51" i="3"/>
  <c r="BG68" i="3" s="1"/>
  <c r="BF36" i="3"/>
  <c r="BG24" i="3"/>
  <c r="BG41" i="3"/>
  <c r="BG58" i="3" s="1"/>
  <c r="BG26" i="3"/>
  <c r="BG43" i="3"/>
  <c r="BG60" i="3" s="1"/>
  <c r="BH34" i="3" l="1"/>
  <c r="BH51" i="3"/>
  <c r="BH68" i="3" s="1"/>
  <c r="BH25" i="3"/>
  <c r="BH42" i="3"/>
  <c r="BH59" i="3" s="1"/>
  <c r="BH26" i="3"/>
  <c r="BH43" i="3"/>
  <c r="BH60" i="3" s="1"/>
  <c r="BH24" i="3"/>
  <c r="BH41" i="3"/>
  <c r="BH58" i="3" s="1"/>
  <c r="BH29" i="3"/>
  <c r="BH46" i="3"/>
  <c r="BH63" i="3" s="1"/>
  <c r="BI27" i="3"/>
  <c r="BI44" i="3"/>
  <c r="BI61" i="3" s="1"/>
  <c r="BI23" i="3"/>
  <c r="BI40" i="3"/>
  <c r="BI57" i="3" s="1"/>
  <c r="BI22" i="3"/>
  <c r="BI39" i="3"/>
  <c r="BH33" i="3"/>
  <c r="BH50" i="3"/>
  <c r="BH67" i="3" s="1"/>
  <c r="BH32" i="3"/>
  <c r="BH49" i="3"/>
  <c r="BH66" i="3" s="1"/>
  <c r="BG53" i="3"/>
  <c r="BI31" i="3"/>
  <c r="BI48" i="3"/>
  <c r="BI65" i="3" s="1"/>
  <c r="BH30" i="3"/>
  <c r="BH47" i="3"/>
  <c r="BH64" i="3" s="1"/>
  <c r="BG36" i="3"/>
  <c r="BF56" i="3"/>
  <c r="BE70" i="3"/>
  <c r="BG56" i="3" l="1"/>
  <c r="BF70" i="3"/>
  <c r="BJ22" i="3"/>
  <c r="BJ39" i="3"/>
  <c r="BJ27" i="3"/>
  <c r="BJ44" i="3"/>
  <c r="BJ61" i="3" s="1"/>
  <c r="BI24" i="3"/>
  <c r="BI41" i="3"/>
  <c r="BI58" i="3" s="1"/>
  <c r="BI25" i="3"/>
  <c r="BI42" i="3"/>
  <c r="BH53" i="3"/>
  <c r="BJ31" i="3"/>
  <c r="BJ48" i="3"/>
  <c r="BJ65" i="3" s="1"/>
  <c r="BI30" i="3"/>
  <c r="BI47" i="3"/>
  <c r="BI64" i="3" s="1"/>
  <c r="BI33" i="3"/>
  <c r="BI50" i="3"/>
  <c r="BI67" i="3" s="1"/>
  <c r="BI32" i="3"/>
  <c r="BI49" i="3"/>
  <c r="BI66" i="3" s="1"/>
  <c r="BH36" i="3"/>
  <c r="BJ23" i="3"/>
  <c r="BJ40" i="3"/>
  <c r="BJ57" i="3" s="1"/>
  <c r="BI29" i="3"/>
  <c r="BI46" i="3"/>
  <c r="BI63" i="3" s="1"/>
  <c r="BI26" i="3"/>
  <c r="BI43" i="3"/>
  <c r="BI60" i="3" s="1"/>
  <c r="BI34" i="3"/>
  <c r="BI51" i="3"/>
  <c r="BI68" i="3" s="1"/>
  <c r="BI53" i="3" l="1"/>
  <c r="BI36" i="3"/>
  <c r="BJ30" i="3"/>
  <c r="BJ47" i="3"/>
  <c r="BJ64" i="3" s="1"/>
  <c r="BK27" i="3"/>
  <c r="BK44" i="3"/>
  <c r="BK61" i="3" s="1"/>
  <c r="BJ33" i="3"/>
  <c r="BJ50" i="3"/>
  <c r="BJ67" i="3" s="1"/>
  <c r="BK31" i="3"/>
  <c r="BK48" i="3"/>
  <c r="BK65" i="3" s="1"/>
  <c r="BI59" i="3"/>
  <c r="BJ32" i="3"/>
  <c r="BJ49" i="3"/>
  <c r="BJ66" i="3" s="1"/>
  <c r="BJ26" i="3"/>
  <c r="BJ43" i="3"/>
  <c r="BJ60" i="3" s="1"/>
  <c r="BJ34" i="3"/>
  <c r="BJ51" i="3"/>
  <c r="BJ68" i="3" s="1"/>
  <c r="BJ29" i="3"/>
  <c r="BJ46" i="3"/>
  <c r="BJ63" i="3" s="1"/>
  <c r="BJ24" i="3"/>
  <c r="BJ41" i="3"/>
  <c r="BK22" i="3"/>
  <c r="BK39" i="3"/>
  <c r="BH56" i="3"/>
  <c r="BG70" i="3"/>
  <c r="BK23" i="3"/>
  <c r="BK40" i="3"/>
  <c r="BK57" i="3" s="1"/>
  <c r="BJ25" i="3"/>
  <c r="BJ42" i="3"/>
  <c r="BJ36" i="3" l="1"/>
  <c r="BJ53" i="3"/>
  <c r="BK33" i="3"/>
  <c r="BK50" i="3"/>
  <c r="BK67" i="3" s="1"/>
  <c r="BK30" i="3"/>
  <c r="BK47" i="3"/>
  <c r="BK64" i="3" s="1"/>
  <c r="BL23" i="3"/>
  <c r="BL40" i="3"/>
  <c r="BL57" i="3" s="1"/>
  <c r="BK24" i="3"/>
  <c r="BK41" i="3"/>
  <c r="BK34" i="3"/>
  <c r="BK51" i="3"/>
  <c r="BK68" i="3" s="1"/>
  <c r="BK32" i="3"/>
  <c r="BK49" i="3"/>
  <c r="BK66" i="3" s="1"/>
  <c r="BJ58" i="3"/>
  <c r="BJ59" i="3"/>
  <c r="BL31" i="3"/>
  <c r="BL48" i="3"/>
  <c r="BL65" i="3" s="1"/>
  <c r="BL27" i="3"/>
  <c r="BL44" i="3"/>
  <c r="BL61" i="3" s="1"/>
  <c r="BL22" i="3"/>
  <c r="BL39" i="3"/>
  <c r="BK25" i="3"/>
  <c r="BK42" i="3"/>
  <c r="BI56" i="3"/>
  <c r="BH70" i="3"/>
  <c r="BK29" i="3"/>
  <c r="BK46" i="3"/>
  <c r="BK63" i="3" s="1"/>
  <c r="BK26" i="3"/>
  <c r="BK43" i="3"/>
  <c r="BK60" i="3" s="1"/>
  <c r="BK58" i="3" l="1"/>
  <c r="BK36" i="3"/>
  <c r="BK53" i="3"/>
  <c r="BM27" i="3"/>
  <c r="BM44" i="3"/>
  <c r="BM61" i="3" s="1"/>
  <c r="BL34" i="3"/>
  <c r="BL51" i="3"/>
  <c r="BL68" i="3" s="1"/>
  <c r="BL26" i="3"/>
  <c r="BL43" i="3"/>
  <c r="BL60" i="3" s="1"/>
  <c r="BJ56" i="3"/>
  <c r="BI70" i="3"/>
  <c r="BM23" i="3"/>
  <c r="BM40" i="3"/>
  <c r="BM57" i="3" s="1"/>
  <c r="BM22" i="3"/>
  <c r="BM39" i="3"/>
  <c r="BM31" i="3"/>
  <c r="BM48" i="3"/>
  <c r="BM65" i="3" s="1"/>
  <c r="BL32" i="3"/>
  <c r="BL49" i="3"/>
  <c r="BL66" i="3" s="1"/>
  <c r="BL24" i="3"/>
  <c r="BL41" i="3"/>
  <c r="BL58" i="3" s="1"/>
  <c r="BL29" i="3"/>
  <c r="BL46" i="3"/>
  <c r="BL63" i="3" s="1"/>
  <c r="BL25" i="3"/>
  <c r="BL42" i="3"/>
  <c r="BK59" i="3"/>
  <c r="BL30" i="3"/>
  <c r="BL47" i="3"/>
  <c r="BL64" i="3" s="1"/>
  <c r="BL33" i="3"/>
  <c r="BL50" i="3"/>
  <c r="BL67" i="3" s="1"/>
  <c r="BL59" i="3" l="1"/>
  <c r="BM25" i="3"/>
  <c r="BM42" i="3"/>
  <c r="BN23" i="3"/>
  <c r="BN40" i="3"/>
  <c r="BN57" i="3" s="1"/>
  <c r="BN27" i="3"/>
  <c r="BN44" i="3"/>
  <c r="BN61" i="3" s="1"/>
  <c r="BL53" i="3"/>
  <c r="BL36" i="3"/>
  <c r="BM26" i="3"/>
  <c r="BM43" i="3"/>
  <c r="BM60" i="3" s="1"/>
  <c r="BM30" i="3"/>
  <c r="BM47" i="3"/>
  <c r="BM64" i="3" s="1"/>
  <c r="BM32" i="3"/>
  <c r="BM49" i="3"/>
  <c r="BM66" i="3" s="1"/>
  <c r="BM29" i="3"/>
  <c r="BM46" i="3"/>
  <c r="BM63" i="3" s="1"/>
  <c r="BN22" i="3"/>
  <c r="BN39" i="3"/>
  <c r="BK56" i="3"/>
  <c r="BJ70" i="3"/>
  <c r="BM34" i="3"/>
  <c r="BM51" i="3"/>
  <c r="BM68" i="3" s="1"/>
  <c r="BM33" i="3"/>
  <c r="BM50" i="3"/>
  <c r="BM67" i="3" s="1"/>
  <c r="BM24" i="3"/>
  <c r="BM41" i="3"/>
  <c r="BM58" i="3" s="1"/>
  <c r="BN31" i="3"/>
  <c r="BN48" i="3"/>
  <c r="BN65" i="3" s="1"/>
  <c r="BM59" i="3" l="1"/>
  <c r="BM53" i="3"/>
  <c r="BN34" i="3"/>
  <c r="BN51" i="3"/>
  <c r="BN68" i="3" s="1"/>
  <c r="BN30" i="3"/>
  <c r="BN47" i="3"/>
  <c r="BN64" i="3" s="1"/>
  <c r="BO22" i="3"/>
  <c r="BO39" i="3"/>
  <c r="BO23" i="3"/>
  <c r="BO40" i="3"/>
  <c r="BO57" i="3" s="1"/>
  <c r="BO31" i="3"/>
  <c r="BO48" i="3"/>
  <c r="BO65" i="3" s="1"/>
  <c r="BN33" i="3"/>
  <c r="BN50" i="3"/>
  <c r="BN67" i="3" s="1"/>
  <c r="BL56" i="3"/>
  <c r="BK70" i="3"/>
  <c r="BN32" i="3"/>
  <c r="BN49" i="3"/>
  <c r="BN66" i="3" s="1"/>
  <c r="BN26" i="3"/>
  <c r="BN43" i="3"/>
  <c r="BN60" i="3" s="1"/>
  <c r="BN24" i="3"/>
  <c r="BN41" i="3"/>
  <c r="BN58" i="3" s="1"/>
  <c r="BM36" i="3"/>
  <c r="BN29" i="3"/>
  <c r="BN46" i="3"/>
  <c r="BN63" i="3" s="1"/>
  <c r="BO27" i="3"/>
  <c r="BO44" i="3"/>
  <c r="BO61" i="3" s="1"/>
  <c r="BN25" i="3"/>
  <c r="BN42" i="3"/>
  <c r="BN59" i="3" s="1"/>
  <c r="BO32" i="3" l="1"/>
  <c r="BO49" i="3"/>
  <c r="BO66" i="3" s="1"/>
  <c r="BP22" i="3"/>
  <c r="BP39" i="3"/>
  <c r="BO30" i="3"/>
  <c r="BO47" i="3"/>
  <c r="BO64" i="3" s="1"/>
  <c r="BO33" i="3"/>
  <c r="BO50" i="3"/>
  <c r="BO67" i="3" s="1"/>
  <c r="BO24" i="3"/>
  <c r="BO41" i="3"/>
  <c r="BO58" i="3" s="1"/>
  <c r="BP23" i="3"/>
  <c r="BP40" i="3"/>
  <c r="BP57" i="3" s="1"/>
  <c r="BN53" i="3"/>
  <c r="BP27" i="3"/>
  <c r="BP44" i="3"/>
  <c r="BP61" i="3" s="1"/>
  <c r="BP31" i="3"/>
  <c r="BP48" i="3"/>
  <c r="BP65" i="3" s="1"/>
  <c r="BO34" i="3"/>
  <c r="BO51" i="3"/>
  <c r="BO68" i="3" s="1"/>
  <c r="BO25" i="3"/>
  <c r="BO42" i="3"/>
  <c r="BO59" i="3" s="1"/>
  <c r="BO29" i="3"/>
  <c r="BO46" i="3"/>
  <c r="BO63" i="3" s="1"/>
  <c r="BM56" i="3"/>
  <c r="BL70" i="3"/>
  <c r="BN36" i="3"/>
  <c r="BO26" i="3"/>
  <c r="BO43" i="3"/>
  <c r="BO60" i="3" s="1"/>
  <c r="BO53" i="3" l="1"/>
  <c r="BP29" i="3"/>
  <c r="BP46" i="3"/>
  <c r="BP63" i="3" s="1"/>
  <c r="BQ23" i="3"/>
  <c r="BQ40" i="3"/>
  <c r="BQ57" i="3" s="1"/>
  <c r="BN56" i="3"/>
  <c r="BM70" i="3"/>
  <c r="BQ27" i="3"/>
  <c r="BQ44" i="3"/>
  <c r="BQ61" i="3" s="1"/>
  <c r="BQ22" i="3"/>
  <c r="BQ39" i="3"/>
  <c r="BP34" i="3"/>
  <c r="BP51" i="3"/>
  <c r="BP68" i="3" s="1"/>
  <c r="BP24" i="3"/>
  <c r="BP41" i="3"/>
  <c r="BP58" i="3" s="1"/>
  <c r="BP26" i="3"/>
  <c r="BP43" i="3"/>
  <c r="BP60" i="3" s="1"/>
  <c r="BP25" i="3"/>
  <c r="BP42" i="3"/>
  <c r="BP59" i="3" s="1"/>
  <c r="BP30" i="3"/>
  <c r="BP47" i="3"/>
  <c r="BP64" i="3" s="1"/>
  <c r="BQ31" i="3"/>
  <c r="BQ48" i="3"/>
  <c r="BQ65" i="3" s="1"/>
  <c r="BP33" i="3"/>
  <c r="BP50" i="3"/>
  <c r="BP67" i="3" s="1"/>
  <c r="BO36" i="3"/>
  <c r="BP32" i="3"/>
  <c r="BP49" i="3"/>
  <c r="BP66" i="3" s="1"/>
  <c r="BP36" i="3" l="1"/>
  <c r="BP53" i="3"/>
  <c r="BQ34" i="3"/>
  <c r="BQ51" i="3"/>
  <c r="BQ68" i="3" s="1"/>
  <c r="BQ33" i="3"/>
  <c r="BQ50" i="3"/>
  <c r="BQ67" i="3" s="1"/>
  <c r="BQ30" i="3"/>
  <c r="BQ47" i="3"/>
  <c r="BQ64" i="3" s="1"/>
  <c r="BQ25" i="3"/>
  <c r="BQ42" i="3"/>
  <c r="BQ59" i="3" s="1"/>
  <c r="BQ29" i="3"/>
  <c r="BQ46" i="3"/>
  <c r="BQ63" i="3" s="1"/>
  <c r="BO56" i="3"/>
  <c r="BN70" i="3"/>
  <c r="BQ24" i="3"/>
  <c r="BQ41" i="3"/>
  <c r="BQ58" i="3" s="1"/>
  <c r="BR27" i="3"/>
  <c r="BR44" i="3"/>
  <c r="BR61" i="3" s="1"/>
  <c r="BQ26" i="3"/>
  <c r="BQ43" i="3"/>
  <c r="BQ60" i="3" s="1"/>
  <c r="BQ32" i="3"/>
  <c r="BQ49" i="3"/>
  <c r="BQ66" i="3" s="1"/>
  <c r="BR31" i="3"/>
  <c r="BR48" i="3"/>
  <c r="BR65" i="3" s="1"/>
  <c r="BR22" i="3"/>
  <c r="BR39" i="3"/>
  <c r="BR23" i="3"/>
  <c r="BR40" i="3"/>
  <c r="BR57" i="3" s="1"/>
  <c r="BQ36" i="3" l="1"/>
  <c r="BS22" i="3"/>
  <c r="BS39" i="3"/>
  <c r="BS31" i="3"/>
  <c r="BS48" i="3"/>
  <c r="BS65" i="3" s="1"/>
  <c r="BR32" i="3"/>
  <c r="BR49" i="3"/>
  <c r="BR66" i="3" s="1"/>
  <c r="BS27" i="3"/>
  <c r="BS44" i="3"/>
  <c r="BS61" i="3" s="1"/>
  <c r="BP56" i="3"/>
  <c r="BO70" i="3"/>
  <c r="BR25" i="3"/>
  <c r="BR42" i="3"/>
  <c r="BR59" i="3" s="1"/>
  <c r="BR33" i="3"/>
  <c r="BR50" i="3"/>
  <c r="BR67" i="3" s="1"/>
  <c r="BS23" i="3"/>
  <c r="BS40" i="3"/>
  <c r="BS57" i="3" s="1"/>
  <c r="BQ53" i="3"/>
  <c r="BR26" i="3"/>
  <c r="BR43" i="3"/>
  <c r="BR60" i="3" s="1"/>
  <c r="BR24" i="3"/>
  <c r="BR41" i="3"/>
  <c r="BR29" i="3"/>
  <c r="BR46" i="3"/>
  <c r="BR63" i="3" s="1"/>
  <c r="BR30" i="3"/>
  <c r="BR47" i="3"/>
  <c r="BR64" i="3" s="1"/>
  <c r="BR34" i="3"/>
  <c r="BR51" i="3"/>
  <c r="BR68" i="3" s="1"/>
  <c r="BR53" i="3" l="1"/>
  <c r="BR58" i="3"/>
  <c r="BS33" i="3"/>
  <c r="BS50" i="3"/>
  <c r="BS67" i="3" s="1"/>
  <c r="BQ56" i="3"/>
  <c r="BP70" i="3"/>
  <c r="BS32" i="3"/>
  <c r="BS49" i="3"/>
  <c r="BS66" i="3" s="1"/>
  <c r="BS30" i="3"/>
  <c r="BS47" i="3"/>
  <c r="BS64" i="3" s="1"/>
  <c r="BS29" i="3"/>
  <c r="BS46" i="3"/>
  <c r="BS63" i="3" s="1"/>
  <c r="BS26" i="3"/>
  <c r="BS43" i="3"/>
  <c r="BS60" i="3" s="1"/>
  <c r="BT22" i="3"/>
  <c r="BT39" i="3"/>
  <c r="BS24" i="3"/>
  <c r="BS41" i="3"/>
  <c r="BR36" i="3"/>
  <c r="BS34" i="3"/>
  <c r="BS51" i="3"/>
  <c r="BS68" i="3" s="1"/>
  <c r="BT23" i="3"/>
  <c r="BT40" i="3"/>
  <c r="BT57" i="3" s="1"/>
  <c r="BS25" i="3"/>
  <c r="BS42" i="3"/>
  <c r="BS59" i="3" s="1"/>
  <c r="BT27" i="3"/>
  <c r="BT44" i="3"/>
  <c r="BT61" i="3" s="1"/>
  <c r="BT31" i="3"/>
  <c r="BT48" i="3"/>
  <c r="BT65" i="3" s="1"/>
  <c r="BS53" i="3" l="1"/>
  <c r="BU27" i="3"/>
  <c r="BU44" i="3"/>
  <c r="BU61" i="3" s="1"/>
  <c r="BT24" i="3"/>
  <c r="BT41" i="3"/>
  <c r="BT32" i="3"/>
  <c r="BT49" i="3"/>
  <c r="BT66" i="3" s="1"/>
  <c r="BT33" i="3"/>
  <c r="BT50" i="3"/>
  <c r="BT67" i="3" s="1"/>
  <c r="BU23" i="3"/>
  <c r="BU40" i="3"/>
  <c r="BU57" i="3" s="1"/>
  <c r="BT29" i="3"/>
  <c r="BT46" i="3"/>
  <c r="BT63" i="3" s="1"/>
  <c r="BT25" i="3"/>
  <c r="BT42" i="3"/>
  <c r="BT59" i="3" s="1"/>
  <c r="BT34" i="3"/>
  <c r="BT51" i="3"/>
  <c r="BT68" i="3" s="1"/>
  <c r="BS36" i="3"/>
  <c r="BT26" i="3"/>
  <c r="BT43" i="3"/>
  <c r="BT60" i="3" s="1"/>
  <c r="BT30" i="3"/>
  <c r="BT47" i="3"/>
  <c r="BT64" i="3" s="1"/>
  <c r="BS58" i="3"/>
  <c r="BT58" i="3" s="1"/>
  <c r="BU22" i="3"/>
  <c r="BU39" i="3"/>
  <c r="BU31" i="3"/>
  <c r="BU48" i="3"/>
  <c r="BU65" i="3" s="1"/>
  <c r="BR56" i="3"/>
  <c r="BQ70" i="3"/>
  <c r="BT53" i="3" l="1"/>
  <c r="BV22" i="3"/>
  <c r="BV39" i="3"/>
  <c r="BU34" i="3"/>
  <c r="BU51" i="3"/>
  <c r="BU68" i="3" s="1"/>
  <c r="BU29" i="3"/>
  <c r="BU46" i="3"/>
  <c r="BU63" i="3" s="1"/>
  <c r="BU32" i="3"/>
  <c r="BU49" i="3"/>
  <c r="BU66" i="3" s="1"/>
  <c r="BV27" i="3"/>
  <c r="BV44" i="3"/>
  <c r="BV61" i="3" s="1"/>
  <c r="BV31" i="3"/>
  <c r="BV48" i="3"/>
  <c r="BV65" i="3" s="1"/>
  <c r="BU26" i="3"/>
  <c r="BU43" i="3"/>
  <c r="BU60" i="3" s="1"/>
  <c r="BS56" i="3"/>
  <c r="BR70" i="3"/>
  <c r="BT36" i="3"/>
  <c r="BU25" i="3"/>
  <c r="BU42" i="3"/>
  <c r="BU59" i="3" s="1"/>
  <c r="BV23" i="3"/>
  <c r="BV40" i="3"/>
  <c r="BV57" i="3" s="1"/>
  <c r="BU33" i="3"/>
  <c r="BU50" i="3"/>
  <c r="BU67" i="3" s="1"/>
  <c r="BU24" i="3"/>
  <c r="BU41" i="3"/>
  <c r="BU58" i="3" s="1"/>
  <c r="BU30" i="3"/>
  <c r="BU47" i="3"/>
  <c r="BU64" i="3" s="1"/>
  <c r="BU53" i="3" l="1"/>
  <c r="BV24" i="3"/>
  <c r="BV41" i="3"/>
  <c r="BV58" i="3" s="1"/>
  <c r="BW22" i="3"/>
  <c r="BW39" i="3"/>
  <c r="BV30" i="3"/>
  <c r="BV47" i="3"/>
  <c r="BV64" i="3" s="1"/>
  <c r="BV34" i="3"/>
  <c r="BV51" i="3"/>
  <c r="BV68" i="3" s="1"/>
  <c r="BV25" i="3"/>
  <c r="BV42" i="3"/>
  <c r="BV59" i="3" s="1"/>
  <c r="BU36" i="3"/>
  <c r="BW23" i="3"/>
  <c r="BW40" i="3"/>
  <c r="BW57" i="3" s="1"/>
  <c r="BT56" i="3"/>
  <c r="BS70" i="3"/>
  <c r="BW27" i="3"/>
  <c r="BW44" i="3"/>
  <c r="BW61" i="3" s="1"/>
  <c r="BV33" i="3"/>
  <c r="BV50" i="3"/>
  <c r="BV67" i="3" s="1"/>
  <c r="BW31" i="3"/>
  <c r="BW48" i="3"/>
  <c r="BW65" i="3" s="1"/>
  <c r="BV26" i="3"/>
  <c r="BV43" i="3"/>
  <c r="BV60" i="3" s="1"/>
  <c r="BV32" i="3"/>
  <c r="BV49" i="3"/>
  <c r="BV66" i="3" s="1"/>
  <c r="BV29" i="3"/>
  <c r="BV46" i="3"/>
  <c r="BV63" i="3" s="1"/>
  <c r="X78" i="3" l="1"/>
  <c r="X74" i="3"/>
  <c r="X82" i="3"/>
  <c r="BV36" i="3"/>
  <c r="BW32" i="3"/>
  <c r="BW49" i="3"/>
  <c r="BW66" i="3" s="1"/>
  <c r="BU56" i="3"/>
  <c r="BT70" i="3"/>
  <c r="BW34" i="3"/>
  <c r="BW51" i="3"/>
  <c r="BW68" i="3" s="1"/>
  <c r="BW24" i="3"/>
  <c r="BW41" i="3"/>
  <c r="BW58" i="3" s="1"/>
  <c r="BV53" i="3"/>
  <c r="BW29" i="3"/>
  <c r="BW46" i="3"/>
  <c r="BW63" i="3" s="1"/>
  <c r="BW26" i="3"/>
  <c r="BW43" i="3"/>
  <c r="BW60" i="3" s="1"/>
  <c r="BW33" i="3"/>
  <c r="BW50" i="3"/>
  <c r="BW67" i="3" s="1"/>
  <c r="BW25" i="3"/>
  <c r="BW42" i="3"/>
  <c r="BW30" i="3"/>
  <c r="BW47" i="3"/>
  <c r="BW64" i="3" s="1"/>
  <c r="X75" i="3" l="1"/>
  <c r="Y75" i="3" s="1"/>
  <c r="X80" i="3"/>
  <c r="Y82" i="3"/>
  <c r="X99" i="3"/>
  <c r="X81" i="3"/>
  <c r="X85" i="3"/>
  <c r="X83" i="3"/>
  <c r="Y74" i="3"/>
  <c r="X91" i="3"/>
  <c r="X84" i="3"/>
  <c r="X77" i="3"/>
  <c r="Y78" i="3"/>
  <c r="X95" i="3"/>
  <c r="BW53" i="3"/>
  <c r="BW59" i="3"/>
  <c r="X76" i="3" s="1"/>
  <c r="BW36" i="3"/>
  <c r="BV56" i="3"/>
  <c r="BU70" i="3"/>
  <c r="Z74" i="3" l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Z82" i="3"/>
  <c r="AA82" i="3" s="1"/>
  <c r="AB82" i="3" s="1"/>
  <c r="AC82" i="3" s="1"/>
  <c r="AD82" i="3" s="1"/>
  <c r="AE82" i="3" s="1"/>
  <c r="AF82" i="3" s="1"/>
  <c r="AG82" i="3" s="1"/>
  <c r="AH82" i="3" s="1"/>
  <c r="AI82" i="3" s="1"/>
  <c r="AJ82" i="3" s="1"/>
  <c r="AK82" i="3" s="1"/>
  <c r="AL82" i="3" s="1"/>
  <c r="AM82" i="3" s="1"/>
  <c r="AN82" i="3" s="1"/>
  <c r="AO82" i="3" s="1"/>
  <c r="AP82" i="3" s="1"/>
  <c r="AQ82" i="3" s="1"/>
  <c r="AR82" i="3" s="1"/>
  <c r="AS82" i="3" s="1"/>
  <c r="AT82" i="3" s="1"/>
  <c r="AU82" i="3" s="1"/>
  <c r="AV82" i="3" s="1"/>
  <c r="AW82" i="3" s="1"/>
  <c r="AX82" i="3" s="1"/>
  <c r="AY82" i="3" s="1"/>
  <c r="AZ82" i="3" s="1"/>
  <c r="BA82" i="3" s="1"/>
  <c r="BB82" i="3" s="1"/>
  <c r="BC82" i="3" s="1"/>
  <c r="BD82" i="3" s="1"/>
  <c r="BE82" i="3" s="1"/>
  <c r="BF82" i="3" s="1"/>
  <c r="BG82" i="3" s="1"/>
  <c r="BH82" i="3" s="1"/>
  <c r="BI82" i="3" s="1"/>
  <c r="BJ82" i="3" s="1"/>
  <c r="BK82" i="3" s="1"/>
  <c r="BL82" i="3" s="1"/>
  <c r="BM82" i="3" s="1"/>
  <c r="BN82" i="3" s="1"/>
  <c r="BO82" i="3" s="1"/>
  <c r="BP82" i="3" s="1"/>
  <c r="BQ82" i="3" s="1"/>
  <c r="BR82" i="3" s="1"/>
  <c r="BS82" i="3" s="1"/>
  <c r="BT82" i="3" s="1"/>
  <c r="BU82" i="3" s="1"/>
  <c r="BV82" i="3" s="1"/>
  <c r="BW82" i="3" s="1"/>
  <c r="BY82" i="3"/>
  <c r="Y99" i="3"/>
  <c r="Z99" i="3" s="1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AW99" i="3" s="1"/>
  <c r="AX99" i="3" s="1"/>
  <c r="AY99" i="3" s="1"/>
  <c r="AZ99" i="3" s="1"/>
  <c r="BA99" i="3" s="1"/>
  <c r="BB99" i="3" s="1"/>
  <c r="BC99" i="3" s="1"/>
  <c r="BD99" i="3" s="1"/>
  <c r="BE99" i="3" s="1"/>
  <c r="BF99" i="3" s="1"/>
  <c r="BG99" i="3" s="1"/>
  <c r="BH99" i="3" s="1"/>
  <c r="BI99" i="3" s="1"/>
  <c r="BJ99" i="3" s="1"/>
  <c r="BK99" i="3" s="1"/>
  <c r="BL99" i="3" s="1"/>
  <c r="BM99" i="3" s="1"/>
  <c r="BN99" i="3" s="1"/>
  <c r="BO99" i="3" s="1"/>
  <c r="BP99" i="3" s="1"/>
  <c r="BQ99" i="3" s="1"/>
  <c r="BR99" i="3" s="1"/>
  <c r="BS99" i="3" s="1"/>
  <c r="BT99" i="3" s="1"/>
  <c r="BU99" i="3" s="1"/>
  <c r="BV99" i="3" s="1"/>
  <c r="BW99" i="3" s="1"/>
  <c r="Z78" i="3"/>
  <c r="AA78" i="3" s="1"/>
  <c r="AB78" i="3" s="1"/>
  <c r="AC78" i="3" s="1"/>
  <c r="AD78" i="3" s="1"/>
  <c r="AE78" i="3" s="1"/>
  <c r="AF78" i="3" s="1"/>
  <c r="AG78" i="3" s="1"/>
  <c r="AH78" i="3" s="1"/>
  <c r="AI78" i="3" s="1"/>
  <c r="AJ78" i="3" s="1"/>
  <c r="AK78" i="3" s="1"/>
  <c r="AL78" i="3" s="1"/>
  <c r="AM78" i="3" s="1"/>
  <c r="AN78" i="3" s="1"/>
  <c r="AO78" i="3" s="1"/>
  <c r="AP78" i="3" s="1"/>
  <c r="AQ78" i="3" s="1"/>
  <c r="AR78" i="3" s="1"/>
  <c r="AS78" i="3" s="1"/>
  <c r="AT78" i="3" s="1"/>
  <c r="AU78" i="3" s="1"/>
  <c r="AV78" i="3" s="1"/>
  <c r="AW78" i="3" s="1"/>
  <c r="AX78" i="3" s="1"/>
  <c r="AY78" i="3" s="1"/>
  <c r="AZ78" i="3" s="1"/>
  <c r="BA78" i="3" s="1"/>
  <c r="BB78" i="3" s="1"/>
  <c r="BC78" i="3" s="1"/>
  <c r="BD78" i="3" s="1"/>
  <c r="BE78" i="3" s="1"/>
  <c r="BF78" i="3" s="1"/>
  <c r="BG78" i="3" s="1"/>
  <c r="BH78" i="3" s="1"/>
  <c r="BI78" i="3" s="1"/>
  <c r="BJ78" i="3" s="1"/>
  <c r="BK78" i="3" s="1"/>
  <c r="BL78" i="3" s="1"/>
  <c r="BM78" i="3" s="1"/>
  <c r="BN78" i="3" s="1"/>
  <c r="BO78" i="3" s="1"/>
  <c r="BP78" i="3" s="1"/>
  <c r="BQ78" i="3" s="1"/>
  <c r="BR78" i="3" s="1"/>
  <c r="BS78" i="3" s="1"/>
  <c r="BT78" i="3" s="1"/>
  <c r="BU78" i="3" s="1"/>
  <c r="BV78" i="3" s="1"/>
  <c r="BW78" i="3" s="1"/>
  <c r="BY78" i="3"/>
  <c r="Z75" i="3"/>
  <c r="AA75" i="3" s="1"/>
  <c r="AB75" i="3" s="1"/>
  <c r="AC75" i="3" s="1"/>
  <c r="AD75" i="3" s="1"/>
  <c r="AE75" i="3" s="1"/>
  <c r="AF75" i="3" s="1"/>
  <c r="AG75" i="3" s="1"/>
  <c r="AH75" i="3" s="1"/>
  <c r="AI75" i="3" s="1"/>
  <c r="AJ75" i="3" s="1"/>
  <c r="AK75" i="3" s="1"/>
  <c r="AL75" i="3" s="1"/>
  <c r="AM75" i="3" s="1"/>
  <c r="AN75" i="3" s="1"/>
  <c r="AO75" i="3" s="1"/>
  <c r="AP75" i="3" s="1"/>
  <c r="AQ75" i="3" s="1"/>
  <c r="AR75" i="3" s="1"/>
  <c r="AS75" i="3" s="1"/>
  <c r="AT75" i="3" s="1"/>
  <c r="AU75" i="3" s="1"/>
  <c r="AV75" i="3" s="1"/>
  <c r="AW75" i="3" s="1"/>
  <c r="AX75" i="3" s="1"/>
  <c r="AY75" i="3" s="1"/>
  <c r="AZ75" i="3" s="1"/>
  <c r="BA75" i="3" s="1"/>
  <c r="BB75" i="3" s="1"/>
  <c r="BC75" i="3" s="1"/>
  <c r="BD75" i="3" s="1"/>
  <c r="BE75" i="3" s="1"/>
  <c r="BF75" i="3" s="1"/>
  <c r="BG75" i="3" s="1"/>
  <c r="BH75" i="3" s="1"/>
  <c r="BI75" i="3" s="1"/>
  <c r="BJ75" i="3" s="1"/>
  <c r="BK75" i="3" s="1"/>
  <c r="BL75" i="3" s="1"/>
  <c r="BM75" i="3" s="1"/>
  <c r="BN75" i="3" s="1"/>
  <c r="BO75" i="3" s="1"/>
  <c r="BP75" i="3" s="1"/>
  <c r="BQ75" i="3" s="1"/>
  <c r="BR75" i="3" s="1"/>
  <c r="BS75" i="3" s="1"/>
  <c r="BT75" i="3" s="1"/>
  <c r="BU75" i="3" s="1"/>
  <c r="BV75" i="3" s="1"/>
  <c r="BW75" i="3" s="1"/>
  <c r="BY75" i="3"/>
  <c r="X92" i="3"/>
  <c r="Y95" i="3"/>
  <c r="Y76" i="3"/>
  <c r="X93" i="3"/>
  <c r="Y81" i="3"/>
  <c r="X98" i="3"/>
  <c r="Y80" i="3"/>
  <c r="X97" i="3"/>
  <c r="Y84" i="3"/>
  <c r="X101" i="3"/>
  <c r="Y83" i="3"/>
  <c r="X100" i="3"/>
  <c r="Y77" i="3"/>
  <c r="X94" i="3"/>
  <c r="Y91" i="3"/>
  <c r="Z91" i="3" s="1"/>
  <c r="AA91" i="3" s="1"/>
  <c r="AB91" i="3" s="1"/>
  <c r="AC91" i="3" s="1"/>
  <c r="AD91" i="3" s="1"/>
  <c r="AE91" i="3" s="1"/>
  <c r="AF91" i="3" s="1"/>
  <c r="AG91" i="3" s="1"/>
  <c r="AH91" i="3" s="1"/>
  <c r="AI91" i="3" s="1"/>
  <c r="Y85" i="3"/>
  <c r="X102" i="3"/>
  <c r="BW56" i="3"/>
  <c r="X73" i="3" s="1"/>
  <c r="BV70" i="3"/>
  <c r="Z85" i="3" l="1"/>
  <c r="AA85" i="3" s="1"/>
  <c r="AB85" i="3" s="1"/>
  <c r="AC85" i="3" s="1"/>
  <c r="AD85" i="3" s="1"/>
  <c r="AE85" i="3" s="1"/>
  <c r="AF85" i="3" s="1"/>
  <c r="AG85" i="3" s="1"/>
  <c r="AH85" i="3" s="1"/>
  <c r="AI85" i="3" s="1"/>
  <c r="AJ85" i="3" s="1"/>
  <c r="AK85" i="3" s="1"/>
  <c r="AL85" i="3" s="1"/>
  <c r="AM85" i="3" s="1"/>
  <c r="AN85" i="3" s="1"/>
  <c r="AO85" i="3" s="1"/>
  <c r="AP85" i="3" s="1"/>
  <c r="AQ85" i="3" s="1"/>
  <c r="AR85" i="3" s="1"/>
  <c r="AS85" i="3" s="1"/>
  <c r="AT85" i="3" s="1"/>
  <c r="AU85" i="3" s="1"/>
  <c r="AV85" i="3" s="1"/>
  <c r="AW85" i="3" s="1"/>
  <c r="AX85" i="3" s="1"/>
  <c r="AY85" i="3" s="1"/>
  <c r="AZ85" i="3" s="1"/>
  <c r="BA85" i="3" s="1"/>
  <c r="BB85" i="3" s="1"/>
  <c r="BC85" i="3" s="1"/>
  <c r="BD85" i="3" s="1"/>
  <c r="BE85" i="3" s="1"/>
  <c r="BF85" i="3" s="1"/>
  <c r="BG85" i="3" s="1"/>
  <c r="BH85" i="3" s="1"/>
  <c r="BI85" i="3" s="1"/>
  <c r="BJ85" i="3" s="1"/>
  <c r="BK85" i="3" s="1"/>
  <c r="BL85" i="3" s="1"/>
  <c r="BM85" i="3" s="1"/>
  <c r="BN85" i="3" s="1"/>
  <c r="BO85" i="3" s="1"/>
  <c r="BP85" i="3" s="1"/>
  <c r="BQ85" i="3" s="1"/>
  <c r="BR85" i="3" s="1"/>
  <c r="BS85" i="3" s="1"/>
  <c r="BT85" i="3" s="1"/>
  <c r="BU85" i="3" s="1"/>
  <c r="BV85" i="3" s="1"/>
  <c r="BW85" i="3" s="1"/>
  <c r="Z83" i="3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AV83" i="3" s="1"/>
  <c r="AW83" i="3" s="1"/>
  <c r="AX83" i="3" s="1"/>
  <c r="AY83" i="3" s="1"/>
  <c r="AZ83" i="3" s="1"/>
  <c r="BA83" i="3" s="1"/>
  <c r="BB83" i="3" s="1"/>
  <c r="BC83" i="3" s="1"/>
  <c r="BD83" i="3" s="1"/>
  <c r="BE83" i="3" s="1"/>
  <c r="BF83" i="3" s="1"/>
  <c r="BG83" i="3" s="1"/>
  <c r="BH83" i="3" s="1"/>
  <c r="BI83" i="3" s="1"/>
  <c r="BJ83" i="3" s="1"/>
  <c r="BK83" i="3" s="1"/>
  <c r="BL83" i="3" s="1"/>
  <c r="BM83" i="3" s="1"/>
  <c r="BN83" i="3" s="1"/>
  <c r="BO83" i="3" s="1"/>
  <c r="BP83" i="3" s="1"/>
  <c r="BQ83" i="3" s="1"/>
  <c r="BR83" i="3" s="1"/>
  <c r="BS83" i="3" s="1"/>
  <c r="BT83" i="3" s="1"/>
  <c r="BU83" i="3" s="1"/>
  <c r="BV83" i="3" s="1"/>
  <c r="BW83" i="3" s="1"/>
  <c r="Z80" i="3"/>
  <c r="AA80" i="3" s="1"/>
  <c r="AB80" i="3" s="1"/>
  <c r="AC80" i="3" s="1"/>
  <c r="AD80" i="3" s="1"/>
  <c r="AE80" i="3" s="1"/>
  <c r="AF80" i="3" s="1"/>
  <c r="AG80" i="3" s="1"/>
  <c r="AH80" i="3" s="1"/>
  <c r="AI80" i="3" s="1"/>
  <c r="AJ80" i="3" s="1"/>
  <c r="AK80" i="3" s="1"/>
  <c r="AL80" i="3" s="1"/>
  <c r="AM80" i="3" s="1"/>
  <c r="AN80" i="3" s="1"/>
  <c r="AO80" i="3" s="1"/>
  <c r="AP80" i="3" s="1"/>
  <c r="AQ80" i="3" s="1"/>
  <c r="AR80" i="3" s="1"/>
  <c r="AS80" i="3" s="1"/>
  <c r="AT80" i="3" s="1"/>
  <c r="AU80" i="3" s="1"/>
  <c r="AV80" i="3" s="1"/>
  <c r="AW80" i="3" s="1"/>
  <c r="AX80" i="3" s="1"/>
  <c r="AY80" i="3" s="1"/>
  <c r="AZ80" i="3" s="1"/>
  <c r="BA80" i="3" s="1"/>
  <c r="BB80" i="3" s="1"/>
  <c r="BC80" i="3" s="1"/>
  <c r="BD80" i="3" s="1"/>
  <c r="BE80" i="3" s="1"/>
  <c r="BF80" i="3" s="1"/>
  <c r="BG80" i="3" s="1"/>
  <c r="BH80" i="3" s="1"/>
  <c r="BI80" i="3" s="1"/>
  <c r="BJ80" i="3" s="1"/>
  <c r="BK80" i="3" s="1"/>
  <c r="BL80" i="3" s="1"/>
  <c r="BM80" i="3" s="1"/>
  <c r="BN80" i="3" s="1"/>
  <c r="BO80" i="3" s="1"/>
  <c r="BP80" i="3" s="1"/>
  <c r="BQ80" i="3" s="1"/>
  <c r="BR80" i="3" s="1"/>
  <c r="BS80" i="3" s="1"/>
  <c r="BT80" i="3" s="1"/>
  <c r="BU80" i="3" s="1"/>
  <c r="BV80" i="3" s="1"/>
  <c r="BW80" i="3" s="1"/>
  <c r="Z76" i="3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Z77" i="3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BY77" i="3"/>
  <c r="Z84" i="3"/>
  <c r="AA84" i="3" s="1"/>
  <c r="AB84" i="3" s="1"/>
  <c r="AC84" i="3" s="1"/>
  <c r="AD84" i="3" s="1"/>
  <c r="AE84" i="3" s="1"/>
  <c r="AF84" i="3" s="1"/>
  <c r="AG84" i="3" s="1"/>
  <c r="AH84" i="3" s="1"/>
  <c r="AI84" i="3" s="1"/>
  <c r="AJ84" i="3" s="1"/>
  <c r="AK84" i="3" s="1"/>
  <c r="AL84" i="3" s="1"/>
  <c r="AM84" i="3" s="1"/>
  <c r="AN84" i="3" s="1"/>
  <c r="AO84" i="3" s="1"/>
  <c r="AP84" i="3" s="1"/>
  <c r="AQ84" i="3" s="1"/>
  <c r="AR84" i="3" s="1"/>
  <c r="AS84" i="3" s="1"/>
  <c r="AT84" i="3" s="1"/>
  <c r="AU84" i="3" s="1"/>
  <c r="AV84" i="3" s="1"/>
  <c r="AW84" i="3" s="1"/>
  <c r="AX84" i="3" s="1"/>
  <c r="AY84" i="3" s="1"/>
  <c r="AZ84" i="3" s="1"/>
  <c r="BA84" i="3" s="1"/>
  <c r="BB84" i="3" s="1"/>
  <c r="BC84" i="3" s="1"/>
  <c r="BD84" i="3" s="1"/>
  <c r="BE84" i="3" s="1"/>
  <c r="BF84" i="3" s="1"/>
  <c r="BG84" i="3" s="1"/>
  <c r="BH84" i="3" s="1"/>
  <c r="BI84" i="3" s="1"/>
  <c r="BJ84" i="3" s="1"/>
  <c r="BK84" i="3" s="1"/>
  <c r="BL84" i="3" s="1"/>
  <c r="BM84" i="3" s="1"/>
  <c r="BN84" i="3" s="1"/>
  <c r="BO84" i="3" s="1"/>
  <c r="BP84" i="3" s="1"/>
  <c r="BQ84" i="3" s="1"/>
  <c r="BR84" i="3" s="1"/>
  <c r="BS84" i="3" s="1"/>
  <c r="BT84" i="3" s="1"/>
  <c r="BU84" i="3" s="1"/>
  <c r="BV84" i="3" s="1"/>
  <c r="BW84" i="3" s="1"/>
  <c r="Z95" i="3"/>
  <c r="AA95" i="3" s="1"/>
  <c r="AB95" i="3" s="1"/>
  <c r="AC95" i="3" s="1"/>
  <c r="AD95" i="3" s="1"/>
  <c r="AE95" i="3" s="1"/>
  <c r="AF95" i="3" s="1"/>
  <c r="AG95" i="3" s="1"/>
  <c r="AH95" i="3" s="1"/>
  <c r="AI95" i="3" s="1"/>
  <c r="AJ95" i="3" s="1"/>
  <c r="BY99" i="3"/>
  <c r="BY74" i="3"/>
  <c r="Z81" i="3"/>
  <c r="AA81" i="3" s="1"/>
  <c r="AB81" i="3" s="1"/>
  <c r="AC81" i="3" s="1"/>
  <c r="AD81" i="3" s="1"/>
  <c r="AE81" i="3" s="1"/>
  <c r="AF81" i="3" s="1"/>
  <c r="AG81" i="3" s="1"/>
  <c r="AH81" i="3" s="1"/>
  <c r="AI81" i="3" s="1"/>
  <c r="AJ81" i="3" s="1"/>
  <c r="AK81" i="3" s="1"/>
  <c r="AL81" i="3" s="1"/>
  <c r="AM81" i="3" s="1"/>
  <c r="AN81" i="3" s="1"/>
  <c r="AO81" i="3" s="1"/>
  <c r="AP81" i="3" s="1"/>
  <c r="AQ81" i="3" s="1"/>
  <c r="AR81" i="3" s="1"/>
  <c r="AS81" i="3" s="1"/>
  <c r="AT81" i="3" s="1"/>
  <c r="AU81" i="3" s="1"/>
  <c r="AV81" i="3" s="1"/>
  <c r="AW81" i="3" s="1"/>
  <c r="AX81" i="3" s="1"/>
  <c r="AY81" i="3" s="1"/>
  <c r="AZ81" i="3" s="1"/>
  <c r="BA81" i="3" s="1"/>
  <c r="BB81" i="3" s="1"/>
  <c r="BC81" i="3" s="1"/>
  <c r="BD81" i="3" s="1"/>
  <c r="BE81" i="3" s="1"/>
  <c r="BF81" i="3" s="1"/>
  <c r="BG81" i="3" s="1"/>
  <c r="BH81" i="3" s="1"/>
  <c r="BI81" i="3" s="1"/>
  <c r="BJ81" i="3" s="1"/>
  <c r="BK81" i="3" s="1"/>
  <c r="BL81" i="3" s="1"/>
  <c r="BM81" i="3" s="1"/>
  <c r="BN81" i="3" s="1"/>
  <c r="BO81" i="3" s="1"/>
  <c r="BP81" i="3" s="1"/>
  <c r="BQ81" i="3" s="1"/>
  <c r="BR81" i="3" s="1"/>
  <c r="BS81" i="3" s="1"/>
  <c r="BT81" i="3" s="1"/>
  <c r="BU81" i="3" s="1"/>
  <c r="BV81" i="3" s="1"/>
  <c r="BW81" i="3" s="1"/>
  <c r="BY81" i="3"/>
  <c r="Y92" i="3"/>
  <c r="Z92" i="3" s="1"/>
  <c r="AA92" i="3" s="1"/>
  <c r="AB92" i="3" s="1"/>
  <c r="AC92" i="3" s="1"/>
  <c r="AD92" i="3" s="1"/>
  <c r="AE92" i="3" s="1"/>
  <c r="AF92" i="3" s="1"/>
  <c r="AG92" i="3" s="1"/>
  <c r="AH92" i="3" s="1"/>
  <c r="AI92" i="3" s="1"/>
  <c r="AJ92" i="3" s="1"/>
  <c r="AK92" i="3" s="1"/>
  <c r="AL92" i="3" s="1"/>
  <c r="AM92" i="3" s="1"/>
  <c r="AN92" i="3" s="1"/>
  <c r="AO92" i="3" s="1"/>
  <c r="AP92" i="3" s="1"/>
  <c r="AQ92" i="3" s="1"/>
  <c r="AR92" i="3" s="1"/>
  <c r="AS92" i="3" s="1"/>
  <c r="AT92" i="3" s="1"/>
  <c r="AU92" i="3" s="1"/>
  <c r="AV92" i="3" s="1"/>
  <c r="AW92" i="3" s="1"/>
  <c r="AX92" i="3" s="1"/>
  <c r="AY92" i="3" s="1"/>
  <c r="AZ92" i="3" s="1"/>
  <c r="BA92" i="3" s="1"/>
  <c r="BB92" i="3" s="1"/>
  <c r="BC92" i="3" s="1"/>
  <c r="BD92" i="3" s="1"/>
  <c r="BE92" i="3" s="1"/>
  <c r="BF92" i="3" s="1"/>
  <c r="BG92" i="3" s="1"/>
  <c r="BH92" i="3" s="1"/>
  <c r="BI92" i="3" s="1"/>
  <c r="BJ92" i="3" s="1"/>
  <c r="BK92" i="3" s="1"/>
  <c r="BL92" i="3" s="1"/>
  <c r="BM92" i="3" s="1"/>
  <c r="BN92" i="3" s="1"/>
  <c r="BO92" i="3" s="1"/>
  <c r="BP92" i="3" s="1"/>
  <c r="BQ92" i="3" s="1"/>
  <c r="BR92" i="3" s="1"/>
  <c r="BS92" i="3" s="1"/>
  <c r="BT92" i="3" s="1"/>
  <c r="BU92" i="3" s="1"/>
  <c r="BV92" i="3" s="1"/>
  <c r="BW92" i="3" s="1"/>
  <c r="Y97" i="3"/>
  <c r="Z97" i="3" s="1"/>
  <c r="AA97" i="3" s="1"/>
  <c r="AB97" i="3" s="1"/>
  <c r="AC97" i="3" s="1"/>
  <c r="AD97" i="3" s="1"/>
  <c r="AE97" i="3" s="1"/>
  <c r="AF97" i="3" s="1"/>
  <c r="AG97" i="3" s="1"/>
  <c r="AH97" i="3" s="1"/>
  <c r="AI97" i="3" s="1"/>
  <c r="AJ97" i="3" s="1"/>
  <c r="AK97" i="3" s="1"/>
  <c r="AL97" i="3" s="1"/>
  <c r="AM97" i="3" s="1"/>
  <c r="AN97" i="3" s="1"/>
  <c r="AO97" i="3" s="1"/>
  <c r="AP97" i="3" s="1"/>
  <c r="AQ97" i="3" s="1"/>
  <c r="AR97" i="3" s="1"/>
  <c r="AS97" i="3" s="1"/>
  <c r="AT97" i="3" s="1"/>
  <c r="AU97" i="3" s="1"/>
  <c r="AV97" i="3" s="1"/>
  <c r="AW97" i="3" s="1"/>
  <c r="AX97" i="3" s="1"/>
  <c r="AY97" i="3" s="1"/>
  <c r="AZ97" i="3" s="1"/>
  <c r="BA97" i="3" s="1"/>
  <c r="BB97" i="3" s="1"/>
  <c r="BC97" i="3" s="1"/>
  <c r="BD97" i="3" s="1"/>
  <c r="BE97" i="3" s="1"/>
  <c r="BF97" i="3" s="1"/>
  <c r="BG97" i="3" s="1"/>
  <c r="BH97" i="3" s="1"/>
  <c r="BI97" i="3" s="1"/>
  <c r="BJ97" i="3" s="1"/>
  <c r="BK97" i="3" s="1"/>
  <c r="BL97" i="3" s="1"/>
  <c r="BM97" i="3" s="1"/>
  <c r="BN97" i="3" s="1"/>
  <c r="BO97" i="3" s="1"/>
  <c r="BP97" i="3" s="1"/>
  <c r="BQ97" i="3" s="1"/>
  <c r="BR97" i="3" s="1"/>
  <c r="BS97" i="3" s="1"/>
  <c r="BT97" i="3" s="1"/>
  <c r="BU97" i="3" s="1"/>
  <c r="BV97" i="3" s="1"/>
  <c r="BW97" i="3" s="1"/>
  <c r="Y93" i="3"/>
  <c r="BW70" i="3"/>
  <c r="AJ91" i="3"/>
  <c r="Y101" i="3"/>
  <c r="Z101" i="3" s="1"/>
  <c r="AA101" i="3" s="1"/>
  <c r="AB101" i="3" s="1"/>
  <c r="AC101" i="3" s="1"/>
  <c r="AD101" i="3" s="1"/>
  <c r="AE101" i="3" s="1"/>
  <c r="AF101" i="3" s="1"/>
  <c r="AG101" i="3" s="1"/>
  <c r="AH101" i="3" s="1"/>
  <c r="AI101" i="3" s="1"/>
  <c r="Y102" i="3"/>
  <c r="Z102" i="3" s="1"/>
  <c r="AA102" i="3" s="1"/>
  <c r="AB102" i="3" s="1"/>
  <c r="AC102" i="3" s="1"/>
  <c r="AD102" i="3" s="1"/>
  <c r="AE102" i="3" s="1"/>
  <c r="AF102" i="3" s="1"/>
  <c r="AG102" i="3" s="1"/>
  <c r="AH102" i="3" s="1"/>
  <c r="AI102" i="3" s="1"/>
  <c r="Y94" i="3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Y100" i="3"/>
  <c r="Z100" i="3" s="1"/>
  <c r="AA100" i="3" s="1"/>
  <c r="AB100" i="3" s="1"/>
  <c r="AC100" i="3" s="1"/>
  <c r="AD100" i="3" s="1"/>
  <c r="AE100" i="3" s="1"/>
  <c r="AF100" i="3" s="1"/>
  <c r="AG100" i="3" s="1"/>
  <c r="AH100" i="3" s="1"/>
  <c r="AI100" i="3" s="1"/>
  <c r="Y98" i="3"/>
  <c r="Z98" i="3" s="1"/>
  <c r="AA98" i="3" s="1"/>
  <c r="AB98" i="3" s="1"/>
  <c r="AC98" i="3" s="1"/>
  <c r="AD98" i="3" s="1"/>
  <c r="AE98" i="3" s="1"/>
  <c r="AF98" i="3" s="1"/>
  <c r="AG98" i="3" s="1"/>
  <c r="AH98" i="3" s="1"/>
  <c r="AI98" i="3" s="1"/>
  <c r="BY97" i="3" l="1"/>
  <c r="BY80" i="3"/>
  <c r="AK95" i="3"/>
  <c r="AL95" i="3" s="1"/>
  <c r="AM95" i="3" s="1"/>
  <c r="AN95" i="3" s="1"/>
  <c r="AO95" i="3" s="1"/>
  <c r="AP95" i="3" s="1"/>
  <c r="AQ95" i="3" s="1"/>
  <c r="AR95" i="3" s="1"/>
  <c r="AS95" i="3" s="1"/>
  <c r="AT95" i="3" s="1"/>
  <c r="AU95" i="3" s="1"/>
  <c r="AV95" i="3" s="1"/>
  <c r="AW95" i="3" s="1"/>
  <c r="AX95" i="3" s="1"/>
  <c r="AY95" i="3" s="1"/>
  <c r="AZ95" i="3" s="1"/>
  <c r="BA95" i="3" s="1"/>
  <c r="BB95" i="3" s="1"/>
  <c r="BC95" i="3" s="1"/>
  <c r="BD95" i="3" s="1"/>
  <c r="BE95" i="3" s="1"/>
  <c r="BF95" i="3" s="1"/>
  <c r="BG95" i="3" s="1"/>
  <c r="BH95" i="3" s="1"/>
  <c r="BI95" i="3" s="1"/>
  <c r="BJ95" i="3" s="1"/>
  <c r="BK95" i="3" s="1"/>
  <c r="BL95" i="3" s="1"/>
  <c r="BM95" i="3" s="1"/>
  <c r="BN95" i="3" s="1"/>
  <c r="BO95" i="3" s="1"/>
  <c r="BP95" i="3" s="1"/>
  <c r="BQ95" i="3" s="1"/>
  <c r="BR95" i="3" s="1"/>
  <c r="BS95" i="3" s="1"/>
  <c r="BT95" i="3" s="1"/>
  <c r="BU95" i="3" s="1"/>
  <c r="BV95" i="3" s="1"/>
  <c r="BW95" i="3" s="1"/>
  <c r="BY95" i="3"/>
  <c r="AK91" i="3"/>
  <c r="AL91" i="3" s="1"/>
  <c r="AM91" i="3" s="1"/>
  <c r="AN91" i="3" s="1"/>
  <c r="AO91" i="3" s="1"/>
  <c r="AP91" i="3" s="1"/>
  <c r="AQ91" i="3" s="1"/>
  <c r="AR91" i="3" s="1"/>
  <c r="AS91" i="3" s="1"/>
  <c r="AT91" i="3" s="1"/>
  <c r="AU91" i="3" s="1"/>
  <c r="AV91" i="3" s="1"/>
  <c r="AW91" i="3" s="1"/>
  <c r="AX91" i="3" s="1"/>
  <c r="AY91" i="3" s="1"/>
  <c r="AZ91" i="3" s="1"/>
  <c r="BA91" i="3" s="1"/>
  <c r="BB91" i="3" s="1"/>
  <c r="BC91" i="3" s="1"/>
  <c r="BD91" i="3" s="1"/>
  <c r="BE91" i="3" s="1"/>
  <c r="BF91" i="3" s="1"/>
  <c r="BG91" i="3" s="1"/>
  <c r="BH91" i="3" s="1"/>
  <c r="BI91" i="3" s="1"/>
  <c r="BJ91" i="3" s="1"/>
  <c r="BK91" i="3" s="1"/>
  <c r="BL91" i="3" s="1"/>
  <c r="BM91" i="3" s="1"/>
  <c r="BN91" i="3" s="1"/>
  <c r="BO91" i="3" s="1"/>
  <c r="BP91" i="3" s="1"/>
  <c r="BQ91" i="3" s="1"/>
  <c r="BR91" i="3" s="1"/>
  <c r="BS91" i="3" s="1"/>
  <c r="BT91" i="3" s="1"/>
  <c r="BU91" i="3" s="1"/>
  <c r="BV91" i="3" s="1"/>
  <c r="BW91" i="3" s="1"/>
  <c r="BY91" i="3"/>
  <c r="Z93" i="3"/>
  <c r="AA93" i="3" s="1"/>
  <c r="AB93" i="3" s="1"/>
  <c r="AC93" i="3" s="1"/>
  <c r="AD93" i="3" s="1"/>
  <c r="AE93" i="3" s="1"/>
  <c r="AF93" i="3" s="1"/>
  <c r="AG93" i="3" s="1"/>
  <c r="AH93" i="3" s="1"/>
  <c r="AI93" i="3" s="1"/>
  <c r="AJ93" i="3" s="1"/>
  <c r="BY92" i="3"/>
  <c r="BY84" i="3"/>
  <c r="BY83" i="3"/>
  <c r="BY85" i="3"/>
  <c r="BY76" i="3"/>
  <c r="AJ102" i="3"/>
  <c r="AJ101" i="3"/>
  <c r="AJ100" i="3"/>
  <c r="AJ94" i="3"/>
  <c r="AJ98" i="3"/>
  <c r="Y73" i="3"/>
  <c r="X87" i="3"/>
  <c r="X90" i="3"/>
  <c r="AK93" i="3" l="1"/>
  <c r="AL93" i="3" s="1"/>
  <c r="AM93" i="3" s="1"/>
  <c r="AN93" i="3" s="1"/>
  <c r="AO93" i="3" s="1"/>
  <c r="AP93" i="3" s="1"/>
  <c r="AQ93" i="3" s="1"/>
  <c r="AR93" i="3" s="1"/>
  <c r="AS93" i="3" s="1"/>
  <c r="AT93" i="3" s="1"/>
  <c r="AU93" i="3" s="1"/>
  <c r="AV93" i="3" s="1"/>
  <c r="AW93" i="3" s="1"/>
  <c r="AX93" i="3" s="1"/>
  <c r="AY93" i="3" s="1"/>
  <c r="AZ93" i="3" s="1"/>
  <c r="BA93" i="3" s="1"/>
  <c r="BB93" i="3" s="1"/>
  <c r="BC93" i="3" s="1"/>
  <c r="BD93" i="3" s="1"/>
  <c r="BE93" i="3" s="1"/>
  <c r="BF93" i="3" s="1"/>
  <c r="BG93" i="3" s="1"/>
  <c r="BH93" i="3" s="1"/>
  <c r="BI93" i="3" s="1"/>
  <c r="BJ93" i="3" s="1"/>
  <c r="BK93" i="3" s="1"/>
  <c r="BL93" i="3" s="1"/>
  <c r="BM93" i="3" s="1"/>
  <c r="BN93" i="3" s="1"/>
  <c r="BO93" i="3" s="1"/>
  <c r="BP93" i="3" s="1"/>
  <c r="BQ93" i="3" s="1"/>
  <c r="BR93" i="3" s="1"/>
  <c r="BS93" i="3" s="1"/>
  <c r="BT93" i="3" s="1"/>
  <c r="BU93" i="3" s="1"/>
  <c r="BV93" i="3" s="1"/>
  <c r="BW93" i="3" s="1"/>
  <c r="BY93" i="3"/>
  <c r="AK101" i="3"/>
  <c r="AL101" i="3" s="1"/>
  <c r="AM101" i="3" s="1"/>
  <c r="AN101" i="3" s="1"/>
  <c r="AO101" i="3" s="1"/>
  <c r="AP101" i="3" s="1"/>
  <c r="AQ101" i="3" s="1"/>
  <c r="AR101" i="3" s="1"/>
  <c r="AS101" i="3" s="1"/>
  <c r="AT101" i="3" s="1"/>
  <c r="AU101" i="3" s="1"/>
  <c r="AV101" i="3" s="1"/>
  <c r="AW101" i="3" s="1"/>
  <c r="AX101" i="3" s="1"/>
  <c r="AY101" i="3" s="1"/>
  <c r="AZ101" i="3" s="1"/>
  <c r="BA101" i="3" s="1"/>
  <c r="BB101" i="3" s="1"/>
  <c r="BC101" i="3" s="1"/>
  <c r="BD101" i="3" s="1"/>
  <c r="BE101" i="3" s="1"/>
  <c r="BF101" i="3" s="1"/>
  <c r="BG101" i="3" s="1"/>
  <c r="BH101" i="3" s="1"/>
  <c r="BI101" i="3" s="1"/>
  <c r="BJ101" i="3" s="1"/>
  <c r="BK101" i="3" s="1"/>
  <c r="BL101" i="3" s="1"/>
  <c r="BM101" i="3" s="1"/>
  <c r="BN101" i="3" s="1"/>
  <c r="BO101" i="3" s="1"/>
  <c r="BP101" i="3" s="1"/>
  <c r="BQ101" i="3" s="1"/>
  <c r="BR101" i="3" s="1"/>
  <c r="BS101" i="3" s="1"/>
  <c r="BT101" i="3" s="1"/>
  <c r="BU101" i="3" s="1"/>
  <c r="BV101" i="3" s="1"/>
  <c r="BW101" i="3" s="1"/>
  <c r="BY101" i="3"/>
  <c r="AK98" i="3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AV98" i="3" s="1"/>
  <c r="AW98" i="3" s="1"/>
  <c r="AX98" i="3" s="1"/>
  <c r="AY98" i="3" s="1"/>
  <c r="AZ98" i="3" s="1"/>
  <c r="BA98" i="3" s="1"/>
  <c r="BB98" i="3" s="1"/>
  <c r="BC98" i="3" s="1"/>
  <c r="BD98" i="3" s="1"/>
  <c r="BE98" i="3" s="1"/>
  <c r="BF98" i="3" s="1"/>
  <c r="BG98" i="3" s="1"/>
  <c r="BH98" i="3" s="1"/>
  <c r="BI98" i="3" s="1"/>
  <c r="BJ98" i="3" s="1"/>
  <c r="BK98" i="3" s="1"/>
  <c r="BL98" i="3" s="1"/>
  <c r="BM98" i="3" s="1"/>
  <c r="BN98" i="3" s="1"/>
  <c r="BO98" i="3" s="1"/>
  <c r="BP98" i="3" s="1"/>
  <c r="BQ98" i="3" s="1"/>
  <c r="BR98" i="3" s="1"/>
  <c r="BS98" i="3" s="1"/>
  <c r="BT98" i="3" s="1"/>
  <c r="BU98" i="3" s="1"/>
  <c r="BV98" i="3" s="1"/>
  <c r="BW98" i="3" s="1"/>
  <c r="BY98" i="3"/>
  <c r="AK102" i="3"/>
  <c r="AL102" i="3" s="1"/>
  <c r="AM102" i="3" s="1"/>
  <c r="AN102" i="3" s="1"/>
  <c r="AO102" i="3" s="1"/>
  <c r="AP102" i="3" s="1"/>
  <c r="AQ102" i="3" s="1"/>
  <c r="AR102" i="3" s="1"/>
  <c r="AS102" i="3" s="1"/>
  <c r="AT102" i="3" s="1"/>
  <c r="AU102" i="3" s="1"/>
  <c r="AV102" i="3" s="1"/>
  <c r="AW102" i="3" s="1"/>
  <c r="AX102" i="3" s="1"/>
  <c r="AY102" i="3" s="1"/>
  <c r="AZ102" i="3" s="1"/>
  <c r="BA102" i="3" s="1"/>
  <c r="BB102" i="3" s="1"/>
  <c r="BC102" i="3" s="1"/>
  <c r="BD102" i="3" s="1"/>
  <c r="BE102" i="3" s="1"/>
  <c r="BF102" i="3" s="1"/>
  <c r="BG102" i="3" s="1"/>
  <c r="BH102" i="3" s="1"/>
  <c r="BI102" i="3" s="1"/>
  <c r="BJ102" i="3" s="1"/>
  <c r="BK102" i="3" s="1"/>
  <c r="BL102" i="3" s="1"/>
  <c r="BM102" i="3" s="1"/>
  <c r="BN102" i="3" s="1"/>
  <c r="BO102" i="3" s="1"/>
  <c r="BP102" i="3" s="1"/>
  <c r="BQ102" i="3" s="1"/>
  <c r="BR102" i="3" s="1"/>
  <c r="BS102" i="3" s="1"/>
  <c r="BT102" i="3" s="1"/>
  <c r="BU102" i="3" s="1"/>
  <c r="BV102" i="3" s="1"/>
  <c r="BW102" i="3" s="1"/>
  <c r="BY102" i="3"/>
  <c r="AK94" i="3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AW94" i="3" s="1"/>
  <c r="AX94" i="3" s="1"/>
  <c r="AY94" i="3" s="1"/>
  <c r="AZ94" i="3" s="1"/>
  <c r="BA94" i="3" s="1"/>
  <c r="BB94" i="3" s="1"/>
  <c r="BC94" i="3" s="1"/>
  <c r="BD94" i="3" s="1"/>
  <c r="BE94" i="3" s="1"/>
  <c r="BF94" i="3" s="1"/>
  <c r="BG94" i="3" s="1"/>
  <c r="BH94" i="3" s="1"/>
  <c r="BI94" i="3" s="1"/>
  <c r="BJ94" i="3" s="1"/>
  <c r="BK94" i="3" s="1"/>
  <c r="BL94" i="3" s="1"/>
  <c r="BM94" i="3" s="1"/>
  <c r="BN94" i="3" s="1"/>
  <c r="BO94" i="3" s="1"/>
  <c r="BP94" i="3" s="1"/>
  <c r="BQ94" i="3" s="1"/>
  <c r="BR94" i="3" s="1"/>
  <c r="BS94" i="3" s="1"/>
  <c r="BT94" i="3" s="1"/>
  <c r="BU94" i="3" s="1"/>
  <c r="BV94" i="3" s="1"/>
  <c r="BW94" i="3" s="1"/>
  <c r="BY94" i="3"/>
  <c r="AK100" i="3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AX100" i="3" s="1"/>
  <c r="AY100" i="3" s="1"/>
  <c r="AZ100" i="3" s="1"/>
  <c r="BA100" i="3" s="1"/>
  <c r="BB100" i="3" s="1"/>
  <c r="BC100" i="3" s="1"/>
  <c r="BD100" i="3" s="1"/>
  <c r="BE100" i="3" s="1"/>
  <c r="BF100" i="3" s="1"/>
  <c r="BG100" i="3" s="1"/>
  <c r="BH100" i="3" s="1"/>
  <c r="BI100" i="3" s="1"/>
  <c r="BJ100" i="3" s="1"/>
  <c r="BK100" i="3" s="1"/>
  <c r="BL100" i="3" s="1"/>
  <c r="BM100" i="3" s="1"/>
  <c r="BN100" i="3" s="1"/>
  <c r="BO100" i="3" s="1"/>
  <c r="BP100" i="3" s="1"/>
  <c r="BQ100" i="3" s="1"/>
  <c r="BR100" i="3" s="1"/>
  <c r="BS100" i="3" s="1"/>
  <c r="BT100" i="3" s="1"/>
  <c r="BU100" i="3" s="1"/>
  <c r="BV100" i="3" s="1"/>
  <c r="BW100" i="3" s="1"/>
  <c r="BY100" i="3"/>
  <c r="Z73" i="3"/>
  <c r="Y87" i="3"/>
  <c r="Y90" i="3"/>
  <c r="X104" i="3"/>
  <c r="Z90" i="3" l="1"/>
  <c r="Y104" i="3"/>
  <c r="AA73" i="3"/>
  <c r="Z87" i="3"/>
  <c r="AB73" i="3" l="1"/>
  <c r="AA87" i="3"/>
  <c r="AA90" i="3"/>
  <c r="Z104" i="3"/>
  <c r="AB90" i="3" l="1"/>
  <c r="AA104" i="3"/>
  <c r="AC73" i="3"/>
  <c r="AB87" i="3"/>
  <c r="AD73" i="3" l="1"/>
  <c r="AC87" i="3"/>
  <c r="AC90" i="3"/>
  <c r="AB104" i="3"/>
  <c r="AD90" i="3" l="1"/>
  <c r="AC104" i="3"/>
  <c r="AE73" i="3"/>
  <c r="AD87" i="3"/>
  <c r="AF73" i="3" l="1"/>
  <c r="AE87" i="3"/>
  <c r="AE90" i="3"/>
  <c r="AD104" i="3"/>
  <c r="AF90" i="3" l="1"/>
  <c r="AE104" i="3"/>
  <c r="AG73" i="3"/>
  <c r="AF87" i="3"/>
  <c r="AH73" i="3" l="1"/>
  <c r="AG87" i="3"/>
  <c r="AG90" i="3"/>
  <c r="AF104" i="3"/>
  <c r="AH90" i="3" l="1"/>
  <c r="AG104" i="3"/>
  <c r="AI73" i="3"/>
  <c r="AH87" i="3"/>
  <c r="AJ73" i="3" l="1"/>
  <c r="BY73" i="3" s="1"/>
  <c r="AI87" i="3"/>
  <c r="BY87" i="3"/>
  <c r="AI90" i="3"/>
  <c r="AH104" i="3"/>
  <c r="AJ90" i="3" l="1"/>
  <c r="BY90" i="3" s="1"/>
  <c r="BY104" i="3"/>
  <c r="AI104" i="3"/>
  <c r="AK73" i="3"/>
  <c r="AJ87" i="3"/>
  <c r="AL73" i="3" l="1"/>
  <c r="AK87" i="3"/>
  <c r="AK90" i="3"/>
  <c r="AJ104" i="3"/>
  <c r="AL90" i="3" l="1"/>
  <c r="AK104" i="3"/>
  <c r="AM73" i="3"/>
  <c r="AL87" i="3"/>
  <c r="AN73" i="3" l="1"/>
  <c r="AM87" i="3"/>
  <c r="AM90" i="3"/>
  <c r="AL104" i="3"/>
  <c r="AN90" i="3" l="1"/>
  <c r="AM104" i="3"/>
  <c r="AO73" i="3"/>
  <c r="AN87" i="3"/>
  <c r="AP73" i="3" l="1"/>
  <c r="AO87" i="3"/>
  <c r="AO90" i="3"/>
  <c r="AN104" i="3"/>
  <c r="AP90" i="3" l="1"/>
  <c r="AO104" i="3"/>
  <c r="AQ73" i="3"/>
  <c r="AP87" i="3"/>
  <c r="AR73" i="3" l="1"/>
  <c r="AQ87" i="3"/>
  <c r="AQ90" i="3"/>
  <c r="AP104" i="3"/>
  <c r="AR90" i="3" l="1"/>
  <c r="AQ104" i="3"/>
  <c r="AS73" i="3"/>
  <c r="AR87" i="3"/>
  <c r="AT73" i="3" l="1"/>
  <c r="AS87" i="3"/>
  <c r="AS90" i="3"/>
  <c r="AR104" i="3"/>
  <c r="AT90" i="3" l="1"/>
  <c r="AS104" i="3"/>
  <c r="AU73" i="3"/>
  <c r="AT87" i="3"/>
  <c r="AV73" i="3" l="1"/>
  <c r="AU87" i="3"/>
  <c r="AU90" i="3"/>
  <c r="AT104" i="3"/>
  <c r="AV90" i="3" l="1"/>
  <c r="AU104" i="3"/>
  <c r="AW73" i="3"/>
  <c r="AV87" i="3"/>
  <c r="AW87" i="3" l="1"/>
  <c r="AX73" i="3"/>
  <c r="AW90" i="3"/>
  <c r="AV104" i="3"/>
  <c r="AX90" i="3" l="1"/>
  <c r="AW104" i="3"/>
  <c r="AY73" i="3"/>
  <c r="AX87" i="3"/>
  <c r="AZ73" i="3" l="1"/>
  <c r="AY87" i="3"/>
  <c r="AY90" i="3"/>
  <c r="AX104" i="3"/>
  <c r="AZ87" i="3" l="1"/>
  <c r="BA73" i="3"/>
  <c r="AZ90" i="3"/>
  <c r="AY104" i="3"/>
  <c r="BA90" i="3" l="1"/>
  <c r="AZ104" i="3"/>
  <c r="BA87" i="3"/>
  <c r="BB73" i="3"/>
  <c r="BC73" i="3" l="1"/>
  <c r="BB87" i="3"/>
  <c r="BB90" i="3"/>
  <c r="BA104" i="3"/>
  <c r="BC90" i="3" l="1"/>
  <c r="BB104" i="3"/>
  <c r="BD73" i="3"/>
  <c r="BC87" i="3"/>
  <c r="BE73" i="3" l="1"/>
  <c r="BD87" i="3"/>
  <c r="BD90" i="3"/>
  <c r="BC104" i="3"/>
  <c r="BE90" i="3" l="1"/>
  <c r="BD104" i="3"/>
  <c r="BE87" i="3"/>
  <c r="BF73" i="3"/>
  <c r="BG73" i="3" l="1"/>
  <c r="BF87" i="3"/>
  <c r="BF90" i="3"/>
  <c r="BE104" i="3"/>
  <c r="BG90" i="3" l="1"/>
  <c r="BF104" i="3"/>
  <c r="BG87" i="3"/>
  <c r="BH73" i="3"/>
  <c r="BH87" i="3" l="1"/>
  <c r="BI73" i="3"/>
  <c r="BH90" i="3"/>
  <c r="BG104" i="3"/>
  <c r="BI90" i="3" l="1"/>
  <c r="BH104" i="3"/>
  <c r="BI87" i="3"/>
  <c r="BJ73" i="3"/>
  <c r="BJ87" i="3" l="1"/>
  <c r="BK73" i="3"/>
  <c r="BJ90" i="3"/>
  <c r="BI104" i="3"/>
  <c r="BK90" i="3" l="1"/>
  <c r="BJ104" i="3"/>
  <c r="BK87" i="3"/>
  <c r="BL73" i="3"/>
  <c r="BL87" i="3" l="1"/>
  <c r="BM73" i="3"/>
  <c r="BL90" i="3"/>
  <c r="BK104" i="3"/>
  <c r="BM90" i="3" l="1"/>
  <c r="BL104" i="3"/>
  <c r="BN73" i="3"/>
  <c r="BM87" i="3"/>
  <c r="BN87" i="3" l="1"/>
  <c r="BO73" i="3"/>
  <c r="BN90" i="3"/>
  <c r="BM104" i="3"/>
  <c r="BO90" i="3" l="1"/>
  <c r="BN104" i="3"/>
  <c r="BP73" i="3"/>
  <c r="BO87" i="3"/>
  <c r="BQ73" i="3" l="1"/>
  <c r="BP87" i="3"/>
  <c r="BP90" i="3"/>
  <c r="BO104" i="3"/>
  <c r="BQ90" i="3" l="1"/>
  <c r="BP104" i="3"/>
  <c r="BQ87" i="3"/>
  <c r="BR73" i="3"/>
  <c r="BR87" i="3" l="1"/>
  <c r="BS73" i="3"/>
  <c r="BR90" i="3"/>
  <c r="BQ104" i="3"/>
  <c r="BS90" i="3" l="1"/>
  <c r="BR104" i="3"/>
  <c r="BS87" i="3"/>
  <c r="BT73" i="3"/>
  <c r="BU73" i="3" l="1"/>
  <c r="BT87" i="3"/>
  <c r="BT90" i="3"/>
  <c r="BS104" i="3"/>
  <c r="BU90" i="3" l="1"/>
  <c r="BT104" i="3"/>
  <c r="BV73" i="3"/>
  <c r="BU87" i="3"/>
  <c r="BW73" i="3" l="1"/>
  <c r="BW87" i="3" s="1"/>
  <c r="BV87" i="3"/>
  <c r="BV90" i="3"/>
  <c r="BU104" i="3"/>
  <c r="BW90" i="3" l="1"/>
  <c r="BW104" i="3" s="1"/>
  <c r="BV104" i="3"/>
</calcChain>
</file>

<file path=xl/sharedStrings.xml><?xml version="1.0" encoding="utf-8"?>
<sst xmlns="http://schemas.openxmlformats.org/spreadsheetml/2006/main" count="114" uniqueCount="70">
  <si>
    <t>Year</t>
  </si>
  <si>
    <t>Unit 3</t>
  </si>
  <si>
    <t>Unit 4</t>
  </si>
  <si>
    <t>2045 Scenario</t>
  </si>
  <si>
    <t>2030 Scenario</t>
  </si>
  <si>
    <t>Total</t>
  </si>
  <si>
    <t>15% Share</t>
  </si>
  <si>
    <t>ER_4116</t>
  </si>
  <si>
    <t>ER_4116 - Colstrip Capital Additions</t>
  </si>
  <si>
    <t>Thermal 311-316</t>
  </si>
  <si>
    <t>ED</t>
  </si>
  <si>
    <t>AN</t>
  </si>
  <si>
    <t>BI_YG100 - Colstrip Capital Projects that Need AFUDC</t>
  </si>
  <si>
    <t>BI_YK424 - Colstrip Capital Additions</t>
  </si>
  <si>
    <t>Plan</t>
  </si>
  <si>
    <t>2020</t>
  </si>
  <si>
    <t>2021</t>
  </si>
  <si>
    <t>2022</t>
  </si>
  <si>
    <t>2023</t>
  </si>
  <si>
    <t>2024</t>
  </si>
  <si>
    <t>ER</t>
  </si>
  <si>
    <t>ER_Desc</t>
  </si>
  <si>
    <t>Depreciation Category</t>
  </si>
  <si>
    <t>Svc</t>
  </si>
  <si>
    <t>Jur</t>
  </si>
  <si>
    <t>Project</t>
  </si>
  <si>
    <t>Transfers to Plant - 2020 forecast</t>
  </si>
  <si>
    <t>Environmental</t>
  </si>
  <si>
    <t xml:space="preserve">Plant for Environmental </t>
  </si>
  <si>
    <t>ORIGINAL TTP PER FORECAST:</t>
  </si>
  <si>
    <t>REVISED TTP PER STEVE WENKE:</t>
  </si>
  <si>
    <t xml:space="preserve"> Total Colstrip Capital</t>
  </si>
  <si>
    <t>WA Share</t>
  </si>
  <si>
    <t>WA PF Capital for Colstrip</t>
  </si>
  <si>
    <t>Plant per Colstrip Spreadsheet (James Gall)</t>
  </si>
  <si>
    <t>Unit 4 Overhaul - CWIP at 12/31/2019, that will Transfer in 2020</t>
  </si>
  <si>
    <t>3W</t>
  </si>
  <si>
    <t>4W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</si>
  <si>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</si>
  <si>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</si>
  <si>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</si>
  <si>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</si>
  <si>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</si>
  <si>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</si>
  <si>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</si>
  <si>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</si>
  <si>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</si>
  <si>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</si>
  <si>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</si>
  <si>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</si>
  <si>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Additions</t>
  </si>
  <si>
    <t>Plant EOP</t>
  </si>
  <si>
    <t>Depreciation Expense</t>
  </si>
  <si>
    <t>Accumulated A/D</t>
  </si>
  <si>
    <t>Existing Deprec Rates</t>
  </si>
  <si>
    <t>2020 Additions</t>
  </si>
  <si>
    <t>2021 Additions</t>
  </si>
  <si>
    <t>2022 Aditions</t>
  </si>
  <si>
    <t>Plant Cost</t>
  </si>
  <si>
    <t>Book Depreciation</t>
  </si>
  <si>
    <t>Year 1</t>
  </si>
  <si>
    <t>Year 2</t>
  </si>
  <si>
    <t>Year 3</t>
  </si>
  <si>
    <t>Tax Depreciation</t>
  </si>
  <si>
    <t>Accelerated Depreciation Expense</t>
  </si>
  <si>
    <t>Accumulated A/D (Accelerated)</t>
  </si>
  <si>
    <t>Book</t>
  </si>
  <si>
    <t>Tax</t>
  </si>
  <si>
    <t>ADFIT</t>
  </si>
  <si>
    <t>AMA 9/30/2022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</si>
</sst>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\$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0" applyNumberFormat="1"/>
    <xf numFmtId="164" fontId="0" fillId="0" borderId="4" xfId="0" applyNumberFormat="1" applyBorder="1"/>
    <xf numFmtId="0" fontId="2" fillId="0" borderId="0" xfId="0" applyFont="1" applyAlignment="1">
      <alignment horizontal="center"/>
    </xf>
    <xf numFmtId="165" fontId="3" fillId="0" borderId="5" xfId="0" applyNumberFormat="1" applyFont="1" applyBorder="1" applyAlignment="1">
      <alignment vertical="top" wrapText="1"/>
    </xf>
    <xf numFmtId="164" fontId="0" fillId="0" borderId="4" xfId="1" applyNumberFormat="1" applyFont="1" applyBorder="1"/>
    <xf numFmtId="164" fontId="0" fillId="0" borderId="0" xfId="0" applyNumberFormat="1" applyBorder="1"/>
    <xf numFmtId="0" fontId="2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" wrapText="1"/>
    </xf>
    <xf numFmtId="0" fontId="2" fillId="0" borderId="6" xfId="0" applyFont="1" applyBorder="1"/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43" fontId="0" fillId="0" borderId="0" xfId="0" applyNumberFormat="1"/>
    <xf numFmtId="0" fontId="0" fillId="0" borderId="0" xfId="0" applyFill="1"/>
    <xf numFmtId="164" fontId="0" fillId="0" borderId="0" xfId="1" applyNumberFormat="1" applyFont="1" applyFill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A3" sqref="A3:XFD8"/>
    </sheetView>
  </sheetViews>
  <sheetFormatPr defaultRowHeight="14.4" x14ac:dyDescent="0.3"/>
  <cols>
    <col min="1" max="1" width="8.109375" bestFit="1" customWidth="1"/>
    <col min="2" max="2" width="30.5546875" bestFit="1" customWidth="1"/>
    <col min="3" max="3" width="19.44140625" bestFit="1" customWidth="1"/>
    <col min="4" max="4" width="3.6640625" bestFit="1" customWidth="1"/>
    <col min="5" max="5" width="3.44140625" bestFit="1" customWidth="1"/>
    <col min="6" max="6" width="6.21875" customWidth="1"/>
    <col min="7" max="7" width="13.6640625" bestFit="1" customWidth="1"/>
    <col min="8" max="11" width="12.5546875" bestFit="1" customWidth="1"/>
    <col min="12" max="12" width="11.5546875" bestFit="1" customWidth="1"/>
  </cols>
  <sheetData>
    <row r="1" spans="1:12" x14ac:dyDescent="0.3">
      <c r="G1" s="5" t="s">
        <v>14</v>
      </c>
      <c r="H1" s="5" t="s">
        <v>14</v>
      </c>
      <c r="I1" s="5" t="s">
        <v>14</v>
      </c>
      <c r="J1" s="5" t="s">
        <v>14</v>
      </c>
      <c r="K1" s="5" t="s">
        <v>14</v>
      </c>
    </row>
    <row r="2" spans="1:12" x14ac:dyDescent="0.3"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</row>
    <row r="3" spans="1:12" hidden="1" x14ac:dyDescent="0.3">
      <c r="A3" s="9" t="s">
        <v>29</v>
      </c>
      <c r="G3" s="5" t="s">
        <v>5</v>
      </c>
      <c r="H3" s="5" t="s">
        <v>5</v>
      </c>
      <c r="I3" s="5" t="s">
        <v>5</v>
      </c>
      <c r="J3" s="5" t="s">
        <v>5</v>
      </c>
      <c r="K3" s="5" t="s">
        <v>5</v>
      </c>
    </row>
    <row r="4" spans="1:12" hidden="1" x14ac:dyDescent="0.3">
      <c r="A4" t="s">
        <v>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s="5"/>
      <c r="H4" s="5"/>
      <c r="I4" s="5"/>
      <c r="J4" s="5"/>
      <c r="K4" s="5"/>
    </row>
    <row r="5" spans="1:12" hidden="1" x14ac:dyDescent="0.3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s="1">
        <v>1404377</v>
      </c>
      <c r="H5" s="1">
        <v>0</v>
      </c>
      <c r="I5" s="1">
        <v>0</v>
      </c>
      <c r="J5" s="1">
        <v>0</v>
      </c>
      <c r="K5" s="1">
        <v>0</v>
      </c>
      <c r="L5" s="1"/>
    </row>
    <row r="6" spans="1:12" hidden="1" x14ac:dyDescent="0.3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13</v>
      </c>
      <c r="G6" s="1">
        <v>11982803</v>
      </c>
      <c r="H6" s="1">
        <v>9400000</v>
      </c>
      <c r="I6" s="1">
        <v>3034000</v>
      </c>
      <c r="J6" s="1">
        <v>4000000</v>
      </c>
      <c r="K6" s="1">
        <v>8000000</v>
      </c>
      <c r="L6" s="1"/>
    </row>
    <row r="7" spans="1:12" ht="15" hidden="1" thickBot="1" x14ac:dyDescent="0.35">
      <c r="B7" t="s">
        <v>26</v>
      </c>
      <c r="G7" s="4">
        <f>SUM(G5:G6)</f>
        <v>13387180</v>
      </c>
      <c r="H7" s="4">
        <f t="shared" ref="H7:K7" si="0">SUM(H5:H6)</f>
        <v>9400000</v>
      </c>
      <c r="I7" s="4">
        <f t="shared" si="0"/>
        <v>3034000</v>
      </c>
      <c r="J7" s="4">
        <f t="shared" si="0"/>
        <v>4000000</v>
      </c>
      <c r="K7" s="4">
        <f t="shared" si="0"/>
        <v>8000000</v>
      </c>
      <c r="L7" s="2">
        <f>SUM(G7:K7)</f>
        <v>37821180</v>
      </c>
    </row>
    <row r="8" spans="1:12" hidden="1" x14ac:dyDescent="0.3">
      <c r="G8" s="8"/>
      <c r="H8" s="8"/>
      <c r="I8" s="8"/>
      <c r="J8" s="8"/>
      <c r="K8" s="8"/>
      <c r="L8" s="2"/>
    </row>
    <row r="9" spans="1:12" x14ac:dyDescent="0.3">
      <c r="A9" s="9" t="s">
        <v>30</v>
      </c>
    </row>
    <row r="10" spans="1:12" x14ac:dyDescent="0.3">
      <c r="A10" s="9"/>
      <c r="B10" t="s">
        <v>35</v>
      </c>
      <c r="G10" s="1">
        <v>872875</v>
      </c>
    </row>
    <row r="11" spans="1:12" x14ac:dyDescent="0.3">
      <c r="B11" t="s">
        <v>34</v>
      </c>
      <c r="G11" s="1">
        <f>-'James Gall'!F6</f>
        <v>6586200</v>
      </c>
      <c r="H11" s="1">
        <f>-'James Gall'!F7</f>
        <v>4276902.3</v>
      </c>
      <c r="I11" s="1">
        <f>-'James Gall'!F8</f>
        <v>403371.89999999997</v>
      </c>
      <c r="J11" s="1">
        <f>-'James Gall'!F9</f>
        <v>2347946.0999999996</v>
      </c>
      <c r="K11" s="1">
        <f>-'James Gall'!F10</f>
        <v>8838880.6500000004</v>
      </c>
    </row>
    <row r="12" spans="1:12" x14ac:dyDescent="0.3">
      <c r="B12" t="s">
        <v>28</v>
      </c>
      <c r="G12" s="1">
        <f>'James Gall'!L6</f>
        <v>2554200</v>
      </c>
      <c r="H12" s="1">
        <f>'James Gall'!L7</f>
        <v>3829500</v>
      </c>
      <c r="I12" s="1">
        <f>'James Gall'!L8</f>
        <v>3006600</v>
      </c>
      <c r="J12" s="1">
        <f>'James Gall'!L9</f>
        <v>3268950</v>
      </c>
      <c r="K12" s="1">
        <f>'James Gall'!L10</f>
        <v>2853900</v>
      </c>
    </row>
    <row r="13" spans="1:12" ht="15" thickBot="1" x14ac:dyDescent="0.35">
      <c r="B13" t="s">
        <v>31</v>
      </c>
      <c r="G13" s="7">
        <f>SUM(G10:G12)</f>
        <v>10013275</v>
      </c>
      <c r="H13" s="7">
        <f t="shared" ref="H13:K13" si="1">SUM(H11:H12)</f>
        <v>8106402.2999999998</v>
      </c>
      <c r="I13" s="7">
        <f t="shared" si="1"/>
        <v>3409971.9</v>
      </c>
      <c r="J13" s="7">
        <f t="shared" si="1"/>
        <v>5616896.0999999996</v>
      </c>
      <c r="K13" s="7">
        <f t="shared" si="1"/>
        <v>11692780.65</v>
      </c>
      <c r="L13" s="2">
        <f>SUM(G13:K13)</f>
        <v>38839325.949999996</v>
      </c>
    </row>
    <row r="15" spans="1:12" x14ac:dyDescent="0.3">
      <c r="B15" t="s">
        <v>32</v>
      </c>
      <c r="G15" s="10">
        <v>0.65639999999999998</v>
      </c>
      <c r="H15" s="10">
        <f>G15</f>
        <v>0.65639999999999998</v>
      </c>
      <c r="I15" s="10">
        <f>H15</f>
        <v>0.65639999999999998</v>
      </c>
      <c r="J15" s="2"/>
      <c r="K15" s="2"/>
      <c r="L15" s="2"/>
    </row>
    <row r="17" spans="2:9" x14ac:dyDescent="0.3">
      <c r="B17" s="17" t="s">
        <v>33</v>
      </c>
      <c r="C17" s="17"/>
      <c r="D17" s="17"/>
      <c r="E17" s="17"/>
      <c r="F17" s="17"/>
      <c r="G17" s="18">
        <f>G13*G15</f>
        <v>6572713.71</v>
      </c>
      <c r="H17" s="18">
        <f t="shared" ref="H17:I17" si="2">H13*H15</f>
        <v>5321042.4697199995</v>
      </c>
      <c r="I17" s="18">
        <f t="shared" si="2"/>
        <v>2238305.55516</v>
      </c>
    </row>
    <row r="18" spans="2:9" x14ac:dyDescent="0.3">
      <c r="I18" s="16"/>
    </row>
  </sheetData>
  <pageMargins left="0.7" right="0.7" top="0.75" bottom="0.75" header="0.3" footer="0.3"/>
  <pageSetup scale="83" orientation="landscape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4"/>
  <sheetViews>
    <sheetView zoomScale="85" zoomScaleNormal="85" workbookViewId="0">
      <pane xSplit="3" ySplit="2" topLeftCell="D3" activePane="bottomRight" state="frozen"/>
      <selection activeCell="A3" sqref="A3:XFD8"/>
      <selection pane="topRight" activeCell="A3" sqref="A3:XFD8"/>
      <selection pane="bottomLeft" activeCell="A3" sqref="A3:XFD8"/>
      <selection pane="bottomRight" activeCell="A3" sqref="A3:XFD8"/>
    </sheetView>
  </sheetViews>
  <sheetFormatPr defaultRowHeight="14.4" x14ac:dyDescent="0.3"/>
  <cols>
    <col min="1" max="1" width="19.33203125" bestFit="1" customWidth="1"/>
    <col min="2" max="2" width="8.5546875" bestFit="1" customWidth="1"/>
    <col min="3" max="3" width="7" bestFit="1" customWidth="1"/>
    <col min="4" max="4" width="8.6640625" customWidth="1"/>
    <col min="5" max="7" width="9" bestFit="1" customWidth="1"/>
    <col min="8" max="23" width="10.5546875" bestFit="1" customWidth="1"/>
    <col min="24" max="59" width="11.5546875" bestFit="1" customWidth="1"/>
    <col min="60" max="60" width="12.33203125" bestFit="1" customWidth="1"/>
    <col min="61" max="75" width="11.5546875" bestFit="1" customWidth="1"/>
    <col min="77" max="77" width="14.5546875" bestFit="1" customWidth="1"/>
  </cols>
  <sheetData>
    <row r="1" spans="1:77" ht="15" thickBot="1" x14ac:dyDescent="0.35">
      <c r="A1" s="12" t="s">
        <v>50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H1">
        <v>11</v>
      </c>
      <c r="AI1">
        <v>12</v>
      </c>
      <c r="AJ1">
        <v>13</v>
      </c>
      <c r="AK1">
        <v>14</v>
      </c>
      <c r="AL1">
        <v>15</v>
      </c>
      <c r="AM1">
        <v>16</v>
      </c>
      <c r="AN1">
        <v>17</v>
      </c>
      <c r="AO1">
        <v>18</v>
      </c>
      <c r="AP1">
        <v>19</v>
      </c>
      <c r="AQ1">
        <v>20</v>
      </c>
      <c r="AR1">
        <v>21</v>
      </c>
      <c r="AS1">
        <v>22</v>
      </c>
      <c r="AT1">
        <v>23</v>
      </c>
      <c r="AU1">
        <v>24</v>
      </c>
      <c r="AV1">
        <v>25</v>
      </c>
      <c r="AW1">
        <v>26</v>
      </c>
      <c r="AX1">
        <v>27</v>
      </c>
      <c r="AY1">
        <v>28</v>
      </c>
      <c r="AZ1">
        <v>29</v>
      </c>
      <c r="BA1">
        <v>30</v>
      </c>
      <c r="BB1">
        <v>31</v>
      </c>
      <c r="BC1">
        <v>32</v>
      </c>
      <c r="BD1">
        <v>33</v>
      </c>
      <c r="BE1">
        <v>34</v>
      </c>
      <c r="BF1">
        <v>35</v>
      </c>
      <c r="BG1">
        <v>36</v>
      </c>
      <c r="BH1">
        <v>37</v>
      </c>
      <c r="BI1">
        <v>38</v>
      </c>
      <c r="BJ1">
        <v>39</v>
      </c>
      <c r="BK1">
        <v>40</v>
      </c>
      <c r="BL1">
        <v>41</v>
      </c>
      <c r="BM1">
        <v>42</v>
      </c>
      <c r="BN1">
        <v>43</v>
      </c>
      <c r="BO1">
        <v>44</v>
      </c>
      <c r="BP1">
        <v>45</v>
      </c>
      <c r="BQ1">
        <v>46</v>
      </c>
      <c r="BR1">
        <v>47</v>
      </c>
      <c r="BS1">
        <v>48</v>
      </c>
      <c r="BT1">
        <v>49</v>
      </c>
      <c r="BU1">
        <v>50</v>
      </c>
      <c r="BV1">
        <v>51</v>
      </c>
      <c r="BW1">
        <v>52</v>
      </c>
    </row>
    <row r="2" spans="1:77" s="5" customFormat="1" x14ac:dyDescent="0.3">
      <c r="A2" s="11" t="s">
        <v>54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5" t="s">
        <v>48</v>
      </c>
      <c r="O2" s="5" t="s">
        <v>49</v>
      </c>
      <c r="P2" s="5">
        <v>202101</v>
      </c>
      <c r="Q2" s="5">
        <v>202102</v>
      </c>
      <c r="R2" s="5">
        <v>202103</v>
      </c>
      <c r="S2" s="5">
        <v>202104</v>
      </c>
      <c r="T2" s="5">
        <v>202105</v>
      </c>
      <c r="U2" s="5">
        <v>202106</v>
      </c>
      <c r="V2" s="5">
        <v>202107</v>
      </c>
      <c r="W2" s="5">
        <v>202108</v>
      </c>
      <c r="X2" s="5">
        <v>202109</v>
      </c>
      <c r="Y2" s="5">
        <v>202110</v>
      </c>
      <c r="Z2" s="5">
        <v>202111</v>
      </c>
      <c r="AA2" s="5">
        <v>202112</v>
      </c>
      <c r="AB2" s="5">
        <v>202201</v>
      </c>
      <c r="AC2" s="5">
        <v>202202</v>
      </c>
      <c r="AD2" s="5">
        <v>202203</v>
      </c>
      <c r="AE2" s="5">
        <v>202204</v>
      </c>
      <c r="AF2" s="5">
        <v>202205</v>
      </c>
      <c r="AG2" s="5">
        <v>202206</v>
      </c>
      <c r="AH2" s="5">
        <v>202207</v>
      </c>
      <c r="AI2" s="5">
        <v>202208</v>
      </c>
      <c r="AJ2" s="5">
        <v>202209</v>
      </c>
      <c r="AK2" s="5">
        <v>202210</v>
      </c>
      <c r="AL2" s="5">
        <v>202211</v>
      </c>
      <c r="AM2" s="5">
        <v>202212</v>
      </c>
      <c r="AN2" s="5">
        <v>202301</v>
      </c>
      <c r="AO2" s="5">
        <v>202302</v>
      </c>
      <c r="AP2" s="5">
        <v>202303</v>
      </c>
      <c r="AQ2" s="5">
        <v>202304</v>
      </c>
      <c r="AR2" s="5">
        <v>202305</v>
      </c>
      <c r="AS2" s="5">
        <v>202306</v>
      </c>
      <c r="AT2" s="5">
        <v>202307</v>
      </c>
      <c r="AU2" s="5">
        <v>202308</v>
      </c>
      <c r="AV2" s="5">
        <v>202309</v>
      </c>
      <c r="AW2" s="5">
        <v>202310</v>
      </c>
      <c r="AX2" s="5">
        <v>202311</v>
      </c>
      <c r="AY2" s="5">
        <v>202312</v>
      </c>
      <c r="AZ2" s="5">
        <v>202401</v>
      </c>
      <c r="BA2" s="5">
        <v>202402</v>
      </c>
      <c r="BB2" s="5">
        <v>202403</v>
      </c>
      <c r="BC2" s="5">
        <v>202404</v>
      </c>
      <c r="BD2" s="5">
        <v>202405</v>
      </c>
      <c r="BE2" s="5">
        <v>202406</v>
      </c>
      <c r="BF2" s="5">
        <v>202407</v>
      </c>
      <c r="BG2" s="5">
        <v>202408</v>
      </c>
      <c r="BH2" s="5">
        <v>202409</v>
      </c>
      <c r="BI2" s="5">
        <v>202410</v>
      </c>
      <c r="BJ2" s="5">
        <v>202411</v>
      </c>
      <c r="BK2" s="5">
        <v>202412</v>
      </c>
      <c r="BL2" s="5">
        <v>202501</v>
      </c>
      <c r="BM2" s="5">
        <v>202502</v>
      </c>
      <c r="BN2" s="5">
        <v>202503</v>
      </c>
      <c r="BO2" s="5">
        <v>202504</v>
      </c>
      <c r="BP2" s="5">
        <v>202505</v>
      </c>
      <c r="BQ2" s="5">
        <v>202506</v>
      </c>
      <c r="BR2" s="5">
        <v>202507</v>
      </c>
      <c r="BS2" s="5">
        <v>202508</v>
      </c>
      <c r="BT2" s="5">
        <v>202509</v>
      </c>
      <c r="BU2" s="5">
        <v>202510</v>
      </c>
      <c r="BV2" s="5">
        <v>202511</v>
      </c>
      <c r="BW2" s="5">
        <v>202512</v>
      </c>
      <c r="BY2" s="5" t="s">
        <v>69</v>
      </c>
    </row>
    <row r="3" spans="1:77" x14ac:dyDescent="0.3">
      <c r="A3" s="13">
        <v>4.1465426448673938E-2</v>
      </c>
      <c r="B3" t="s">
        <v>36</v>
      </c>
      <c r="C3">
        <v>311000</v>
      </c>
      <c r="D3" s="1">
        <v>-30538.94</v>
      </c>
      <c r="E3" s="1">
        <v>10163.120000000001</v>
      </c>
      <c r="F3" s="1">
        <v>4109.21</v>
      </c>
      <c r="G3" s="1">
        <v>5197.25</v>
      </c>
      <c r="H3" s="1">
        <f>H19*0.357/6</f>
        <v>31998.053762145966</v>
      </c>
      <c r="I3" s="1">
        <f t="shared" ref="I3:AM3" si="0">I19*0.357/6</f>
        <v>47997.097332776255</v>
      </c>
      <c r="J3" s="1">
        <f t="shared" si="0"/>
        <v>47997.097332776255</v>
      </c>
      <c r="K3" s="1">
        <f t="shared" si="0"/>
        <v>43997.344784897352</v>
      </c>
      <c r="L3" s="1">
        <f t="shared" si="0"/>
        <v>43997.344784897352</v>
      </c>
      <c r="M3" s="1">
        <f t="shared" si="0"/>
        <v>35997.806310024884</v>
      </c>
      <c r="N3" s="1">
        <f t="shared" si="0"/>
        <v>31998.053762145966</v>
      </c>
      <c r="O3" s="1">
        <f t="shared" si="0"/>
        <v>78874.480700335916</v>
      </c>
      <c r="P3" s="1">
        <f t="shared" si="0"/>
        <v>12664.079959999997</v>
      </c>
      <c r="Q3" s="1">
        <f t="shared" si="0"/>
        <v>12664.079959999997</v>
      </c>
      <c r="R3" s="1">
        <f t="shared" si="0"/>
        <v>18996.119939999997</v>
      </c>
      <c r="S3" s="1">
        <f t="shared" si="0"/>
        <v>22162.139930000005</v>
      </c>
      <c r="T3" s="1">
        <f t="shared" si="0"/>
        <v>25328.159919999995</v>
      </c>
      <c r="U3" s="1">
        <f t="shared" si="0"/>
        <v>37992.239879999994</v>
      </c>
      <c r="V3" s="1">
        <f t="shared" si="0"/>
        <v>37992.239879999994</v>
      </c>
      <c r="W3" s="1">
        <f t="shared" si="0"/>
        <v>34826.21989</v>
      </c>
      <c r="X3" s="1">
        <f t="shared" si="0"/>
        <v>34826.21989</v>
      </c>
      <c r="Y3" s="1">
        <f t="shared" si="0"/>
        <v>28494.179910000003</v>
      </c>
      <c r="Z3" s="1">
        <f t="shared" si="0"/>
        <v>25328.159919999995</v>
      </c>
      <c r="AA3" s="1">
        <f t="shared" si="0"/>
        <v>25328.159919999995</v>
      </c>
      <c r="AB3" s="1">
        <f t="shared" si="0"/>
        <v>11098.267250000003</v>
      </c>
      <c r="AC3" s="1">
        <f t="shared" si="0"/>
        <v>11098.267250000003</v>
      </c>
      <c r="AD3" s="1">
        <f t="shared" si="0"/>
        <v>11098.267250000003</v>
      </c>
      <c r="AE3" s="1">
        <f t="shared" si="0"/>
        <v>11098.267250000003</v>
      </c>
      <c r="AF3" s="1">
        <f t="shared" si="0"/>
        <v>11098.267250000003</v>
      </c>
      <c r="AG3" s="1">
        <f t="shared" si="0"/>
        <v>11098.267250000003</v>
      </c>
      <c r="AH3" s="1">
        <f t="shared" si="0"/>
        <v>11098.267250000003</v>
      </c>
      <c r="AI3" s="1">
        <f t="shared" si="0"/>
        <v>11098.267250000003</v>
      </c>
      <c r="AJ3" s="1">
        <f t="shared" si="0"/>
        <v>11098.267250000003</v>
      </c>
      <c r="AK3" s="1">
        <f t="shared" si="0"/>
        <v>11098.267250000003</v>
      </c>
      <c r="AL3" s="1">
        <f t="shared" si="0"/>
        <v>11098.267250000003</v>
      </c>
      <c r="AM3" s="1">
        <f t="shared" si="0"/>
        <v>11098.267250000003</v>
      </c>
    </row>
    <row r="4" spans="1:77" x14ac:dyDescent="0.3">
      <c r="A4" s="13">
        <v>5.0095687758552068E-2</v>
      </c>
      <c r="C4">
        <v>312000</v>
      </c>
      <c r="D4" s="1">
        <v>51642.720000000001</v>
      </c>
      <c r="E4" s="1">
        <v>10163.120000000001</v>
      </c>
      <c r="F4" s="1">
        <v>4109.21</v>
      </c>
      <c r="G4" s="1">
        <v>5197.2299999999996</v>
      </c>
      <c r="H4" s="1">
        <f>H19*0.357/6</f>
        <v>31998.053762145966</v>
      </c>
      <c r="I4" s="1">
        <f t="shared" ref="I4:AM4" si="1">I19*0.357/6</f>
        <v>47997.097332776255</v>
      </c>
      <c r="J4" s="1">
        <f t="shared" si="1"/>
        <v>47997.097332776255</v>
      </c>
      <c r="K4" s="1">
        <f t="shared" si="1"/>
        <v>43997.344784897352</v>
      </c>
      <c r="L4" s="1">
        <f t="shared" si="1"/>
        <v>43997.344784897352</v>
      </c>
      <c r="M4" s="1">
        <f t="shared" si="1"/>
        <v>35997.806310024884</v>
      </c>
      <c r="N4" s="1">
        <f t="shared" si="1"/>
        <v>31998.053762145966</v>
      </c>
      <c r="O4" s="1">
        <f t="shared" si="1"/>
        <v>78874.480700335916</v>
      </c>
      <c r="P4" s="1">
        <f t="shared" si="1"/>
        <v>12664.079959999997</v>
      </c>
      <c r="Q4" s="1">
        <f t="shared" si="1"/>
        <v>12664.079959999997</v>
      </c>
      <c r="R4" s="1">
        <f t="shared" si="1"/>
        <v>18996.119939999997</v>
      </c>
      <c r="S4" s="1">
        <f t="shared" si="1"/>
        <v>22162.139930000005</v>
      </c>
      <c r="T4" s="1">
        <f t="shared" si="1"/>
        <v>25328.159919999995</v>
      </c>
      <c r="U4" s="1">
        <f t="shared" si="1"/>
        <v>37992.239879999994</v>
      </c>
      <c r="V4" s="1">
        <f t="shared" si="1"/>
        <v>37992.239879999994</v>
      </c>
      <c r="W4" s="1">
        <f t="shared" si="1"/>
        <v>34826.21989</v>
      </c>
      <c r="X4" s="1">
        <f t="shared" si="1"/>
        <v>34826.21989</v>
      </c>
      <c r="Y4" s="1">
        <f t="shared" si="1"/>
        <v>28494.179910000003</v>
      </c>
      <c r="Z4" s="1">
        <f t="shared" si="1"/>
        <v>25328.159919999995</v>
      </c>
      <c r="AA4" s="1">
        <f t="shared" si="1"/>
        <v>25328.159919999995</v>
      </c>
      <c r="AB4" s="1">
        <f t="shared" si="1"/>
        <v>11098.267250000003</v>
      </c>
      <c r="AC4" s="1">
        <f t="shared" si="1"/>
        <v>11098.267250000003</v>
      </c>
      <c r="AD4" s="1">
        <f t="shared" si="1"/>
        <v>11098.267250000003</v>
      </c>
      <c r="AE4" s="1">
        <f t="shared" si="1"/>
        <v>11098.267250000003</v>
      </c>
      <c r="AF4" s="1">
        <f t="shared" si="1"/>
        <v>11098.267250000003</v>
      </c>
      <c r="AG4" s="1">
        <f t="shared" si="1"/>
        <v>11098.267250000003</v>
      </c>
      <c r="AH4" s="1">
        <f t="shared" si="1"/>
        <v>11098.267250000003</v>
      </c>
      <c r="AI4" s="1">
        <f t="shared" si="1"/>
        <v>11098.267250000003</v>
      </c>
      <c r="AJ4" s="1">
        <f t="shared" si="1"/>
        <v>11098.267250000003</v>
      </c>
      <c r="AK4" s="1">
        <f t="shared" si="1"/>
        <v>11098.267250000003</v>
      </c>
      <c r="AL4" s="1">
        <f t="shared" si="1"/>
        <v>11098.267250000003</v>
      </c>
      <c r="AM4" s="1">
        <f t="shared" si="1"/>
        <v>11098.267250000003</v>
      </c>
    </row>
    <row r="5" spans="1:77" x14ac:dyDescent="0.3">
      <c r="A5" s="13">
        <v>0.13547000000000001</v>
      </c>
      <c r="C5">
        <v>313000</v>
      </c>
      <c r="D5" s="1">
        <v>-1367.91</v>
      </c>
      <c r="E5" s="1">
        <v>10163.120000000001</v>
      </c>
      <c r="F5" s="1">
        <v>4109.21</v>
      </c>
      <c r="G5" s="1">
        <v>5197.25</v>
      </c>
      <c r="H5" s="1">
        <f>H19*0.357/6</f>
        <v>31998.053762145966</v>
      </c>
      <c r="I5" s="1">
        <f t="shared" ref="I5:AM5" si="2">I19*0.357/6</f>
        <v>47997.097332776255</v>
      </c>
      <c r="J5" s="1">
        <f t="shared" si="2"/>
        <v>47997.097332776255</v>
      </c>
      <c r="K5" s="1">
        <f t="shared" si="2"/>
        <v>43997.344784897352</v>
      </c>
      <c r="L5" s="1">
        <f t="shared" si="2"/>
        <v>43997.344784897352</v>
      </c>
      <c r="M5" s="1">
        <f t="shared" si="2"/>
        <v>35997.806310024884</v>
      </c>
      <c r="N5" s="1">
        <f t="shared" si="2"/>
        <v>31998.053762145966</v>
      </c>
      <c r="O5" s="1">
        <f t="shared" si="2"/>
        <v>78874.480700335916</v>
      </c>
      <c r="P5" s="1">
        <f t="shared" si="2"/>
        <v>12664.079959999997</v>
      </c>
      <c r="Q5" s="1">
        <f t="shared" si="2"/>
        <v>12664.079959999997</v>
      </c>
      <c r="R5" s="1">
        <f t="shared" si="2"/>
        <v>18996.119939999997</v>
      </c>
      <c r="S5" s="1">
        <f t="shared" si="2"/>
        <v>22162.139930000005</v>
      </c>
      <c r="T5" s="1">
        <f t="shared" si="2"/>
        <v>25328.159919999995</v>
      </c>
      <c r="U5" s="1">
        <f t="shared" si="2"/>
        <v>37992.239879999994</v>
      </c>
      <c r="V5" s="1">
        <f t="shared" si="2"/>
        <v>37992.239879999994</v>
      </c>
      <c r="W5" s="1">
        <f t="shared" si="2"/>
        <v>34826.21989</v>
      </c>
      <c r="X5" s="1">
        <f t="shared" si="2"/>
        <v>34826.21989</v>
      </c>
      <c r="Y5" s="1">
        <f t="shared" si="2"/>
        <v>28494.179910000003</v>
      </c>
      <c r="Z5" s="1">
        <f t="shared" si="2"/>
        <v>25328.159919999995</v>
      </c>
      <c r="AA5" s="1">
        <f t="shared" si="2"/>
        <v>25328.159919999995</v>
      </c>
      <c r="AB5" s="1">
        <f t="shared" si="2"/>
        <v>11098.267250000003</v>
      </c>
      <c r="AC5" s="1">
        <f t="shared" si="2"/>
        <v>11098.267250000003</v>
      </c>
      <c r="AD5" s="1">
        <f t="shared" si="2"/>
        <v>11098.267250000003</v>
      </c>
      <c r="AE5" s="1">
        <f t="shared" si="2"/>
        <v>11098.267250000003</v>
      </c>
      <c r="AF5" s="1">
        <f t="shared" si="2"/>
        <v>11098.267250000003</v>
      </c>
      <c r="AG5" s="1">
        <f t="shared" si="2"/>
        <v>11098.267250000003</v>
      </c>
      <c r="AH5" s="1">
        <f t="shared" si="2"/>
        <v>11098.267250000003</v>
      </c>
      <c r="AI5" s="1">
        <f t="shared" si="2"/>
        <v>11098.267250000003</v>
      </c>
      <c r="AJ5" s="1">
        <f t="shared" si="2"/>
        <v>11098.267250000003</v>
      </c>
      <c r="AK5" s="1">
        <f t="shared" si="2"/>
        <v>11098.267250000003</v>
      </c>
      <c r="AL5" s="1">
        <f t="shared" si="2"/>
        <v>11098.267250000003</v>
      </c>
      <c r="AM5" s="1">
        <f t="shared" si="2"/>
        <v>11098.267250000003</v>
      </c>
    </row>
    <row r="6" spans="1:77" x14ac:dyDescent="0.3">
      <c r="A6" s="13">
        <v>8.8709999999999997E-2</v>
      </c>
      <c r="C6">
        <v>314000</v>
      </c>
      <c r="D6" s="1">
        <v>-69018.11</v>
      </c>
      <c r="E6" s="1">
        <v>10163.120000000001</v>
      </c>
      <c r="F6" s="1">
        <v>4109.21</v>
      </c>
      <c r="G6" s="1">
        <v>5197.25</v>
      </c>
      <c r="H6" s="1">
        <f>H19*0.357/6</f>
        <v>31998.053762145966</v>
      </c>
      <c r="I6" s="1">
        <f t="shared" ref="I6:AM6" si="3">I19*0.357/6</f>
        <v>47997.097332776255</v>
      </c>
      <c r="J6" s="1">
        <f t="shared" si="3"/>
        <v>47997.097332776255</v>
      </c>
      <c r="K6" s="1">
        <f t="shared" si="3"/>
        <v>43997.344784897352</v>
      </c>
      <c r="L6" s="1">
        <f t="shared" si="3"/>
        <v>43997.344784897352</v>
      </c>
      <c r="M6" s="1">
        <f t="shared" si="3"/>
        <v>35997.806310024884</v>
      </c>
      <c r="N6" s="1">
        <f t="shared" si="3"/>
        <v>31998.053762145966</v>
      </c>
      <c r="O6" s="1">
        <f t="shared" si="3"/>
        <v>78874.480700335916</v>
      </c>
      <c r="P6" s="1">
        <f t="shared" si="3"/>
        <v>12664.079959999997</v>
      </c>
      <c r="Q6" s="1">
        <f t="shared" si="3"/>
        <v>12664.079959999997</v>
      </c>
      <c r="R6" s="1">
        <f t="shared" si="3"/>
        <v>18996.119939999997</v>
      </c>
      <c r="S6" s="1">
        <f t="shared" si="3"/>
        <v>22162.139930000005</v>
      </c>
      <c r="T6" s="1">
        <f t="shared" si="3"/>
        <v>25328.159919999995</v>
      </c>
      <c r="U6" s="1">
        <f t="shared" si="3"/>
        <v>37992.239879999994</v>
      </c>
      <c r="V6" s="1">
        <f t="shared" si="3"/>
        <v>37992.239879999994</v>
      </c>
      <c r="W6" s="1">
        <f t="shared" si="3"/>
        <v>34826.21989</v>
      </c>
      <c r="X6" s="1">
        <f t="shared" si="3"/>
        <v>34826.21989</v>
      </c>
      <c r="Y6" s="1">
        <f t="shared" si="3"/>
        <v>28494.179910000003</v>
      </c>
      <c r="Z6" s="1">
        <f t="shared" si="3"/>
        <v>25328.159919999995</v>
      </c>
      <c r="AA6" s="1">
        <f t="shared" si="3"/>
        <v>25328.159919999995</v>
      </c>
      <c r="AB6" s="1">
        <f t="shared" si="3"/>
        <v>11098.267250000003</v>
      </c>
      <c r="AC6" s="1">
        <f t="shared" si="3"/>
        <v>11098.267250000003</v>
      </c>
      <c r="AD6" s="1">
        <f t="shared" si="3"/>
        <v>11098.267250000003</v>
      </c>
      <c r="AE6" s="1">
        <f t="shared" si="3"/>
        <v>11098.267250000003</v>
      </c>
      <c r="AF6" s="1">
        <f t="shared" si="3"/>
        <v>11098.267250000003</v>
      </c>
      <c r="AG6" s="1">
        <f t="shared" si="3"/>
        <v>11098.267250000003</v>
      </c>
      <c r="AH6" s="1">
        <f t="shared" si="3"/>
        <v>11098.267250000003</v>
      </c>
      <c r="AI6" s="1">
        <f t="shared" si="3"/>
        <v>11098.267250000003</v>
      </c>
      <c r="AJ6" s="1">
        <f t="shared" si="3"/>
        <v>11098.267250000003</v>
      </c>
      <c r="AK6" s="1">
        <f t="shared" si="3"/>
        <v>11098.267250000003</v>
      </c>
      <c r="AL6" s="1">
        <f t="shared" si="3"/>
        <v>11098.267250000003</v>
      </c>
      <c r="AM6" s="1">
        <f t="shared" si="3"/>
        <v>11098.267250000003</v>
      </c>
    </row>
    <row r="7" spans="1:77" x14ac:dyDescent="0.3">
      <c r="A7" s="13">
        <v>4.9406854100880901E-2</v>
      </c>
      <c r="C7">
        <v>315000</v>
      </c>
      <c r="D7" s="1">
        <v>59536.31</v>
      </c>
      <c r="E7" s="1">
        <v>10163.120000000001</v>
      </c>
      <c r="F7" s="1">
        <v>4109.21</v>
      </c>
      <c r="G7" s="1">
        <v>5197.25</v>
      </c>
      <c r="H7" s="1">
        <f>H19*0.357/6</f>
        <v>31998.053762145966</v>
      </c>
      <c r="I7" s="1">
        <f t="shared" ref="I7:AM7" si="4">I19*0.357/6</f>
        <v>47997.097332776255</v>
      </c>
      <c r="J7" s="1">
        <f t="shared" si="4"/>
        <v>47997.097332776255</v>
      </c>
      <c r="K7" s="1">
        <f t="shared" si="4"/>
        <v>43997.344784897352</v>
      </c>
      <c r="L7" s="1">
        <f t="shared" si="4"/>
        <v>43997.344784897352</v>
      </c>
      <c r="M7" s="1">
        <f t="shared" si="4"/>
        <v>35997.806310024884</v>
      </c>
      <c r="N7" s="1">
        <f t="shared" si="4"/>
        <v>31998.053762145966</v>
      </c>
      <c r="O7" s="1">
        <f t="shared" si="4"/>
        <v>78874.480700335916</v>
      </c>
      <c r="P7" s="1">
        <f t="shared" si="4"/>
        <v>12664.079959999997</v>
      </c>
      <c r="Q7" s="1">
        <f t="shared" si="4"/>
        <v>12664.079959999997</v>
      </c>
      <c r="R7" s="1">
        <f t="shared" si="4"/>
        <v>18996.119939999997</v>
      </c>
      <c r="S7" s="1">
        <f t="shared" si="4"/>
        <v>22162.139930000005</v>
      </c>
      <c r="T7" s="1">
        <f t="shared" si="4"/>
        <v>25328.159919999995</v>
      </c>
      <c r="U7" s="1">
        <f t="shared" si="4"/>
        <v>37992.239879999994</v>
      </c>
      <c r="V7" s="1">
        <f t="shared" si="4"/>
        <v>37992.239879999994</v>
      </c>
      <c r="W7" s="1">
        <f t="shared" si="4"/>
        <v>34826.21989</v>
      </c>
      <c r="X7" s="1">
        <f t="shared" si="4"/>
        <v>34826.21989</v>
      </c>
      <c r="Y7" s="1">
        <f t="shared" si="4"/>
        <v>28494.179910000003</v>
      </c>
      <c r="Z7" s="1">
        <f t="shared" si="4"/>
        <v>25328.159919999995</v>
      </c>
      <c r="AA7" s="1">
        <f t="shared" si="4"/>
        <v>25328.159919999995</v>
      </c>
      <c r="AB7" s="1">
        <f t="shared" si="4"/>
        <v>11098.267250000003</v>
      </c>
      <c r="AC7" s="1">
        <f t="shared" si="4"/>
        <v>11098.267250000003</v>
      </c>
      <c r="AD7" s="1">
        <f t="shared" si="4"/>
        <v>11098.267250000003</v>
      </c>
      <c r="AE7" s="1">
        <f t="shared" si="4"/>
        <v>11098.267250000003</v>
      </c>
      <c r="AF7" s="1">
        <f t="shared" si="4"/>
        <v>11098.267250000003</v>
      </c>
      <c r="AG7" s="1">
        <f t="shared" si="4"/>
        <v>11098.267250000003</v>
      </c>
      <c r="AH7" s="1">
        <f t="shared" si="4"/>
        <v>11098.267250000003</v>
      </c>
      <c r="AI7" s="1">
        <f t="shared" si="4"/>
        <v>11098.267250000003</v>
      </c>
      <c r="AJ7" s="1">
        <f t="shared" si="4"/>
        <v>11098.267250000003</v>
      </c>
      <c r="AK7" s="1">
        <f t="shared" si="4"/>
        <v>11098.267250000003</v>
      </c>
      <c r="AL7" s="1">
        <f t="shared" si="4"/>
        <v>11098.267250000003</v>
      </c>
      <c r="AM7" s="1">
        <f t="shared" si="4"/>
        <v>11098.267250000003</v>
      </c>
    </row>
    <row r="8" spans="1:77" x14ac:dyDescent="0.3">
      <c r="A8" s="13">
        <v>4.5575226340848381E-2</v>
      </c>
      <c r="C8">
        <v>316000</v>
      </c>
      <c r="D8" s="1">
        <v>-15612.37</v>
      </c>
      <c r="E8" s="1">
        <v>10163.120000000001</v>
      </c>
      <c r="F8" s="1">
        <v>4109.21</v>
      </c>
      <c r="G8" s="1">
        <v>5197.25</v>
      </c>
      <c r="H8" s="1">
        <f>H19*0.357/6</f>
        <v>31998.053762145966</v>
      </c>
      <c r="I8" s="1">
        <f t="shared" ref="I8:AM8" si="5">I19*0.357/6</f>
        <v>47997.097332776255</v>
      </c>
      <c r="J8" s="1">
        <f t="shared" si="5"/>
        <v>47997.097332776255</v>
      </c>
      <c r="K8" s="1">
        <f t="shared" si="5"/>
        <v>43997.344784897352</v>
      </c>
      <c r="L8" s="1">
        <f t="shared" si="5"/>
        <v>43997.344784897352</v>
      </c>
      <c r="M8" s="1">
        <f t="shared" si="5"/>
        <v>35997.806310024884</v>
      </c>
      <c r="N8" s="1">
        <f t="shared" si="5"/>
        <v>31998.053762145966</v>
      </c>
      <c r="O8" s="1">
        <f t="shared" si="5"/>
        <v>78874.480700335916</v>
      </c>
      <c r="P8" s="1">
        <f t="shared" si="5"/>
        <v>12664.079959999997</v>
      </c>
      <c r="Q8" s="1">
        <f t="shared" si="5"/>
        <v>12664.079959999997</v>
      </c>
      <c r="R8" s="1">
        <f t="shared" si="5"/>
        <v>18996.119939999997</v>
      </c>
      <c r="S8" s="1">
        <f t="shared" si="5"/>
        <v>22162.139930000005</v>
      </c>
      <c r="T8" s="1">
        <f t="shared" si="5"/>
        <v>25328.159919999995</v>
      </c>
      <c r="U8" s="1">
        <f t="shared" si="5"/>
        <v>37992.239879999994</v>
      </c>
      <c r="V8" s="1">
        <f t="shared" si="5"/>
        <v>37992.239879999994</v>
      </c>
      <c r="W8" s="1">
        <f t="shared" si="5"/>
        <v>34826.21989</v>
      </c>
      <c r="X8" s="1">
        <f t="shared" si="5"/>
        <v>34826.21989</v>
      </c>
      <c r="Y8" s="1">
        <f t="shared" si="5"/>
        <v>28494.179910000003</v>
      </c>
      <c r="Z8" s="1">
        <f t="shared" si="5"/>
        <v>25328.159919999995</v>
      </c>
      <c r="AA8" s="1">
        <f t="shared" si="5"/>
        <v>25328.159919999995</v>
      </c>
      <c r="AB8" s="1">
        <f t="shared" si="5"/>
        <v>11098.267250000003</v>
      </c>
      <c r="AC8" s="1">
        <f t="shared" si="5"/>
        <v>11098.267250000003</v>
      </c>
      <c r="AD8" s="1">
        <f t="shared" si="5"/>
        <v>11098.267250000003</v>
      </c>
      <c r="AE8" s="1">
        <f t="shared" si="5"/>
        <v>11098.267250000003</v>
      </c>
      <c r="AF8" s="1">
        <f t="shared" si="5"/>
        <v>11098.267250000003</v>
      </c>
      <c r="AG8" s="1">
        <f t="shared" si="5"/>
        <v>11098.267250000003</v>
      </c>
      <c r="AH8" s="1">
        <f t="shared" si="5"/>
        <v>11098.267250000003</v>
      </c>
      <c r="AI8" s="1">
        <f t="shared" si="5"/>
        <v>11098.267250000003</v>
      </c>
      <c r="AJ8" s="1">
        <f t="shared" si="5"/>
        <v>11098.267250000003</v>
      </c>
      <c r="AK8" s="1">
        <f t="shared" si="5"/>
        <v>11098.267250000003</v>
      </c>
      <c r="AL8" s="1">
        <f t="shared" si="5"/>
        <v>11098.267250000003</v>
      </c>
      <c r="AM8" s="1">
        <f t="shared" si="5"/>
        <v>11098.267250000003</v>
      </c>
    </row>
    <row r="9" spans="1:77" x14ac:dyDescent="0.3">
      <c r="A9" s="1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77" x14ac:dyDescent="0.3">
      <c r="A10" s="13">
        <v>3.5728064538612589E-2</v>
      </c>
      <c r="B10" t="s">
        <v>37</v>
      </c>
      <c r="C10">
        <v>311000</v>
      </c>
      <c r="D10" s="1">
        <v>36479.46</v>
      </c>
      <c r="E10" s="1">
        <v>18305.72</v>
      </c>
      <c r="F10" s="1">
        <v>14017.15</v>
      </c>
      <c r="G10" s="1">
        <v>28522.74</v>
      </c>
      <c r="H10" s="1">
        <f>H19*0.643/6</f>
        <v>57632.348932940775</v>
      </c>
      <c r="I10" s="1">
        <f t="shared" ref="I10:AM10" si="6">I19*0.643/6</f>
        <v>86448.553459314106</v>
      </c>
      <c r="J10" s="1">
        <f t="shared" si="6"/>
        <v>86448.553459314106</v>
      </c>
      <c r="K10" s="1">
        <f t="shared" si="6"/>
        <v>79244.517357672259</v>
      </c>
      <c r="L10" s="1">
        <f t="shared" si="6"/>
        <v>79244.517357672259</v>
      </c>
      <c r="M10" s="1">
        <f t="shared" si="6"/>
        <v>64836.385034582636</v>
      </c>
      <c r="N10" s="1">
        <f t="shared" si="6"/>
        <v>57632.348932940775</v>
      </c>
      <c r="O10" s="1">
        <f t="shared" si="6"/>
        <v>142062.44002889635</v>
      </c>
      <c r="P10" s="1">
        <f t="shared" si="6"/>
        <v>22809.533373333335</v>
      </c>
      <c r="Q10" s="1">
        <f t="shared" si="6"/>
        <v>22809.533373333335</v>
      </c>
      <c r="R10" s="1">
        <f t="shared" si="6"/>
        <v>34214.300060000001</v>
      </c>
      <c r="S10" s="1">
        <f t="shared" si="6"/>
        <v>39916.683403333336</v>
      </c>
      <c r="T10" s="1">
        <f t="shared" si="6"/>
        <v>45619.066746666671</v>
      </c>
      <c r="U10" s="1">
        <f t="shared" si="6"/>
        <v>68428.600120000003</v>
      </c>
      <c r="V10" s="1">
        <f t="shared" si="6"/>
        <v>68428.600120000003</v>
      </c>
      <c r="W10" s="1">
        <f t="shared" si="6"/>
        <v>62726.216776666668</v>
      </c>
      <c r="X10" s="1">
        <f t="shared" si="6"/>
        <v>62726.216776666668</v>
      </c>
      <c r="Y10" s="1">
        <f t="shared" si="6"/>
        <v>51321.450090000006</v>
      </c>
      <c r="Z10" s="1">
        <f t="shared" si="6"/>
        <v>45619.066746666671</v>
      </c>
      <c r="AA10" s="1">
        <f t="shared" si="6"/>
        <v>45619.066746666671</v>
      </c>
      <c r="AB10" s="1">
        <f t="shared" si="6"/>
        <v>19989.316083333335</v>
      </c>
      <c r="AC10" s="1">
        <f t="shared" si="6"/>
        <v>19989.316083333335</v>
      </c>
      <c r="AD10" s="1">
        <f t="shared" si="6"/>
        <v>19989.316083333335</v>
      </c>
      <c r="AE10" s="1">
        <f t="shared" si="6"/>
        <v>19989.316083333335</v>
      </c>
      <c r="AF10" s="1">
        <f t="shared" si="6"/>
        <v>19989.316083333335</v>
      </c>
      <c r="AG10" s="1">
        <f t="shared" si="6"/>
        <v>19989.316083333335</v>
      </c>
      <c r="AH10" s="1">
        <f t="shared" si="6"/>
        <v>19989.316083333335</v>
      </c>
      <c r="AI10" s="1">
        <f t="shared" si="6"/>
        <v>19989.316083333335</v>
      </c>
      <c r="AJ10" s="1">
        <f t="shared" si="6"/>
        <v>19989.316083333335</v>
      </c>
      <c r="AK10" s="1">
        <f t="shared" si="6"/>
        <v>19989.316083333335</v>
      </c>
      <c r="AL10" s="1">
        <f t="shared" si="6"/>
        <v>19989.316083333335</v>
      </c>
      <c r="AM10" s="1">
        <f t="shared" si="6"/>
        <v>19989.316083333335</v>
      </c>
    </row>
    <row r="11" spans="1:77" x14ac:dyDescent="0.3">
      <c r="A11" s="13">
        <v>5.9478288919693048E-2</v>
      </c>
      <c r="C11">
        <v>312000</v>
      </c>
      <c r="D11" s="1">
        <v>-69356.429999999993</v>
      </c>
      <c r="E11" s="1">
        <v>18305.7</v>
      </c>
      <c r="F11" s="1">
        <v>14017.15</v>
      </c>
      <c r="G11" s="1">
        <v>28522.7</v>
      </c>
      <c r="H11" s="1">
        <f>H19*0.643/6</f>
        <v>57632.348932940775</v>
      </c>
      <c r="I11" s="1">
        <f t="shared" ref="I11:AM11" si="7">I19*0.643/6</f>
        <v>86448.553459314106</v>
      </c>
      <c r="J11" s="1">
        <f t="shared" si="7"/>
        <v>86448.553459314106</v>
      </c>
      <c r="K11" s="1">
        <f t="shared" si="7"/>
        <v>79244.517357672259</v>
      </c>
      <c r="L11" s="1">
        <f t="shared" si="7"/>
        <v>79244.517357672259</v>
      </c>
      <c r="M11" s="1">
        <f t="shared" si="7"/>
        <v>64836.385034582636</v>
      </c>
      <c r="N11" s="1">
        <f t="shared" si="7"/>
        <v>57632.348932940775</v>
      </c>
      <c r="O11" s="1">
        <f t="shared" si="7"/>
        <v>142062.44002889635</v>
      </c>
      <c r="P11" s="1">
        <f t="shared" si="7"/>
        <v>22809.533373333335</v>
      </c>
      <c r="Q11" s="1">
        <f t="shared" si="7"/>
        <v>22809.533373333335</v>
      </c>
      <c r="R11" s="1">
        <f t="shared" si="7"/>
        <v>34214.300060000001</v>
      </c>
      <c r="S11" s="1">
        <f t="shared" si="7"/>
        <v>39916.683403333336</v>
      </c>
      <c r="T11" s="1">
        <f t="shared" si="7"/>
        <v>45619.066746666671</v>
      </c>
      <c r="U11" s="1">
        <f t="shared" si="7"/>
        <v>68428.600120000003</v>
      </c>
      <c r="V11" s="1">
        <f t="shared" si="7"/>
        <v>68428.600120000003</v>
      </c>
      <c r="W11" s="1">
        <f t="shared" si="7"/>
        <v>62726.216776666668</v>
      </c>
      <c r="X11" s="1">
        <f t="shared" si="7"/>
        <v>62726.216776666668</v>
      </c>
      <c r="Y11" s="1">
        <f t="shared" si="7"/>
        <v>51321.450090000006</v>
      </c>
      <c r="Z11" s="1">
        <f t="shared" si="7"/>
        <v>45619.066746666671</v>
      </c>
      <c r="AA11" s="1">
        <f t="shared" si="7"/>
        <v>45619.066746666671</v>
      </c>
      <c r="AB11" s="1">
        <f t="shared" si="7"/>
        <v>19989.316083333335</v>
      </c>
      <c r="AC11" s="1">
        <f t="shared" si="7"/>
        <v>19989.316083333335</v>
      </c>
      <c r="AD11" s="1">
        <f t="shared" si="7"/>
        <v>19989.316083333335</v>
      </c>
      <c r="AE11" s="1">
        <f t="shared" si="7"/>
        <v>19989.316083333335</v>
      </c>
      <c r="AF11" s="1">
        <f t="shared" si="7"/>
        <v>19989.316083333335</v>
      </c>
      <c r="AG11" s="1">
        <f t="shared" si="7"/>
        <v>19989.316083333335</v>
      </c>
      <c r="AH11" s="1">
        <f t="shared" si="7"/>
        <v>19989.316083333335</v>
      </c>
      <c r="AI11" s="1">
        <f t="shared" si="7"/>
        <v>19989.316083333335</v>
      </c>
      <c r="AJ11" s="1">
        <f t="shared" si="7"/>
        <v>19989.316083333335</v>
      </c>
      <c r="AK11" s="1">
        <f t="shared" si="7"/>
        <v>19989.316083333335</v>
      </c>
      <c r="AL11" s="1">
        <f t="shared" si="7"/>
        <v>19989.316083333335</v>
      </c>
      <c r="AM11" s="1">
        <f t="shared" si="7"/>
        <v>19989.316083333335</v>
      </c>
    </row>
    <row r="12" spans="1:77" x14ac:dyDescent="0.3">
      <c r="A12" s="13">
        <v>0.13552</v>
      </c>
      <c r="C12">
        <v>313000</v>
      </c>
      <c r="D12" s="1">
        <v>-726.41</v>
      </c>
      <c r="E12" s="1">
        <v>18305.72</v>
      </c>
      <c r="F12" s="1">
        <v>14017.15</v>
      </c>
      <c r="G12" s="1">
        <v>28522.74</v>
      </c>
      <c r="H12" s="1">
        <f>H19*0.643/6</f>
        <v>57632.348932940775</v>
      </c>
      <c r="I12" s="1">
        <f t="shared" ref="I12:AM12" si="8">I19*0.643/6</f>
        <v>86448.553459314106</v>
      </c>
      <c r="J12" s="1">
        <f t="shared" si="8"/>
        <v>86448.553459314106</v>
      </c>
      <c r="K12" s="1">
        <f t="shared" si="8"/>
        <v>79244.517357672259</v>
      </c>
      <c r="L12" s="1">
        <f t="shared" si="8"/>
        <v>79244.517357672259</v>
      </c>
      <c r="M12" s="1">
        <f t="shared" si="8"/>
        <v>64836.385034582636</v>
      </c>
      <c r="N12" s="1">
        <f t="shared" si="8"/>
        <v>57632.348932940775</v>
      </c>
      <c r="O12" s="1">
        <f t="shared" si="8"/>
        <v>142062.44002889635</v>
      </c>
      <c r="P12" s="1">
        <f t="shared" si="8"/>
        <v>22809.533373333335</v>
      </c>
      <c r="Q12" s="1">
        <f t="shared" si="8"/>
        <v>22809.533373333335</v>
      </c>
      <c r="R12" s="1">
        <f t="shared" si="8"/>
        <v>34214.300060000001</v>
      </c>
      <c r="S12" s="1">
        <f t="shared" si="8"/>
        <v>39916.683403333336</v>
      </c>
      <c r="T12" s="1">
        <f t="shared" si="8"/>
        <v>45619.066746666671</v>
      </c>
      <c r="U12" s="1">
        <f t="shared" si="8"/>
        <v>68428.600120000003</v>
      </c>
      <c r="V12" s="1">
        <f t="shared" si="8"/>
        <v>68428.600120000003</v>
      </c>
      <c r="W12" s="1">
        <f t="shared" si="8"/>
        <v>62726.216776666668</v>
      </c>
      <c r="X12" s="1">
        <f t="shared" si="8"/>
        <v>62726.216776666668</v>
      </c>
      <c r="Y12" s="1">
        <f t="shared" si="8"/>
        <v>51321.450090000006</v>
      </c>
      <c r="Z12" s="1">
        <f t="shared" si="8"/>
        <v>45619.066746666671</v>
      </c>
      <c r="AA12" s="1">
        <f t="shared" si="8"/>
        <v>45619.066746666671</v>
      </c>
      <c r="AB12" s="1">
        <f t="shared" si="8"/>
        <v>19989.316083333335</v>
      </c>
      <c r="AC12" s="1">
        <f t="shared" si="8"/>
        <v>19989.316083333335</v>
      </c>
      <c r="AD12" s="1">
        <f t="shared" si="8"/>
        <v>19989.316083333335</v>
      </c>
      <c r="AE12" s="1">
        <f t="shared" si="8"/>
        <v>19989.316083333335</v>
      </c>
      <c r="AF12" s="1">
        <f t="shared" si="8"/>
        <v>19989.316083333335</v>
      </c>
      <c r="AG12" s="1">
        <f t="shared" si="8"/>
        <v>19989.316083333335</v>
      </c>
      <c r="AH12" s="1">
        <f t="shared" si="8"/>
        <v>19989.316083333335</v>
      </c>
      <c r="AI12" s="1">
        <f t="shared" si="8"/>
        <v>19989.316083333335</v>
      </c>
      <c r="AJ12" s="1">
        <f t="shared" si="8"/>
        <v>19989.316083333335</v>
      </c>
      <c r="AK12" s="1">
        <f t="shared" si="8"/>
        <v>19989.316083333335</v>
      </c>
      <c r="AL12" s="1">
        <f t="shared" si="8"/>
        <v>19989.316083333335</v>
      </c>
      <c r="AM12" s="1">
        <f t="shared" si="8"/>
        <v>19989.316083333335</v>
      </c>
    </row>
    <row r="13" spans="1:77" x14ac:dyDescent="0.3">
      <c r="A13" s="13">
        <v>9.0010000000000007E-2</v>
      </c>
      <c r="C13">
        <v>314000</v>
      </c>
      <c r="D13" s="1">
        <v>-4844.43</v>
      </c>
      <c r="E13" s="1">
        <v>18305.72</v>
      </c>
      <c r="F13" s="1">
        <v>14017.15</v>
      </c>
      <c r="G13" s="1">
        <v>28522.74</v>
      </c>
      <c r="H13" s="1">
        <f>H19*0.643/6</f>
        <v>57632.348932940775</v>
      </c>
      <c r="I13" s="1">
        <f t="shared" ref="I13:AM13" si="9">I19*0.643/6</f>
        <v>86448.553459314106</v>
      </c>
      <c r="J13" s="1">
        <f t="shared" si="9"/>
        <v>86448.553459314106</v>
      </c>
      <c r="K13" s="1">
        <f t="shared" si="9"/>
        <v>79244.517357672259</v>
      </c>
      <c r="L13" s="1">
        <f t="shared" si="9"/>
        <v>79244.517357672259</v>
      </c>
      <c r="M13" s="1">
        <f t="shared" si="9"/>
        <v>64836.385034582636</v>
      </c>
      <c r="N13" s="1">
        <f t="shared" si="9"/>
        <v>57632.348932940775</v>
      </c>
      <c r="O13" s="1">
        <f t="shared" si="9"/>
        <v>142062.44002889635</v>
      </c>
      <c r="P13" s="1">
        <f t="shared" si="9"/>
        <v>22809.533373333335</v>
      </c>
      <c r="Q13" s="1">
        <f t="shared" si="9"/>
        <v>22809.533373333335</v>
      </c>
      <c r="R13" s="1">
        <f t="shared" si="9"/>
        <v>34214.300060000001</v>
      </c>
      <c r="S13" s="1">
        <f t="shared" si="9"/>
        <v>39916.683403333336</v>
      </c>
      <c r="T13" s="1">
        <f t="shared" si="9"/>
        <v>45619.066746666671</v>
      </c>
      <c r="U13" s="1">
        <f t="shared" si="9"/>
        <v>68428.600120000003</v>
      </c>
      <c r="V13" s="1">
        <f t="shared" si="9"/>
        <v>68428.600120000003</v>
      </c>
      <c r="W13" s="1">
        <f t="shared" si="9"/>
        <v>62726.216776666668</v>
      </c>
      <c r="X13" s="1">
        <f t="shared" si="9"/>
        <v>62726.216776666668</v>
      </c>
      <c r="Y13" s="1">
        <f t="shared" si="9"/>
        <v>51321.450090000006</v>
      </c>
      <c r="Z13" s="1">
        <f t="shared" si="9"/>
        <v>45619.066746666671</v>
      </c>
      <c r="AA13" s="1">
        <f t="shared" si="9"/>
        <v>45619.066746666671</v>
      </c>
      <c r="AB13" s="1">
        <f t="shared" si="9"/>
        <v>19989.316083333335</v>
      </c>
      <c r="AC13" s="1">
        <f t="shared" si="9"/>
        <v>19989.316083333335</v>
      </c>
      <c r="AD13" s="1">
        <f t="shared" si="9"/>
        <v>19989.316083333335</v>
      </c>
      <c r="AE13" s="1">
        <f t="shared" si="9"/>
        <v>19989.316083333335</v>
      </c>
      <c r="AF13" s="1">
        <f t="shared" si="9"/>
        <v>19989.316083333335</v>
      </c>
      <c r="AG13" s="1">
        <f t="shared" si="9"/>
        <v>19989.316083333335</v>
      </c>
      <c r="AH13" s="1">
        <f t="shared" si="9"/>
        <v>19989.316083333335</v>
      </c>
      <c r="AI13" s="1">
        <f t="shared" si="9"/>
        <v>19989.316083333335</v>
      </c>
      <c r="AJ13" s="1">
        <f t="shared" si="9"/>
        <v>19989.316083333335</v>
      </c>
      <c r="AK13" s="1">
        <f t="shared" si="9"/>
        <v>19989.316083333335</v>
      </c>
      <c r="AL13" s="1">
        <f t="shared" si="9"/>
        <v>19989.316083333335</v>
      </c>
      <c r="AM13" s="1">
        <f t="shared" si="9"/>
        <v>19989.316083333335</v>
      </c>
    </row>
    <row r="14" spans="1:77" x14ac:dyDescent="0.3">
      <c r="A14" s="13">
        <v>5.1839999999999997E-2</v>
      </c>
      <c r="C14">
        <v>315000</v>
      </c>
      <c r="D14" s="1">
        <v>41100.78</v>
      </c>
      <c r="E14" s="1">
        <v>18306.689999999999</v>
      </c>
      <c r="F14" s="1">
        <v>14017.89</v>
      </c>
      <c r="G14" s="1">
        <v>28524.25</v>
      </c>
      <c r="H14" s="1">
        <f>H19*0.643/6</f>
        <v>57632.348932940775</v>
      </c>
      <c r="I14" s="1">
        <f t="shared" ref="I14:AM14" si="10">I19*0.643/6</f>
        <v>86448.553459314106</v>
      </c>
      <c r="J14" s="1">
        <f t="shared" si="10"/>
        <v>86448.553459314106</v>
      </c>
      <c r="K14" s="1">
        <f t="shared" si="10"/>
        <v>79244.517357672259</v>
      </c>
      <c r="L14" s="1">
        <f t="shared" si="10"/>
        <v>79244.517357672259</v>
      </c>
      <c r="M14" s="1">
        <f t="shared" si="10"/>
        <v>64836.385034582636</v>
      </c>
      <c r="N14" s="1">
        <f t="shared" si="10"/>
        <v>57632.348932940775</v>
      </c>
      <c r="O14" s="1">
        <f t="shared" si="10"/>
        <v>142062.44002889635</v>
      </c>
      <c r="P14" s="1">
        <f t="shared" si="10"/>
        <v>22809.533373333335</v>
      </c>
      <c r="Q14" s="1">
        <f t="shared" si="10"/>
        <v>22809.533373333335</v>
      </c>
      <c r="R14" s="1">
        <f t="shared" si="10"/>
        <v>34214.300060000001</v>
      </c>
      <c r="S14" s="1">
        <f t="shared" si="10"/>
        <v>39916.683403333336</v>
      </c>
      <c r="T14" s="1">
        <f t="shared" si="10"/>
        <v>45619.066746666671</v>
      </c>
      <c r="U14" s="1">
        <f t="shared" si="10"/>
        <v>68428.600120000003</v>
      </c>
      <c r="V14" s="1">
        <f t="shared" si="10"/>
        <v>68428.600120000003</v>
      </c>
      <c r="W14" s="1">
        <f t="shared" si="10"/>
        <v>62726.216776666668</v>
      </c>
      <c r="X14" s="1">
        <f t="shared" si="10"/>
        <v>62726.216776666668</v>
      </c>
      <c r="Y14" s="1">
        <f t="shared" si="10"/>
        <v>51321.450090000006</v>
      </c>
      <c r="Z14" s="1">
        <f t="shared" si="10"/>
        <v>45619.066746666671</v>
      </c>
      <c r="AA14" s="1">
        <f t="shared" si="10"/>
        <v>45619.066746666671</v>
      </c>
      <c r="AB14" s="1">
        <f t="shared" si="10"/>
        <v>19989.316083333335</v>
      </c>
      <c r="AC14" s="1">
        <f t="shared" si="10"/>
        <v>19989.316083333335</v>
      </c>
      <c r="AD14" s="1">
        <f t="shared" si="10"/>
        <v>19989.316083333335</v>
      </c>
      <c r="AE14" s="1">
        <f t="shared" si="10"/>
        <v>19989.316083333335</v>
      </c>
      <c r="AF14" s="1">
        <f t="shared" si="10"/>
        <v>19989.316083333335</v>
      </c>
      <c r="AG14" s="1">
        <f t="shared" si="10"/>
        <v>19989.316083333335</v>
      </c>
      <c r="AH14" s="1">
        <f t="shared" si="10"/>
        <v>19989.316083333335</v>
      </c>
      <c r="AI14" s="1">
        <f t="shared" si="10"/>
        <v>19989.316083333335</v>
      </c>
      <c r="AJ14" s="1">
        <f t="shared" si="10"/>
        <v>19989.316083333335</v>
      </c>
      <c r="AK14" s="1">
        <f t="shared" si="10"/>
        <v>19989.316083333335</v>
      </c>
      <c r="AL14" s="1">
        <f t="shared" si="10"/>
        <v>19989.316083333335</v>
      </c>
      <c r="AM14" s="1">
        <f t="shared" si="10"/>
        <v>19989.316083333335</v>
      </c>
    </row>
    <row r="15" spans="1:77" x14ac:dyDescent="0.3">
      <c r="A15" s="13">
        <v>4.9270000000000001E-2</v>
      </c>
      <c r="C15">
        <v>316000</v>
      </c>
      <c r="D15" s="1">
        <v>-4916.6099999999997</v>
      </c>
      <c r="E15" s="1">
        <v>18305.72</v>
      </c>
      <c r="F15" s="1">
        <v>14017.15</v>
      </c>
      <c r="G15" s="1">
        <v>28522.74</v>
      </c>
      <c r="H15" s="1">
        <f>H19*0.643/6</f>
        <v>57632.348932940775</v>
      </c>
      <c r="I15" s="1">
        <f t="shared" ref="I15:AM15" si="11">I19*0.643/6</f>
        <v>86448.553459314106</v>
      </c>
      <c r="J15" s="1">
        <f t="shared" si="11"/>
        <v>86448.553459314106</v>
      </c>
      <c r="K15" s="1">
        <f t="shared" si="11"/>
        <v>79244.517357672259</v>
      </c>
      <c r="L15" s="1">
        <f t="shared" si="11"/>
        <v>79244.517357672259</v>
      </c>
      <c r="M15" s="1">
        <f t="shared" si="11"/>
        <v>64836.385034582636</v>
      </c>
      <c r="N15" s="1">
        <f t="shared" si="11"/>
        <v>57632.348932940775</v>
      </c>
      <c r="O15" s="1">
        <f t="shared" si="11"/>
        <v>142062.44002889635</v>
      </c>
      <c r="P15" s="1">
        <f t="shared" si="11"/>
        <v>22809.533373333335</v>
      </c>
      <c r="Q15" s="1">
        <f t="shared" si="11"/>
        <v>22809.533373333335</v>
      </c>
      <c r="R15" s="1">
        <f t="shared" si="11"/>
        <v>34214.300060000001</v>
      </c>
      <c r="S15" s="1">
        <f t="shared" si="11"/>
        <v>39916.683403333336</v>
      </c>
      <c r="T15" s="1">
        <f t="shared" si="11"/>
        <v>45619.066746666671</v>
      </c>
      <c r="U15" s="1">
        <f t="shared" si="11"/>
        <v>68428.600120000003</v>
      </c>
      <c r="V15" s="1">
        <f t="shared" si="11"/>
        <v>68428.600120000003</v>
      </c>
      <c r="W15" s="1">
        <f t="shared" si="11"/>
        <v>62726.216776666668</v>
      </c>
      <c r="X15" s="1">
        <f t="shared" si="11"/>
        <v>62726.216776666668</v>
      </c>
      <c r="Y15" s="1">
        <f t="shared" si="11"/>
        <v>51321.450090000006</v>
      </c>
      <c r="Z15" s="1">
        <f t="shared" si="11"/>
        <v>45619.066746666671</v>
      </c>
      <c r="AA15" s="1">
        <f t="shared" si="11"/>
        <v>45619.066746666671</v>
      </c>
      <c r="AB15" s="1">
        <f t="shared" si="11"/>
        <v>19989.316083333335</v>
      </c>
      <c r="AC15" s="1">
        <f t="shared" si="11"/>
        <v>19989.316083333335</v>
      </c>
      <c r="AD15" s="1">
        <f t="shared" si="11"/>
        <v>19989.316083333335</v>
      </c>
      <c r="AE15" s="1">
        <f t="shared" si="11"/>
        <v>19989.316083333335</v>
      </c>
      <c r="AF15" s="1">
        <f t="shared" si="11"/>
        <v>19989.316083333335</v>
      </c>
      <c r="AG15" s="1">
        <f t="shared" si="11"/>
        <v>19989.316083333335</v>
      </c>
      <c r="AH15" s="1">
        <f t="shared" si="11"/>
        <v>19989.316083333335</v>
      </c>
      <c r="AI15" s="1">
        <f t="shared" si="11"/>
        <v>19989.316083333335</v>
      </c>
      <c r="AJ15" s="1">
        <f t="shared" si="11"/>
        <v>19989.316083333335</v>
      </c>
      <c r="AK15" s="1">
        <f t="shared" si="11"/>
        <v>19989.316083333335</v>
      </c>
      <c r="AL15" s="1">
        <f t="shared" si="11"/>
        <v>19989.316083333335</v>
      </c>
      <c r="AM15" s="1">
        <f t="shared" si="11"/>
        <v>19989.316083333335</v>
      </c>
    </row>
    <row r="16" spans="1:77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77" x14ac:dyDescent="0.3">
      <c r="B17" t="s">
        <v>5</v>
      </c>
      <c r="D17" s="1">
        <f>SUM(D3:D15)</f>
        <v>-7621.9400000000014</v>
      </c>
      <c r="E17" s="1">
        <f t="shared" ref="E17:H17" si="12">SUM(E3:E15)</f>
        <v>170813.99000000002</v>
      </c>
      <c r="F17" s="1">
        <f t="shared" si="12"/>
        <v>108758.89999999998</v>
      </c>
      <c r="G17" s="1">
        <f t="shared" si="12"/>
        <v>202321.38999999998</v>
      </c>
      <c r="H17" s="1">
        <f t="shared" si="12"/>
        <v>537782.41617052036</v>
      </c>
      <c r="I17" s="1">
        <f t="shared" ref="I17:AM17" si="13">SUM(I3:I15)</f>
        <v>806673.90475254226</v>
      </c>
      <c r="J17" s="1">
        <f t="shared" si="13"/>
        <v>806673.90475254226</v>
      </c>
      <c r="K17" s="1">
        <f t="shared" si="13"/>
        <v>739451.17285541759</v>
      </c>
      <c r="L17" s="1">
        <f t="shared" si="13"/>
        <v>739451.17285541759</v>
      </c>
      <c r="M17" s="1">
        <f t="shared" si="13"/>
        <v>605005.14806764503</v>
      </c>
      <c r="N17" s="1">
        <f t="shared" si="13"/>
        <v>537782.41617052036</v>
      </c>
      <c r="O17" s="1">
        <f t="shared" si="13"/>
        <v>1325621.5243753935</v>
      </c>
      <c r="P17" s="1">
        <f t="shared" si="13"/>
        <v>212841.68000000002</v>
      </c>
      <c r="Q17" s="1">
        <f t="shared" si="13"/>
        <v>212841.68000000002</v>
      </c>
      <c r="R17" s="1">
        <f t="shared" si="13"/>
        <v>319262.52</v>
      </c>
      <c r="S17" s="1">
        <f t="shared" si="13"/>
        <v>372472.94000000006</v>
      </c>
      <c r="T17" s="1">
        <f t="shared" si="13"/>
        <v>425683.36000000004</v>
      </c>
      <c r="U17" s="1">
        <f t="shared" si="13"/>
        <v>638525.04</v>
      </c>
      <c r="V17" s="1">
        <f t="shared" si="13"/>
        <v>638525.04</v>
      </c>
      <c r="W17" s="1">
        <f t="shared" si="13"/>
        <v>585314.62000000011</v>
      </c>
      <c r="X17" s="1">
        <f t="shared" si="13"/>
        <v>585314.62000000011</v>
      </c>
      <c r="Y17" s="1">
        <f t="shared" si="13"/>
        <v>478893.78</v>
      </c>
      <c r="Z17" s="1">
        <f t="shared" si="13"/>
        <v>425683.36000000004</v>
      </c>
      <c r="AA17" s="1">
        <f t="shared" si="13"/>
        <v>425683.36000000004</v>
      </c>
      <c r="AB17" s="1">
        <f t="shared" si="13"/>
        <v>186525.50000000003</v>
      </c>
      <c r="AC17" s="1">
        <f t="shared" si="13"/>
        <v>186525.50000000003</v>
      </c>
      <c r="AD17" s="1">
        <f t="shared" si="13"/>
        <v>186525.50000000003</v>
      </c>
      <c r="AE17" s="1">
        <f t="shared" si="13"/>
        <v>186525.50000000003</v>
      </c>
      <c r="AF17" s="1">
        <f t="shared" si="13"/>
        <v>186525.50000000003</v>
      </c>
      <c r="AG17" s="1">
        <f t="shared" si="13"/>
        <v>186525.50000000003</v>
      </c>
      <c r="AH17" s="1">
        <f t="shared" si="13"/>
        <v>186525.50000000003</v>
      </c>
      <c r="AI17" s="1">
        <f t="shared" si="13"/>
        <v>186525.50000000003</v>
      </c>
      <c r="AJ17" s="1">
        <f t="shared" si="13"/>
        <v>186525.50000000003</v>
      </c>
      <c r="AK17" s="1">
        <f t="shared" si="13"/>
        <v>186525.50000000003</v>
      </c>
      <c r="AL17" s="1">
        <f t="shared" si="13"/>
        <v>186525.50000000003</v>
      </c>
      <c r="AM17" s="1">
        <f t="shared" si="13"/>
        <v>186525.50000000003</v>
      </c>
    </row>
    <row r="18" spans="1:77" hidden="1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77" hidden="1" x14ac:dyDescent="0.3">
      <c r="B19" t="s">
        <v>50</v>
      </c>
      <c r="D19" s="1">
        <v>-7621.9400000000014</v>
      </c>
      <c r="E19" s="1">
        <v>170813.99000000002</v>
      </c>
      <c r="F19" s="1">
        <v>108758.89999999998</v>
      </c>
      <c r="G19" s="1">
        <v>202321.38999999998</v>
      </c>
      <c r="H19" s="1">
        <v>537782.41617052048</v>
      </c>
      <c r="I19" s="1">
        <v>806673.90475254215</v>
      </c>
      <c r="J19" s="1">
        <v>806673.90475254215</v>
      </c>
      <c r="K19" s="1">
        <v>739451.17285541771</v>
      </c>
      <c r="L19" s="1">
        <v>739451.17285541771</v>
      </c>
      <c r="M19" s="1">
        <v>605005.14806764515</v>
      </c>
      <c r="N19" s="1">
        <v>537782.41617052048</v>
      </c>
      <c r="O19" s="1">
        <v>1325621.5243753938</v>
      </c>
      <c r="P19" s="1">
        <v>212841.68</v>
      </c>
      <c r="Q19" s="1">
        <v>212841.68</v>
      </c>
      <c r="R19" s="1">
        <v>319262.51999999996</v>
      </c>
      <c r="S19" s="1">
        <v>372472.94000000006</v>
      </c>
      <c r="T19" s="1">
        <v>425683.36</v>
      </c>
      <c r="U19" s="1">
        <v>638525.03999999992</v>
      </c>
      <c r="V19" s="1">
        <v>638525.03999999992</v>
      </c>
      <c r="W19" s="1">
        <v>585314.62</v>
      </c>
      <c r="X19" s="1">
        <v>585314.62</v>
      </c>
      <c r="Y19" s="1">
        <v>478893.78</v>
      </c>
      <c r="Z19" s="1">
        <v>425683.36</v>
      </c>
      <c r="AA19" s="1">
        <v>425683.36</v>
      </c>
      <c r="AB19" s="1">
        <v>186525.50000000003</v>
      </c>
      <c r="AC19" s="1">
        <v>186525.50000000003</v>
      </c>
      <c r="AD19" s="1">
        <v>186525.50000000003</v>
      </c>
      <c r="AE19" s="1">
        <v>186525.50000000003</v>
      </c>
      <c r="AF19" s="1">
        <v>186525.50000000003</v>
      </c>
      <c r="AG19" s="1">
        <v>186525.50000000003</v>
      </c>
      <c r="AH19" s="1">
        <v>186525.50000000003</v>
      </c>
      <c r="AI19" s="1">
        <v>186525.50000000003</v>
      </c>
      <c r="AJ19" s="1">
        <v>186525.50000000003</v>
      </c>
      <c r="AK19" s="1">
        <v>186525.50000000003</v>
      </c>
      <c r="AL19" s="1">
        <v>186525.50000000003</v>
      </c>
      <c r="AM19" s="1">
        <v>186525.50000000003</v>
      </c>
    </row>
    <row r="20" spans="1:77" ht="15" thickBot="1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77" ht="15" thickBot="1" x14ac:dyDescent="0.35">
      <c r="A21" s="12" t="s">
        <v>51</v>
      </c>
    </row>
    <row r="22" spans="1:77" x14ac:dyDescent="0.3">
      <c r="B22" t="s">
        <v>36</v>
      </c>
      <c r="C22">
        <v>311000</v>
      </c>
      <c r="D22" s="2">
        <f>D3</f>
        <v>-30538.94</v>
      </c>
      <c r="E22" s="2">
        <f>D22+E3</f>
        <v>-20375.82</v>
      </c>
      <c r="F22" s="2">
        <f t="shared" ref="F22:AL29" si="14">E22+F3</f>
        <v>-16266.61</v>
      </c>
      <c r="G22" s="2">
        <f t="shared" si="14"/>
        <v>-11069.36</v>
      </c>
      <c r="H22" s="2">
        <f t="shared" si="14"/>
        <v>20928.693762145966</v>
      </c>
      <c r="I22" s="2">
        <f t="shared" si="14"/>
        <v>68925.791094922228</v>
      </c>
      <c r="J22" s="2">
        <f t="shared" si="14"/>
        <v>116922.88842769849</v>
      </c>
      <c r="K22" s="2">
        <f t="shared" si="14"/>
        <v>160920.23321259583</v>
      </c>
      <c r="L22" s="2">
        <f t="shared" si="14"/>
        <v>204917.57799749318</v>
      </c>
      <c r="M22" s="2">
        <f t="shared" si="14"/>
        <v>240915.38430751808</v>
      </c>
      <c r="N22" s="2">
        <f t="shared" si="14"/>
        <v>272913.43806966406</v>
      </c>
      <c r="O22" s="2">
        <f t="shared" si="14"/>
        <v>351787.91876999999</v>
      </c>
      <c r="P22" s="2">
        <f t="shared" si="14"/>
        <v>364451.99872999999</v>
      </c>
      <c r="Q22" s="2">
        <f t="shared" si="14"/>
        <v>377116.07868999999</v>
      </c>
      <c r="R22" s="2">
        <f t="shared" si="14"/>
        <v>396112.19863</v>
      </c>
      <c r="S22" s="2">
        <f t="shared" si="14"/>
        <v>418274.33856</v>
      </c>
      <c r="T22" s="2">
        <f t="shared" si="14"/>
        <v>443602.49848000001</v>
      </c>
      <c r="U22" s="2">
        <f t="shared" si="14"/>
        <v>481594.73836000002</v>
      </c>
      <c r="V22" s="2">
        <f t="shared" si="14"/>
        <v>519586.97824000003</v>
      </c>
      <c r="W22" s="2">
        <f t="shared" si="14"/>
        <v>554413.19813000003</v>
      </c>
      <c r="X22" s="2">
        <f t="shared" si="14"/>
        <v>589239.41801999998</v>
      </c>
      <c r="Y22" s="2">
        <f t="shared" si="14"/>
        <v>617733.59792999993</v>
      </c>
      <c r="Z22" s="2">
        <f t="shared" si="14"/>
        <v>643061.75784999994</v>
      </c>
      <c r="AA22" s="2">
        <f t="shared" si="14"/>
        <v>668389.91776999994</v>
      </c>
      <c r="AB22" s="2">
        <f t="shared" si="14"/>
        <v>679488.18501999998</v>
      </c>
      <c r="AC22" s="2">
        <f t="shared" si="14"/>
        <v>690586.45227000001</v>
      </c>
      <c r="AD22" s="2">
        <f t="shared" si="14"/>
        <v>701684.71952000004</v>
      </c>
      <c r="AE22" s="2">
        <f t="shared" si="14"/>
        <v>712782.98677000008</v>
      </c>
      <c r="AF22" s="2">
        <f t="shared" si="14"/>
        <v>723881.25402000011</v>
      </c>
      <c r="AG22" s="2">
        <f t="shared" si="14"/>
        <v>734979.52127000014</v>
      </c>
      <c r="AH22" s="2">
        <f t="shared" si="14"/>
        <v>746077.78852000018</v>
      </c>
      <c r="AI22" s="2">
        <f t="shared" si="14"/>
        <v>757176.05577000021</v>
      </c>
      <c r="AJ22" s="2">
        <f t="shared" si="14"/>
        <v>768274.32302000024</v>
      </c>
      <c r="AK22" s="2">
        <f t="shared" si="14"/>
        <v>779372.59027000028</v>
      </c>
      <c r="AL22" s="2">
        <f t="shared" si="14"/>
        <v>790470.85752000031</v>
      </c>
      <c r="AM22" s="2">
        <f t="shared" ref="AM22:BW22" si="15">AL22+AM3</f>
        <v>801569.12477000034</v>
      </c>
      <c r="AN22" s="2">
        <f t="shared" si="15"/>
        <v>801569.12477000034</v>
      </c>
      <c r="AO22" s="2">
        <f t="shared" si="15"/>
        <v>801569.12477000034</v>
      </c>
      <c r="AP22" s="2">
        <f t="shared" si="15"/>
        <v>801569.12477000034</v>
      </c>
      <c r="AQ22" s="2">
        <f t="shared" si="15"/>
        <v>801569.12477000034</v>
      </c>
      <c r="AR22" s="2">
        <f t="shared" si="15"/>
        <v>801569.12477000034</v>
      </c>
      <c r="AS22" s="2">
        <f t="shared" si="15"/>
        <v>801569.12477000034</v>
      </c>
      <c r="AT22" s="2">
        <f t="shared" si="15"/>
        <v>801569.12477000034</v>
      </c>
      <c r="AU22" s="2">
        <f t="shared" si="15"/>
        <v>801569.12477000034</v>
      </c>
      <c r="AV22" s="2">
        <f t="shared" si="15"/>
        <v>801569.12477000034</v>
      </c>
      <c r="AW22" s="2">
        <f t="shared" si="15"/>
        <v>801569.12477000034</v>
      </c>
      <c r="AX22" s="2">
        <f t="shared" si="15"/>
        <v>801569.12477000034</v>
      </c>
      <c r="AY22" s="2">
        <f t="shared" si="15"/>
        <v>801569.12477000034</v>
      </c>
      <c r="AZ22" s="2">
        <f t="shared" si="15"/>
        <v>801569.12477000034</v>
      </c>
      <c r="BA22" s="2">
        <f t="shared" si="15"/>
        <v>801569.12477000034</v>
      </c>
      <c r="BB22" s="2">
        <f t="shared" si="15"/>
        <v>801569.12477000034</v>
      </c>
      <c r="BC22" s="2">
        <f t="shared" si="15"/>
        <v>801569.12477000034</v>
      </c>
      <c r="BD22" s="2">
        <f t="shared" si="15"/>
        <v>801569.12477000034</v>
      </c>
      <c r="BE22" s="2">
        <f t="shared" si="15"/>
        <v>801569.12477000034</v>
      </c>
      <c r="BF22" s="2">
        <f t="shared" si="15"/>
        <v>801569.12477000034</v>
      </c>
      <c r="BG22" s="2">
        <f t="shared" si="15"/>
        <v>801569.12477000034</v>
      </c>
      <c r="BH22" s="2">
        <f t="shared" si="15"/>
        <v>801569.12477000034</v>
      </c>
      <c r="BI22" s="2">
        <f t="shared" si="15"/>
        <v>801569.12477000034</v>
      </c>
      <c r="BJ22" s="2">
        <f t="shared" si="15"/>
        <v>801569.12477000034</v>
      </c>
      <c r="BK22" s="2">
        <f t="shared" si="15"/>
        <v>801569.12477000034</v>
      </c>
      <c r="BL22" s="2">
        <f t="shared" si="15"/>
        <v>801569.12477000034</v>
      </c>
      <c r="BM22" s="2">
        <f t="shared" si="15"/>
        <v>801569.12477000034</v>
      </c>
      <c r="BN22" s="2">
        <f t="shared" si="15"/>
        <v>801569.12477000034</v>
      </c>
      <c r="BO22" s="2">
        <f t="shared" si="15"/>
        <v>801569.12477000034</v>
      </c>
      <c r="BP22" s="2">
        <f t="shared" si="15"/>
        <v>801569.12477000034</v>
      </c>
      <c r="BQ22" s="2">
        <f t="shared" si="15"/>
        <v>801569.12477000034</v>
      </c>
      <c r="BR22" s="2">
        <f t="shared" si="15"/>
        <v>801569.12477000034</v>
      </c>
      <c r="BS22" s="2">
        <f t="shared" si="15"/>
        <v>801569.12477000034</v>
      </c>
      <c r="BT22" s="2">
        <f t="shared" si="15"/>
        <v>801569.12477000034</v>
      </c>
      <c r="BU22" s="2">
        <f t="shared" si="15"/>
        <v>801569.12477000034</v>
      </c>
      <c r="BV22" s="2">
        <f t="shared" si="15"/>
        <v>801569.12477000034</v>
      </c>
      <c r="BW22" s="2">
        <f t="shared" si="15"/>
        <v>801569.12477000034</v>
      </c>
      <c r="BX22" s="2"/>
      <c r="BY22" s="2">
        <f>(((X22+AJ22)/2)+Y22+Z22+AA22+AB22+AC22+AD22+AE22+AF22+AG22+AH22+AI22)/12</f>
        <v>696216.59226916672</v>
      </c>
    </row>
    <row r="23" spans="1:77" x14ac:dyDescent="0.3">
      <c r="C23">
        <v>312000</v>
      </c>
      <c r="D23" s="2">
        <f t="shared" ref="D23:D34" si="16">D4</f>
        <v>51642.720000000001</v>
      </c>
      <c r="E23" s="2">
        <f t="shared" ref="E23:T34" si="17">D23+E4</f>
        <v>61805.840000000004</v>
      </c>
      <c r="F23" s="2">
        <f t="shared" si="17"/>
        <v>65915.05</v>
      </c>
      <c r="G23" s="2">
        <f t="shared" si="17"/>
        <v>71112.28</v>
      </c>
      <c r="H23" s="2">
        <f t="shared" si="17"/>
        <v>103110.33376214597</v>
      </c>
      <c r="I23" s="2">
        <f t="shared" si="17"/>
        <v>151107.43109492221</v>
      </c>
      <c r="J23" s="2">
        <f t="shared" si="17"/>
        <v>199104.52842769847</v>
      </c>
      <c r="K23" s="2">
        <f t="shared" si="17"/>
        <v>243101.87321259582</v>
      </c>
      <c r="L23" s="2">
        <f t="shared" si="17"/>
        <v>287099.21799749316</v>
      </c>
      <c r="M23" s="2">
        <f t="shared" si="17"/>
        <v>323097.02430751803</v>
      </c>
      <c r="N23" s="2">
        <f t="shared" si="17"/>
        <v>355095.07806966401</v>
      </c>
      <c r="O23" s="2">
        <f t="shared" si="17"/>
        <v>433969.55876999995</v>
      </c>
      <c r="P23" s="2">
        <f t="shared" si="17"/>
        <v>446633.63872999995</v>
      </c>
      <c r="Q23" s="2">
        <f t="shared" si="17"/>
        <v>459297.71868999995</v>
      </c>
      <c r="R23" s="2">
        <f t="shared" si="17"/>
        <v>478293.83862999995</v>
      </c>
      <c r="S23" s="2">
        <f t="shared" si="17"/>
        <v>500455.97855999996</v>
      </c>
      <c r="T23" s="2">
        <f t="shared" si="17"/>
        <v>525784.13847999997</v>
      </c>
      <c r="U23" s="2">
        <f t="shared" si="14"/>
        <v>563776.37835999997</v>
      </c>
      <c r="V23" s="2">
        <f t="shared" si="14"/>
        <v>601768.61823999998</v>
      </c>
      <c r="W23" s="2">
        <f t="shared" si="14"/>
        <v>636594.83812999993</v>
      </c>
      <c r="X23" s="2">
        <f t="shared" si="14"/>
        <v>671421.05801999988</v>
      </c>
      <c r="Y23" s="2">
        <f t="shared" si="14"/>
        <v>699915.23792999983</v>
      </c>
      <c r="Z23" s="2">
        <f t="shared" si="14"/>
        <v>725243.39784999983</v>
      </c>
      <c r="AA23" s="2">
        <f t="shared" si="14"/>
        <v>750571.55776999984</v>
      </c>
      <c r="AB23" s="2">
        <f t="shared" si="14"/>
        <v>761669.82501999987</v>
      </c>
      <c r="AC23" s="2">
        <f t="shared" si="14"/>
        <v>772768.09226999991</v>
      </c>
      <c r="AD23" s="2">
        <f t="shared" si="14"/>
        <v>783866.35951999994</v>
      </c>
      <c r="AE23" s="2">
        <f t="shared" si="14"/>
        <v>794964.62676999997</v>
      </c>
      <c r="AF23" s="2">
        <f t="shared" si="14"/>
        <v>806062.89402000001</v>
      </c>
      <c r="AG23" s="2">
        <f t="shared" si="14"/>
        <v>817161.16127000004</v>
      </c>
      <c r="AH23" s="2">
        <f t="shared" si="14"/>
        <v>828259.42852000007</v>
      </c>
      <c r="AI23" s="2">
        <f t="shared" si="14"/>
        <v>839357.69577000011</v>
      </c>
      <c r="AJ23" s="2">
        <f t="shared" si="14"/>
        <v>850455.96302000014</v>
      </c>
      <c r="AK23" s="2">
        <f t="shared" si="14"/>
        <v>861554.23027000017</v>
      </c>
      <c r="AL23" s="2">
        <f t="shared" si="14"/>
        <v>872652.49752000021</v>
      </c>
      <c r="AM23" s="2">
        <f t="shared" ref="AM23:BW23" si="18">AL23+AM4</f>
        <v>883750.76477000024</v>
      </c>
      <c r="AN23" s="2">
        <f t="shared" si="18"/>
        <v>883750.76477000024</v>
      </c>
      <c r="AO23" s="2">
        <f t="shared" si="18"/>
        <v>883750.76477000024</v>
      </c>
      <c r="AP23" s="2">
        <f t="shared" si="18"/>
        <v>883750.76477000024</v>
      </c>
      <c r="AQ23" s="2">
        <f t="shared" si="18"/>
        <v>883750.76477000024</v>
      </c>
      <c r="AR23" s="2">
        <f t="shared" si="18"/>
        <v>883750.76477000024</v>
      </c>
      <c r="AS23" s="2">
        <f t="shared" si="18"/>
        <v>883750.76477000024</v>
      </c>
      <c r="AT23" s="2">
        <f t="shared" si="18"/>
        <v>883750.76477000024</v>
      </c>
      <c r="AU23" s="2">
        <f t="shared" si="18"/>
        <v>883750.76477000024</v>
      </c>
      <c r="AV23" s="2">
        <f t="shared" si="18"/>
        <v>883750.76477000024</v>
      </c>
      <c r="AW23" s="2">
        <f t="shared" si="18"/>
        <v>883750.76477000024</v>
      </c>
      <c r="AX23" s="2">
        <f t="shared" si="18"/>
        <v>883750.76477000024</v>
      </c>
      <c r="AY23" s="2">
        <f t="shared" si="18"/>
        <v>883750.76477000024</v>
      </c>
      <c r="AZ23" s="2">
        <f t="shared" si="18"/>
        <v>883750.76477000024</v>
      </c>
      <c r="BA23" s="2">
        <f t="shared" si="18"/>
        <v>883750.76477000024</v>
      </c>
      <c r="BB23" s="2">
        <f t="shared" si="18"/>
        <v>883750.76477000024</v>
      </c>
      <c r="BC23" s="2">
        <f t="shared" si="18"/>
        <v>883750.76477000024</v>
      </c>
      <c r="BD23" s="2">
        <f t="shared" si="18"/>
        <v>883750.76477000024</v>
      </c>
      <c r="BE23" s="2">
        <f t="shared" si="18"/>
        <v>883750.76477000024</v>
      </c>
      <c r="BF23" s="2">
        <f t="shared" si="18"/>
        <v>883750.76477000024</v>
      </c>
      <c r="BG23" s="2">
        <f t="shared" si="18"/>
        <v>883750.76477000024</v>
      </c>
      <c r="BH23" s="2">
        <f t="shared" si="18"/>
        <v>883750.76477000024</v>
      </c>
      <c r="BI23" s="2">
        <f t="shared" si="18"/>
        <v>883750.76477000024</v>
      </c>
      <c r="BJ23" s="2">
        <f t="shared" si="18"/>
        <v>883750.76477000024</v>
      </c>
      <c r="BK23" s="2">
        <f t="shared" si="18"/>
        <v>883750.76477000024</v>
      </c>
      <c r="BL23" s="2">
        <f t="shared" si="18"/>
        <v>883750.76477000024</v>
      </c>
      <c r="BM23" s="2">
        <f t="shared" si="18"/>
        <v>883750.76477000024</v>
      </c>
      <c r="BN23" s="2">
        <f t="shared" si="18"/>
        <v>883750.76477000024</v>
      </c>
      <c r="BO23" s="2">
        <f t="shared" si="18"/>
        <v>883750.76477000024</v>
      </c>
      <c r="BP23" s="2">
        <f t="shared" si="18"/>
        <v>883750.76477000024</v>
      </c>
      <c r="BQ23" s="2">
        <f t="shared" si="18"/>
        <v>883750.76477000024</v>
      </c>
      <c r="BR23" s="2">
        <f t="shared" si="18"/>
        <v>883750.76477000024</v>
      </c>
      <c r="BS23" s="2">
        <f t="shared" si="18"/>
        <v>883750.76477000024</v>
      </c>
      <c r="BT23" s="2">
        <f t="shared" si="18"/>
        <v>883750.76477000024</v>
      </c>
      <c r="BU23" s="2">
        <f t="shared" si="18"/>
        <v>883750.76477000024</v>
      </c>
      <c r="BV23" s="2">
        <f t="shared" si="18"/>
        <v>883750.76477000024</v>
      </c>
      <c r="BW23" s="2">
        <f t="shared" si="18"/>
        <v>883750.76477000024</v>
      </c>
      <c r="BX23" s="2"/>
      <c r="BY23" s="2">
        <f>(((X23+AJ23)/2)+Y23+Z23+AA23+AB23+AC23+AD23+AE23+AF23+AG23+AH23+AI23)/12</f>
        <v>778398.23226916662</v>
      </c>
    </row>
    <row r="24" spans="1:77" x14ac:dyDescent="0.3">
      <c r="C24">
        <v>313000</v>
      </c>
      <c r="D24" s="2">
        <f t="shared" si="16"/>
        <v>-1367.91</v>
      </c>
      <c r="E24" s="2">
        <f t="shared" si="17"/>
        <v>8795.2100000000009</v>
      </c>
      <c r="F24" s="2">
        <f t="shared" si="14"/>
        <v>12904.420000000002</v>
      </c>
      <c r="G24" s="2">
        <f t="shared" si="14"/>
        <v>18101.670000000002</v>
      </c>
      <c r="H24" s="2">
        <f t="shared" si="14"/>
        <v>50099.723762145964</v>
      </c>
      <c r="I24" s="2">
        <f t="shared" si="14"/>
        <v>98096.821094922227</v>
      </c>
      <c r="J24" s="2">
        <f t="shared" si="14"/>
        <v>146093.91842769849</v>
      </c>
      <c r="K24" s="2">
        <f t="shared" si="14"/>
        <v>190091.26321259583</v>
      </c>
      <c r="L24" s="2">
        <f t="shared" si="14"/>
        <v>234088.60799749318</v>
      </c>
      <c r="M24" s="2">
        <f t="shared" si="14"/>
        <v>270086.41430751805</v>
      </c>
      <c r="N24" s="2">
        <f t="shared" si="14"/>
        <v>302084.46806966403</v>
      </c>
      <c r="O24" s="2">
        <f t="shared" si="14"/>
        <v>380958.94876999996</v>
      </c>
      <c r="P24" s="2">
        <f t="shared" si="14"/>
        <v>393623.02872999996</v>
      </c>
      <c r="Q24" s="2">
        <f t="shared" si="14"/>
        <v>406287.10868999996</v>
      </c>
      <c r="R24" s="2">
        <f t="shared" si="14"/>
        <v>425283.22862999997</v>
      </c>
      <c r="S24" s="2">
        <f t="shared" si="14"/>
        <v>447445.36855999997</v>
      </c>
      <c r="T24" s="2">
        <f t="shared" si="14"/>
        <v>472773.52847999998</v>
      </c>
      <c r="U24" s="2">
        <f t="shared" si="14"/>
        <v>510765.76835999999</v>
      </c>
      <c r="V24" s="2">
        <f t="shared" si="14"/>
        <v>548758.00824</v>
      </c>
      <c r="W24" s="2">
        <f t="shared" si="14"/>
        <v>583584.22812999994</v>
      </c>
      <c r="X24" s="2">
        <f t="shared" si="14"/>
        <v>618410.44801999989</v>
      </c>
      <c r="Y24" s="2">
        <f t="shared" si="14"/>
        <v>646904.62792999984</v>
      </c>
      <c r="Z24" s="2">
        <f t="shared" si="14"/>
        <v>672232.78784999985</v>
      </c>
      <c r="AA24" s="2">
        <f t="shared" si="14"/>
        <v>697560.94776999985</v>
      </c>
      <c r="AB24" s="2">
        <f t="shared" si="14"/>
        <v>708659.21501999989</v>
      </c>
      <c r="AC24" s="2">
        <f t="shared" si="14"/>
        <v>719757.48226999992</v>
      </c>
      <c r="AD24" s="2">
        <f t="shared" si="14"/>
        <v>730855.74951999995</v>
      </c>
      <c r="AE24" s="2">
        <f t="shared" si="14"/>
        <v>741954.01676999999</v>
      </c>
      <c r="AF24" s="2">
        <f t="shared" si="14"/>
        <v>753052.28402000002</v>
      </c>
      <c r="AG24" s="2">
        <f t="shared" si="14"/>
        <v>764150.55127000005</v>
      </c>
      <c r="AH24" s="2">
        <f t="shared" si="14"/>
        <v>775248.81852000009</v>
      </c>
      <c r="AI24" s="2">
        <f t="shared" si="14"/>
        <v>786347.08577000012</v>
      </c>
      <c r="AJ24" s="2">
        <f t="shared" si="14"/>
        <v>797445.35302000016</v>
      </c>
      <c r="AK24" s="2">
        <f t="shared" si="14"/>
        <v>808543.62027000019</v>
      </c>
      <c r="AL24" s="2">
        <f t="shared" si="14"/>
        <v>819641.88752000022</v>
      </c>
      <c r="AM24" s="2">
        <f t="shared" ref="AM24:BW24" si="19">AL24+AM5</f>
        <v>830740.15477000026</v>
      </c>
      <c r="AN24" s="2">
        <f t="shared" si="19"/>
        <v>830740.15477000026</v>
      </c>
      <c r="AO24" s="2">
        <f t="shared" si="19"/>
        <v>830740.15477000026</v>
      </c>
      <c r="AP24" s="2">
        <f t="shared" si="19"/>
        <v>830740.15477000026</v>
      </c>
      <c r="AQ24" s="2">
        <f t="shared" si="19"/>
        <v>830740.15477000026</v>
      </c>
      <c r="AR24" s="2">
        <f t="shared" si="19"/>
        <v>830740.15477000026</v>
      </c>
      <c r="AS24" s="2">
        <f t="shared" si="19"/>
        <v>830740.15477000026</v>
      </c>
      <c r="AT24" s="2">
        <f t="shared" si="19"/>
        <v>830740.15477000026</v>
      </c>
      <c r="AU24" s="2">
        <f t="shared" si="19"/>
        <v>830740.15477000026</v>
      </c>
      <c r="AV24" s="2">
        <f t="shared" si="19"/>
        <v>830740.15477000026</v>
      </c>
      <c r="AW24" s="2">
        <f t="shared" si="19"/>
        <v>830740.15477000026</v>
      </c>
      <c r="AX24" s="2">
        <f t="shared" si="19"/>
        <v>830740.15477000026</v>
      </c>
      <c r="AY24" s="2">
        <f t="shared" si="19"/>
        <v>830740.15477000026</v>
      </c>
      <c r="AZ24" s="2">
        <f t="shared" si="19"/>
        <v>830740.15477000026</v>
      </c>
      <c r="BA24" s="2">
        <f t="shared" si="19"/>
        <v>830740.15477000026</v>
      </c>
      <c r="BB24" s="2">
        <f t="shared" si="19"/>
        <v>830740.15477000026</v>
      </c>
      <c r="BC24" s="2">
        <f t="shared" si="19"/>
        <v>830740.15477000026</v>
      </c>
      <c r="BD24" s="2">
        <f t="shared" si="19"/>
        <v>830740.15477000026</v>
      </c>
      <c r="BE24" s="2">
        <f t="shared" si="19"/>
        <v>830740.15477000026</v>
      </c>
      <c r="BF24" s="2">
        <f t="shared" si="19"/>
        <v>830740.15477000026</v>
      </c>
      <c r="BG24" s="2">
        <f t="shared" si="19"/>
        <v>830740.15477000026</v>
      </c>
      <c r="BH24" s="2">
        <f t="shared" si="19"/>
        <v>830740.15477000026</v>
      </c>
      <c r="BI24" s="2">
        <f t="shared" si="19"/>
        <v>830740.15477000026</v>
      </c>
      <c r="BJ24" s="2">
        <f t="shared" si="19"/>
        <v>830740.15477000026</v>
      </c>
      <c r="BK24" s="2">
        <f t="shared" si="19"/>
        <v>830740.15477000026</v>
      </c>
      <c r="BL24" s="2">
        <f t="shared" si="19"/>
        <v>830740.15477000026</v>
      </c>
      <c r="BM24" s="2">
        <f t="shared" si="19"/>
        <v>830740.15477000026</v>
      </c>
      <c r="BN24" s="2">
        <f t="shared" si="19"/>
        <v>830740.15477000026</v>
      </c>
      <c r="BO24" s="2">
        <f t="shared" si="19"/>
        <v>830740.15477000026</v>
      </c>
      <c r="BP24" s="2">
        <f t="shared" si="19"/>
        <v>830740.15477000026</v>
      </c>
      <c r="BQ24" s="2">
        <f t="shared" si="19"/>
        <v>830740.15477000026</v>
      </c>
      <c r="BR24" s="2">
        <f t="shared" si="19"/>
        <v>830740.15477000026</v>
      </c>
      <c r="BS24" s="2">
        <f t="shared" si="19"/>
        <v>830740.15477000026</v>
      </c>
      <c r="BT24" s="2">
        <f t="shared" si="19"/>
        <v>830740.15477000026</v>
      </c>
      <c r="BU24" s="2">
        <f t="shared" si="19"/>
        <v>830740.15477000026</v>
      </c>
      <c r="BV24" s="2">
        <f t="shared" si="19"/>
        <v>830740.15477000026</v>
      </c>
      <c r="BW24" s="2">
        <f t="shared" si="19"/>
        <v>830740.15477000026</v>
      </c>
      <c r="BX24" s="2"/>
      <c r="BY24" s="2">
        <f t="shared" ref="BY24:BY34" si="20">(((X24+AJ24)/2)+Y24+Z24+AA24+AB24+AC24+AD24+AE24+AF24+AG24+AH24+AI24)/12</f>
        <v>725387.62226916663</v>
      </c>
    </row>
    <row r="25" spans="1:77" x14ac:dyDescent="0.3">
      <c r="C25">
        <v>314000</v>
      </c>
      <c r="D25" s="2">
        <f t="shared" si="16"/>
        <v>-69018.11</v>
      </c>
      <c r="E25" s="2">
        <f t="shared" si="17"/>
        <v>-58854.99</v>
      </c>
      <c r="F25" s="2">
        <f t="shared" si="14"/>
        <v>-54745.78</v>
      </c>
      <c r="G25" s="2">
        <f t="shared" si="14"/>
        <v>-49548.53</v>
      </c>
      <c r="H25" s="2">
        <f t="shared" si="14"/>
        <v>-17550.476237854033</v>
      </c>
      <c r="I25" s="2">
        <f t="shared" si="14"/>
        <v>30446.621094922222</v>
      </c>
      <c r="J25" s="2">
        <f t="shared" si="14"/>
        <v>78443.718427698477</v>
      </c>
      <c r="K25" s="2">
        <f t="shared" si="14"/>
        <v>122441.06321259582</v>
      </c>
      <c r="L25" s="2">
        <f t="shared" si="14"/>
        <v>166438.40799749317</v>
      </c>
      <c r="M25" s="2">
        <f t="shared" si="14"/>
        <v>202436.21430751804</v>
      </c>
      <c r="N25" s="2">
        <f t="shared" si="14"/>
        <v>234434.26806966402</v>
      </c>
      <c r="O25" s="2">
        <f t="shared" si="14"/>
        <v>313308.74876999995</v>
      </c>
      <c r="P25" s="2">
        <f t="shared" si="14"/>
        <v>325972.82872999995</v>
      </c>
      <c r="Q25" s="2">
        <f t="shared" si="14"/>
        <v>338636.90868999995</v>
      </c>
      <c r="R25" s="2">
        <f t="shared" si="14"/>
        <v>357633.02862999996</v>
      </c>
      <c r="S25" s="2">
        <f t="shared" si="14"/>
        <v>379795.16855999996</v>
      </c>
      <c r="T25" s="2">
        <f t="shared" si="14"/>
        <v>405123.32847999997</v>
      </c>
      <c r="U25" s="2">
        <f t="shared" si="14"/>
        <v>443115.56835999998</v>
      </c>
      <c r="V25" s="2">
        <f t="shared" si="14"/>
        <v>481107.80823999998</v>
      </c>
      <c r="W25" s="2">
        <f t="shared" si="14"/>
        <v>515934.02812999999</v>
      </c>
      <c r="X25" s="2">
        <f t="shared" si="14"/>
        <v>550760.24801999994</v>
      </c>
      <c r="Y25" s="2">
        <f t="shared" si="14"/>
        <v>579254.42792999989</v>
      </c>
      <c r="Z25" s="2">
        <f t="shared" si="14"/>
        <v>604582.58784999989</v>
      </c>
      <c r="AA25" s="2">
        <f t="shared" si="14"/>
        <v>629910.7477699999</v>
      </c>
      <c r="AB25" s="2">
        <f t="shared" si="14"/>
        <v>641009.01501999993</v>
      </c>
      <c r="AC25" s="2">
        <f t="shared" si="14"/>
        <v>652107.28226999997</v>
      </c>
      <c r="AD25" s="2">
        <f t="shared" si="14"/>
        <v>663205.54952</v>
      </c>
      <c r="AE25" s="2">
        <f t="shared" si="14"/>
        <v>674303.81677000003</v>
      </c>
      <c r="AF25" s="2">
        <f t="shared" si="14"/>
        <v>685402.08402000007</v>
      </c>
      <c r="AG25" s="2">
        <f t="shared" si="14"/>
        <v>696500.3512700001</v>
      </c>
      <c r="AH25" s="2">
        <f t="shared" si="14"/>
        <v>707598.61852000013</v>
      </c>
      <c r="AI25" s="2">
        <f t="shared" si="14"/>
        <v>718696.88577000017</v>
      </c>
      <c r="AJ25" s="2">
        <f t="shared" si="14"/>
        <v>729795.1530200002</v>
      </c>
      <c r="AK25" s="2">
        <f t="shared" si="14"/>
        <v>740893.42027000024</v>
      </c>
      <c r="AL25" s="2">
        <f t="shared" si="14"/>
        <v>751991.68752000027</v>
      </c>
      <c r="AM25" s="2">
        <f t="shared" ref="AM25:BW25" si="21">AL25+AM6</f>
        <v>763089.9547700003</v>
      </c>
      <c r="AN25" s="2">
        <f t="shared" si="21"/>
        <v>763089.9547700003</v>
      </c>
      <c r="AO25" s="2">
        <f t="shared" si="21"/>
        <v>763089.9547700003</v>
      </c>
      <c r="AP25" s="2">
        <f t="shared" si="21"/>
        <v>763089.9547700003</v>
      </c>
      <c r="AQ25" s="2">
        <f t="shared" si="21"/>
        <v>763089.9547700003</v>
      </c>
      <c r="AR25" s="2">
        <f t="shared" si="21"/>
        <v>763089.9547700003</v>
      </c>
      <c r="AS25" s="2">
        <f t="shared" si="21"/>
        <v>763089.9547700003</v>
      </c>
      <c r="AT25" s="2">
        <f t="shared" si="21"/>
        <v>763089.9547700003</v>
      </c>
      <c r="AU25" s="2">
        <f t="shared" si="21"/>
        <v>763089.9547700003</v>
      </c>
      <c r="AV25" s="2">
        <f t="shared" si="21"/>
        <v>763089.9547700003</v>
      </c>
      <c r="AW25" s="2">
        <f t="shared" si="21"/>
        <v>763089.9547700003</v>
      </c>
      <c r="AX25" s="2">
        <f t="shared" si="21"/>
        <v>763089.9547700003</v>
      </c>
      <c r="AY25" s="2">
        <f t="shared" si="21"/>
        <v>763089.9547700003</v>
      </c>
      <c r="AZ25" s="2">
        <f t="shared" si="21"/>
        <v>763089.9547700003</v>
      </c>
      <c r="BA25" s="2">
        <f t="shared" si="21"/>
        <v>763089.9547700003</v>
      </c>
      <c r="BB25" s="2">
        <f t="shared" si="21"/>
        <v>763089.9547700003</v>
      </c>
      <c r="BC25" s="2">
        <f t="shared" si="21"/>
        <v>763089.9547700003</v>
      </c>
      <c r="BD25" s="2">
        <f t="shared" si="21"/>
        <v>763089.9547700003</v>
      </c>
      <c r="BE25" s="2">
        <f t="shared" si="21"/>
        <v>763089.9547700003</v>
      </c>
      <c r="BF25" s="2">
        <f t="shared" si="21"/>
        <v>763089.9547700003</v>
      </c>
      <c r="BG25" s="2">
        <f t="shared" si="21"/>
        <v>763089.9547700003</v>
      </c>
      <c r="BH25" s="2">
        <f t="shared" si="21"/>
        <v>763089.9547700003</v>
      </c>
      <c r="BI25" s="2">
        <f t="shared" si="21"/>
        <v>763089.9547700003</v>
      </c>
      <c r="BJ25" s="2">
        <f t="shared" si="21"/>
        <v>763089.9547700003</v>
      </c>
      <c r="BK25" s="2">
        <f t="shared" si="21"/>
        <v>763089.9547700003</v>
      </c>
      <c r="BL25" s="2">
        <f t="shared" si="21"/>
        <v>763089.9547700003</v>
      </c>
      <c r="BM25" s="2">
        <f t="shared" si="21"/>
        <v>763089.9547700003</v>
      </c>
      <c r="BN25" s="2">
        <f t="shared" si="21"/>
        <v>763089.9547700003</v>
      </c>
      <c r="BO25" s="2">
        <f t="shared" si="21"/>
        <v>763089.9547700003</v>
      </c>
      <c r="BP25" s="2">
        <f t="shared" si="21"/>
        <v>763089.9547700003</v>
      </c>
      <c r="BQ25" s="2">
        <f t="shared" si="21"/>
        <v>763089.9547700003</v>
      </c>
      <c r="BR25" s="2">
        <f t="shared" si="21"/>
        <v>763089.9547700003</v>
      </c>
      <c r="BS25" s="2">
        <f t="shared" si="21"/>
        <v>763089.9547700003</v>
      </c>
      <c r="BT25" s="2">
        <f t="shared" si="21"/>
        <v>763089.9547700003</v>
      </c>
      <c r="BU25" s="2">
        <f t="shared" si="21"/>
        <v>763089.9547700003</v>
      </c>
      <c r="BV25" s="2">
        <f t="shared" si="21"/>
        <v>763089.9547700003</v>
      </c>
      <c r="BW25" s="2">
        <f t="shared" si="21"/>
        <v>763089.9547700003</v>
      </c>
      <c r="BX25" s="2"/>
      <c r="BY25" s="2">
        <f t="shared" si="20"/>
        <v>657737.4222691668</v>
      </c>
    </row>
    <row r="26" spans="1:77" x14ac:dyDescent="0.3">
      <c r="C26">
        <v>315000</v>
      </c>
      <c r="D26" s="2">
        <f t="shared" si="16"/>
        <v>59536.31</v>
      </c>
      <c r="E26" s="2">
        <f t="shared" si="17"/>
        <v>69699.429999999993</v>
      </c>
      <c r="F26" s="2">
        <f t="shared" si="14"/>
        <v>73808.639999999999</v>
      </c>
      <c r="G26" s="2">
        <f t="shared" si="14"/>
        <v>79005.89</v>
      </c>
      <c r="H26" s="2">
        <f t="shared" si="14"/>
        <v>111003.94376214597</v>
      </c>
      <c r="I26" s="2">
        <f t="shared" si="14"/>
        <v>159001.04109492223</v>
      </c>
      <c r="J26" s="2">
        <f t="shared" si="14"/>
        <v>206998.13842769849</v>
      </c>
      <c r="K26" s="2">
        <f t="shared" si="14"/>
        <v>250995.48321259583</v>
      </c>
      <c r="L26" s="2">
        <f t="shared" si="14"/>
        <v>294992.82799749321</v>
      </c>
      <c r="M26" s="2">
        <f t="shared" si="14"/>
        <v>330990.63430751808</v>
      </c>
      <c r="N26" s="2">
        <f t="shared" si="14"/>
        <v>362988.68806966406</v>
      </c>
      <c r="O26" s="2">
        <f t="shared" si="14"/>
        <v>441863.16876999999</v>
      </c>
      <c r="P26" s="2">
        <f t="shared" si="14"/>
        <v>454527.24872999999</v>
      </c>
      <c r="Q26" s="2">
        <f t="shared" si="14"/>
        <v>467191.32868999999</v>
      </c>
      <c r="R26" s="2">
        <f t="shared" si="14"/>
        <v>486187.44863</v>
      </c>
      <c r="S26" s="2">
        <f t="shared" si="14"/>
        <v>508349.58856</v>
      </c>
      <c r="T26" s="2">
        <f t="shared" si="14"/>
        <v>533677.74847999995</v>
      </c>
      <c r="U26" s="2">
        <f t="shared" si="14"/>
        <v>571669.98835999996</v>
      </c>
      <c r="V26" s="2">
        <f t="shared" si="14"/>
        <v>609662.22823999997</v>
      </c>
      <c r="W26" s="2">
        <f t="shared" si="14"/>
        <v>644488.44812999992</v>
      </c>
      <c r="X26" s="2">
        <f t="shared" si="14"/>
        <v>679314.66801999987</v>
      </c>
      <c r="Y26" s="2">
        <f t="shared" si="14"/>
        <v>707808.84792999981</v>
      </c>
      <c r="Z26" s="2">
        <f t="shared" si="14"/>
        <v>733137.00784999982</v>
      </c>
      <c r="AA26" s="2">
        <f t="shared" si="14"/>
        <v>758465.16776999983</v>
      </c>
      <c r="AB26" s="2">
        <f t="shared" si="14"/>
        <v>769563.43501999986</v>
      </c>
      <c r="AC26" s="2">
        <f t="shared" si="14"/>
        <v>780661.70226999989</v>
      </c>
      <c r="AD26" s="2">
        <f t="shared" si="14"/>
        <v>791759.96951999993</v>
      </c>
      <c r="AE26" s="2">
        <f t="shared" si="14"/>
        <v>802858.23676999996</v>
      </c>
      <c r="AF26" s="2">
        <f t="shared" si="14"/>
        <v>813956.50401999999</v>
      </c>
      <c r="AG26" s="2">
        <f t="shared" si="14"/>
        <v>825054.77127000003</v>
      </c>
      <c r="AH26" s="2">
        <f t="shared" si="14"/>
        <v>836153.03852000006</v>
      </c>
      <c r="AI26" s="2">
        <f t="shared" si="14"/>
        <v>847251.30577000009</v>
      </c>
      <c r="AJ26" s="2">
        <f t="shared" si="14"/>
        <v>858349.57302000013</v>
      </c>
      <c r="AK26" s="2">
        <f t="shared" si="14"/>
        <v>869447.84027000016</v>
      </c>
      <c r="AL26" s="2">
        <f t="shared" si="14"/>
        <v>880546.10752000019</v>
      </c>
      <c r="AM26" s="2">
        <f t="shared" ref="AM26:BW26" si="22">AL26+AM7</f>
        <v>891644.37477000023</v>
      </c>
      <c r="AN26" s="2">
        <f t="shared" si="22"/>
        <v>891644.37477000023</v>
      </c>
      <c r="AO26" s="2">
        <f t="shared" si="22"/>
        <v>891644.37477000023</v>
      </c>
      <c r="AP26" s="2">
        <f t="shared" si="22"/>
        <v>891644.37477000023</v>
      </c>
      <c r="AQ26" s="2">
        <f t="shared" si="22"/>
        <v>891644.37477000023</v>
      </c>
      <c r="AR26" s="2">
        <f t="shared" si="22"/>
        <v>891644.37477000023</v>
      </c>
      <c r="AS26" s="2">
        <f t="shared" si="22"/>
        <v>891644.37477000023</v>
      </c>
      <c r="AT26" s="2">
        <f t="shared" si="22"/>
        <v>891644.37477000023</v>
      </c>
      <c r="AU26" s="2">
        <f t="shared" si="22"/>
        <v>891644.37477000023</v>
      </c>
      <c r="AV26" s="2">
        <f t="shared" si="22"/>
        <v>891644.37477000023</v>
      </c>
      <c r="AW26" s="2">
        <f t="shared" si="22"/>
        <v>891644.37477000023</v>
      </c>
      <c r="AX26" s="2">
        <f t="shared" si="22"/>
        <v>891644.37477000023</v>
      </c>
      <c r="AY26" s="2">
        <f t="shared" si="22"/>
        <v>891644.37477000023</v>
      </c>
      <c r="AZ26" s="2">
        <f t="shared" si="22"/>
        <v>891644.37477000023</v>
      </c>
      <c r="BA26" s="2">
        <f t="shared" si="22"/>
        <v>891644.37477000023</v>
      </c>
      <c r="BB26" s="2">
        <f t="shared" si="22"/>
        <v>891644.37477000023</v>
      </c>
      <c r="BC26" s="2">
        <f t="shared" si="22"/>
        <v>891644.37477000023</v>
      </c>
      <c r="BD26" s="2">
        <f t="shared" si="22"/>
        <v>891644.37477000023</v>
      </c>
      <c r="BE26" s="2">
        <f t="shared" si="22"/>
        <v>891644.37477000023</v>
      </c>
      <c r="BF26" s="2">
        <f t="shared" si="22"/>
        <v>891644.37477000023</v>
      </c>
      <c r="BG26" s="2">
        <f t="shared" si="22"/>
        <v>891644.37477000023</v>
      </c>
      <c r="BH26" s="2">
        <f t="shared" si="22"/>
        <v>891644.37477000023</v>
      </c>
      <c r="BI26" s="2">
        <f t="shared" si="22"/>
        <v>891644.37477000023</v>
      </c>
      <c r="BJ26" s="2">
        <f t="shared" si="22"/>
        <v>891644.37477000023</v>
      </c>
      <c r="BK26" s="2">
        <f t="shared" si="22"/>
        <v>891644.37477000023</v>
      </c>
      <c r="BL26" s="2">
        <f t="shared" si="22"/>
        <v>891644.37477000023</v>
      </c>
      <c r="BM26" s="2">
        <f t="shared" si="22"/>
        <v>891644.37477000023</v>
      </c>
      <c r="BN26" s="2">
        <f t="shared" si="22"/>
        <v>891644.37477000023</v>
      </c>
      <c r="BO26" s="2">
        <f t="shared" si="22"/>
        <v>891644.37477000023</v>
      </c>
      <c r="BP26" s="2">
        <f t="shared" si="22"/>
        <v>891644.37477000023</v>
      </c>
      <c r="BQ26" s="2">
        <f t="shared" si="22"/>
        <v>891644.37477000023</v>
      </c>
      <c r="BR26" s="2">
        <f t="shared" si="22"/>
        <v>891644.37477000023</v>
      </c>
      <c r="BS26" s="2">
        <f t="shared" si="22"/>
        <v>891644.37477000023</v>
      </c>
      <c r="BT26" s="2">
        <f t="shared" si="22"/>
        <v>891644.37477000023</v>
      </c>
      <c r="BU26" s="2">
        <f t="shared" si="22"/>
        <v>891644.37477000023</v>
      </c>
      <c r="BV26" s="2">
        <f t="shared" si="22"/>
        <v>891644.37477000023</v>
      </c>
      <c r="BW26" s="2">
        <f t="shared" si="22"/>
        <v>891644.37477000023</v>
      </c>
      <c r="BX26" s="2"/>
      <c r="BY26" s="2">
        <f t="shared" si="20"/>
        <v>786291.84226916672</v>
      </c>
    </row>
    <row r="27" spans="1:77" x14ac:dyDescent="0.3">
      <c r="C27">
        <v>316000</v>
      </c>
      <c r="D27" s="2">
        <f t="shared" si="16"/>
        <v>-15612.37</v>
      </c>
      <c r="E27" s="2">
        <f t="shared" si="17"/>
        <v>-5449.25</v>
      </c>
      <c r="F27" s="2">
        <f t="shared" si="14"/>
        <v>-1340.04</v>
      </c>
      <c r="G27" s="2">
        <f t="shared" si="14"/>
        <v>3857.21</v>
      </c>
      <c r="H27" s="2">
        <f t="shared" si="14"/>
        <v>35855.263762145965</v>
      </c>
      <c r="I27" s="2">
        <f t="shared" si="14"/>
        <v>83852.36109492222</v>
      </c>
      <c r="J27" s="2">
        <f t="shared" si="14"/>
        <v>131849.45842769847</v>
      </c>
      <c r="K27" s="2">
        <f t="shared" si="14"/>
        <v>175846.80321259581</v>
      </c>
      <c r="L27" s="2">
        <f t="shared" si="14"/>
        <v>219844.14799749316</v>
      </c>
      <c r="M27" s="2">
        <f t="shared" si="14"/>
        <v>255841.95430751803</v>
      </c>
      <c r="N27" s="2">
        <f t="shared" si="14"/>
        <v>287840.00806966401</v>
      </c>
      <c r="O27" s="2">
        <f t="shared" si="14"/>
        <v>366714.48876999994</v>
      </c>
      <c r="P27" s="2">
        <f t="shared" si="14"/>
        <v>379378.56872999994</v>
      </c>
      <c r="Q27" s="2">
        <f t="shared" si="14"/>
        <v>392042.64868999994</v>
      </c>
      <c r="R27" s="2">
        <f t="shared" si="14"/>
        <v>411038.76862999995</v>
      </c>
      <c r="S27" s="2">
        <f t="shared" si="14"/>
        <v>433200.90855999995</v>
      </c>
      <c r="T27" s="2">
        <f t="shared" si="14"/>
        <v>458529.06847999996</v>
      </c>
      <c r="U27" s="2">
        <f t="shared" si="14"/>
        <v>496521.30835999997</v>
      </c>
      <c r="V27" s="2">
        <f t="shared" si="14"/>
        <v>534513.54823999992</v>
      </c>
      <c r="W27" s="2">
        <f t="shared" si="14"/>
        <v>569339.76812999987</v>
      </c>
      <c r="X27" s="2">
        <f t="shared" si="14"/>
        <v>604165.98801999982</v>
      </c>
      <c r="Y27" s="2">
        <f t="shared" si="14"/>
        <v>632660.16792999976</v>
      </c>
      <c r="Z27" s="2">
        <f t="shared" si="14"/>
        <v>657988.32784999977</v>
      </c>
      <c r="AA27" s="2">
        <f t="shared" si="14"/>
        <v>683316.48776999977</v>
      </c>
      <c r="AB27" s="2">
        <f t="shared" si="14"/>
        <v>694414.75501999981</v>
      </c>
      <c r="AC27" s="2">
        <f t="shared" si="14"/>
        <v>705513.02226999984</v>
      </c>
      <c r="AD27" s="2">
        <f t="shared" si="14"/>
        <v>716611.28951999987</v>
      </c>
      <c r="AE27" s="2">
        <f t="shared" si="14"/>
        <v>727709.55676999991</v>
      </c>
      <c r="AF27" s="2">
        <f t="shared" si="14"/>
        <v>738807.82401999994</v>
      </c>
      <c r="AG27" s="2">
        <f t="shared" si="14"/>
        <v>749906.09126999998</v>
      </c>
      <c r="AH27" s="2">
        <f t="shared" si="14"/>
        <v>761004.35852000001</v>
      </c>
      <c r="AI27" s="2">
        <f t="shared" si="14"/>
        <v>772102.62577000004</v>
      </c>
      <c r="AJ27" s="2">
        <f t="shared" si="14"/>
        <v>783200.89302000008</v>
      </c>
      <c r="AK27" s="2">
        <f t="shared" si="14"/>
        <v>794299.16027000011</v>
      </c>
      <c r="AL27" s="2">
        <f t="shared" si="14"/>
        <v>805397.42752000014</v>
      </c>
      <c r="AM27" s="2">
        <f t="shared" ref="AM27:BW27" si="23">AL27+AM8</f>
        <v>816495.69477000018</v>
      </c>
      <c r="AN27" s="2">
        <f t="shared" si="23"/>
        <v>816495.69477000018</v>
      </c>
      <c r="AO27" s="2">
        <f t="shared" si="23"/>
        <v>816495.69477000018</v>
      </c>
      <c r="AP27" s="2">
        <f t="shared" si="23"/>
        <v>816495.69477000018</v>
      </c>
      <c r="AQ27" s="2">
        <f t="shared" si="23"/>
        <v>816495.69477000018</v>
      </c>
      <c r="AR27" s="2">
        <f t="shared" si="23"/>
        <v>816495.69477000018</v>
      </c>
      <c r="AS27" s="2">
        <f t="shared" si="23"/>
        <v>816495.69477000018</v>
      </c>
      <c r="AT27" s="2">
        <f t="shared" si="23"/>
        <v>816495.69477000018</v>
      </c>
      <c r="AU27" s="2">
        <f t="shared" si="23"/>
        <v>816495.69477000018</v>
      </c>
      <c r="AV27" s="2">
        <f t="shared" si="23"/>
        <v>816495.69477000018</v>
      </c>
      <c r="AW27" s="2">
        <f t="shared" si="23"/>
        <v>816495.69477000018</v>
      </c>
      <c r="AX27" s="2">
        <f t="shared" si="23"/>
        <v>816495.69477000018</v>
      </c>
      <c r="AY27" s="2">
        <f t="shared" si="23"/>
        <v>816495.69477000018</v>
      </c>
      <c r="AZ27" s="2">
        <f t="shared" si="23"/>
        <v>816495.69477000018</v>
      </c>
      <c r="BA27" s="2">
        <f t="shared" si="23"/>
        <v>816495.69477000018</v>
      </c>
      <c r="BB27" s="2">
        <f t="shared" si="23"/>
        <v>816495.69477000018</v>
      </c>
      <c r="BC27" s="2">
        <f t="shared" si="23"/>
        <v>816495.69477000018</v>
      </c>
      <c r="BD27" s="2">
        <f t="shared" si="23"/>
        <v>816495.69477000018</v>
      </c>
      <c r="BE27" s="2">
        <f t="shared" si="23"/>
        <v>816495.69477000018</v>
      </c>
      <c r="BF27" s="2">
        <f t="shared" si="23"/>
        <v>816495.69477000018</v>
      </c>
      <c r="BG27" s="2">
        <f t="shared" si="23"/>
        <v>816495.69477000018</v>
      </c>
      <c r="BH27" s="2">
        <f t="shared" si="23"/>
        <v>816495.69477000018</v>
      </c>
      <c r="BI27" s="2">
        <f t="shared" si="23"/>
        <v>816495.69477000018</v>
      </c>
      <c r="BJ27" s="2">
        <f t="shared" si="23"/>
        <v>816495.69477000018</v>
      </c>
      <c r="BK27" s="2">
        <f t="shared" si="23"/>
        <v>816495.69477000018</v>
      </c>
      <c r="BL27" s="2">
        <f t="shared" si="23"/>
        <v>816495.69477000018</v>
      </c>
      <c r="BM27" s="2">
        <f t="shared" si="23"/>
        <v>816495.69477000018</v>
      </c>
      <c r="BN27" s="2">
        <f t="shared" si="23"/>
        <v>816495.69477000018</v>
      </c>
      <c r="BO27" s="2">
        <f t="shared" si="23"/>
        <v>816495.69477000018</v>
      </c>
      <c r="BP27" s="2">
        <f t="shared" si="23"/>
        <v>816495.69477000018</v>
      </c>
      <c r="BQ27" s="2">
        <f t="shared" si="23"/>
        <v>816495.69477000018</v>
      </c>
      <c r="BR27" s="2">
        <f t="shared" si="23"/>
        <v>816495.69477000018</v>
      </c>
      <c r="BS27" s="2">
        <f t="shared" si="23"/>
        <v>816495.69477000018</v>
      </c>
      <c r="BT27" s="2">
        <f t="shared" si="23"/>
        <v>816495.69477000018</v>
      </c>
      <c r="BU27" s="2">
        <f t="shared" si="23"/>
        <v>816495.69477000018</v>
      </c>
      <c r="BV27" s="2">
        <f t="shared" si="23"/>
        <v>816495.69477000018</v>
      </c>
      <c r="BW27" s="2">
        <f t="shared" si="23"/>
        <v>816495.69477000018</v>
      </c>
      <c r="BX27" s="2"/>
      <c r="BY27" s="2">
        <f t="shared" si="20"/>
        <v>711143.16226916655</v>
      </c>
    </row>
    <row r="28" spans="1:77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>
        <f t="shared" si="20"/>
        <v>0</v>
      </c>
    </row>
    <row r="29" spans="1:77" x14ac:dyDescent="0.3">
      <c r="B29" t="s">
        <v>37</v>
      </c>
      <c r="C29">
        <v>311000</v>
      </c>
      <c r="D29" s="2">
        <f t="shared" si="16"/>
        <v>36479.46</v>
      </c>
      <c r="E29" s="2">
        <f t="shared" si="17"/>
        <v>54785.18</v>
      </c>
      <c r="F29" s="2">
        <f t="shared" si="14"/>
        <v>68802.33</v>
      </c>
      <c r="G29" s="2">
        <f t="shared" si="14"/>
        <v>97325.07</v>
      </c>
      <c r="H29" s="2">
        <f t="shared" si="14"/>
        <v>154957.41893294078</v>
      </c>
      <c r="I29" s="2">
        <f t="shared" si="14"/>
        <v>241405.97239225489</v>
      </c>
      <c r="J29" s="2">
        <f t="shared" si="14"/>
        <v>327854.52585156902</v>
      </c>
      <c r="K29" s="2">
        <f t="shared" si="14"/>
        <v>407099.0432092413</v>
      </c>
      <c r="L29" s="2">
        <f t="shared" si="14"/>
        <v>486343.56056691357</v>
      </c>
      <c r="M29" s="2">
        <f t="shared" si="14"/>
        <v>551179.94560149615</v>
      </c>
      <c r="N29" s="2">
        <f t="shared" si="14"/>
        <v>608812.29453443689</v>
      </c>
      <c r="O29" s="2">
        <f t="shared" si="14"/>
        <v>750874.73456333322</v>
      </c>
      <c r="P29" s="2">
        <f t="shared" si="14"/>
        <v>773684.2679366665</v>
      </c>
      <c r="Q29" s="2">
        <f t="shared" si="14"/>
        <v>796493.80130999978</v>
      </c>
      <c r="R29" s="2">
        <f t="shared" si="14"/>
        <v>830708.10136999981</v>
      </c>
      <c r="S29" s="2">
        <f t="shared" si="14"/>
        <v>870624.78477333311</v>
      </c>
      <c r="T29" s="2">
        <f t="shared" si="14"/>
        <v>916243.85151999979</v>
      </c>
      <c r="U29" s="2">
        <f t="shared" si="14"/>
        <v>984672.45163999975</v>
      </c>
      <c r="V29" s="2">
        <f t="shared" si="14"/>
        <v>1053101.0517599997</v>
      </c>
      <c r="W29" s="2">
        <f t="shared" si="14"/>
        <v>1115827.2685366664</v>
      </c>
      <c r="X29" s="2">
        <f t="shared" si="14"/>
        <v>1178553.4853133331</v>
      </c>
      <c r="Y29" s="2">
        <f t="shared" si="14"/>
        <v>1229874.935403333</v>
      </c>
      <c r="Z29" s="2">
        <f t="shared" si="14"/>
        <v>1275494.0021499996</v>
      </c>
      <c r="AA29" s="2">
        <f t="shared" si="14"/>
        <v>1321113.0688966662</v>
      </c>
      <c r="AB29" s="2">
        <f t="shared" si="14"/>
        <v>1341102.3849799994</v>
      </c>
      <c r="AC29" s="2">
        <f t="shared" si="14"/>
        <v>1361091.7010633326</v>
      </c>
      <c r="AD29" s="2">
        <f t="shared" si="14"/>
        <v>1381081.0171466658</v>
      </c>
      <c r="AE29" s="2">
        <f t="shared" si="14"/>
        <v>1401070.3332299991</v>
      </c>
      <c r="AF29" s="2">
        <f t="shared" si="14"/>
        <v>1421059.6493133323</v>
      </c>
      <c r="AG29" s="2">
        <f t="shared" si="14"/>
        <v>1441048.9653966655</v>
      </c>
      <c r="AH29" s="2">
        <f t="shared" si="14"/>
        <v>1461038.2814799987</v>
      </c>
      <c r="AI29" s="2">
        <f t="shared" si="14"/>
        <v>1481027.5975633319</v>
      </c>
      <c r="AJ29" s="2">
        <f t="shared" si="14"/>
        <v>1501016.9136466652</v>
      </c>
      <c r="AK29" s="2">
        <f t="shared" si="14"/>
        <v>1521006.2297299984</v>
      </c>
      <c r="AL29" s="2">
        <f t="shared" ref="F29:AL34" si="24">AK29+AL10</f>
        <v>1540995.5458133316</v>
      </c>
      <c r="AM29" s="2">
        <f t="shared" ref="AM29:BW29" si="25">AL29+AM10</f>
        <v>1560984.8618966648</v>
      </c>
      <c r="AN29" s="2">
        <f t="shared" si="25"/>
        <v>1560984.8618966648</v>
      </c>
      <c r="AO29" s="2">
        <f t="shared" si="25"/>
        <v>1560984.8618966648</v>
      </c>
      <c r="AP29" s="2">
        <f t="shared" si="25"/>
        <v>1560984.8618966648</v>
      </c>
      <c r="AQ29" s="2">
        <f t="shared" si="25"/>
        <v>1560984.8618966648</v>
      </c>
      <c r="AR29" s="2">
        <f t="shared" si="25"/>
        <v>1560984.8618966648</v>
      </c>
      <c r="AS29" s="2">
        <f t="shared" si="25"/>
        <v>1560984.8618966648</v>
      </c>
      <c r="AT29" s="2">
        <f t="shared" si="25"/>
        <v>1560984.8618966648</v>
      </c>
      <c r="AU29" s="2">
        <f t="shared" si="25"/>
        <v>1560984.8618966648</v>
      </c>
      <c r="AV29" s="2">
        <f t="shared" si="25"/>
        <v>1560984.8618966648</v>
      </c>
      <c r="AW29" s="2">
        <f t="shared" si="25"/>
        <v>1560984.8618966648</v>
      </c>
      <c r="AX29" s="2">
        <f t="shared" si="25"/>
        <v>1560984.8618966648</v>
      </c>
      <c r="AY29" s="2">
        <f t="shared" si="25"/>
        <v>1560984.8618966648</v>
      </c>
      <c r="AZ29" s="2">
        <f t="shared" si="25"/>
        <v>1560984.8618966648</v>
      </c>
      <c r="BA29" s="2">
        <f t="shared" si="25"/>
        <v>1560984.8618966648</v>
      </c>
      <c r="BB29" s="2">
        <f t="shared" si="25"/>
        <v>1560984.8618966648</v>
      </c>
      <c r="BC29" s="2">
        <f t="shared" si="25"/>
        <v>1560984.8618966648</v>
      </c>
      <c r="BD29" s="2">
        <f t="shared" si="25"/>
        <v>1560984.8618966648</v>
      </c>
      <c r="BE29" s="2">
        <f t="shared" si="25"/>
        <v>1560984.8618966648</v>
      </c>
      <c r="BF29" s="2">
        <f t="shared" si="25"/>
        <v>1560984.8618966648</v>
      </c>
      <c r="BG29" s="2">
        <f t="shared" si="25"/>
        <v>1560984.8618966648</v>
      </c>
      <c r="BH29" s="2">
        <f t="shared" si="25"/>
        <v>1560984.8618966648</v>
      </c>
      <c r="BI29" s="2">
        <f t="shared" si="25"/>
        <v>1560984.8618966648</v>
      </c>
      <c r="BJ29" s="2">
        <f t="shared" si="25"/>
        <v>1560984.8618966648</v>
      </c>
      <c r="BK29" s="2">
        <f t="shared" si="25"/>
        <v>1560984.8618966648</v>
      </c>
      <c r="BL29" s="2">
        <f t="shared" si="25"/>
        <v>1560984.8618966648</v>
      </c>
      <c r="BM29" s="2">
        <f t="shared" si="25"/>
        <v>1560984.8618966648</v>
      </c>
      <c r="BN29" s="2">
        <f t="shared" si="25"/>
        <v>1560984.8618966648</v>
      </c>
      <c r="BO29" s="2">
        <f t="shared" si="25"/>
        <v>1560984.8618966648</v>
      </c>
      <c r="BP29" s="2">
        <f t="shared" si="25"/>
        <v>1560984.8618966648</v>
      </c>
      <c r="BQ29" s="2">
        <f t="shared" si="25"/>
        <v>1560984.8618966648</v>
      </c>
      <c r="BR29" s="2">
        <f t="shared" si="25"/>
        <v>1560984.8618966648</v>
      </c>
      <c r="BS29" s="2">
        <f t="shared" si="25"/>
        <v>1560984.8618966648</v>
      </c>
      <c r="BT29" s="2">
        <f t="shared" si="25"/>
        <v>1560984.8618966648</v>
      </c>
      <c r="BU29" s="2">
        <f t="shared" si="25"/>
        <v>1560984.8618966648</v>
      </c>
      <c r="BV29" s="2">
        <f t="shared" si="25"/>
        <v>1560984.8618966648</v>
      </c>
      <c r="BW29" s="2">
        <f t="shared" si="25"/>
        <v>1560984.8618966648</v>
      </c>
      <c r="BX29" s="2"/>
      <c r="BY29" s="2">
        <f t="shared" si="20"/>
        <v>1371232.2613419436</v>
      </c>
    </row>
    <row r="30" spans="1:77" x14ac:dyDescent="0.3">
      <c r="C30">
        <v>312000</v>
      </c>
      <c r="D30" s="2">
        <f t="shared" si="16"/>
        <v>-69356.429999999993</v>
      </c>
      <c r="E30" s="2">
        <f t="shared" si="17"/>
        <v>-51050.729999999996</v>
      </c>
      <c r="F30" s="2">
        <f t="shared" si="24"/>
        <v>-37033.579999999994</v>
      </c>
      <c r="G30" s="2">
        <f t="shared" si="24"/>
        <v>-8510.8799999999937</v>
      </c>
      <c r="H30" s="2">
        <f t="shared" si="24"/>
        <v>49121.468932940785</v>
      </c>
      <c r="I30" s="2">
        <f t="shared" si="24"/>
        <v>135570.0223922549</v>
      </c>
      <c r="J30" s="2">
        <f t="shared" si="24"/>
        <v>222018.57585156901</v>
      </c>
      <c r="K30" s="2">
        <f t="shared" si="24"/>
        <v>301263.09320924128</v>
      </c>
      <c r="L30" s="2">
        <f t="shared" si="24"/>
        <v>380507.61056691356</v>
      </c>
      <c r="M30" s="2">
        <f t="shared" si="24"/>
        <v>445343.99560149619</v>
      </c>
      <c r="N30" s="2">
        <f t="shared" si="24"/>
        <v>502976.34453443694</v>
      </c>
      <c r="O30" s="2">
        <f t="shared" si="24"/>
        <v>645038.78456333326</v>
      </c>
      <c r="P30" s="2">
        <f t="shared" si="24"/>
        <v>667848.31793666654</v>
      </c>
      <c r="Q30" s="2">
        <f t="shared" si="24"/>
        <v>690657.85130999982</v>
      </c>
      <c r="R30" s="2">
        <f t="shared" si="24"/>
        <v>724872.15136999986</v>
      </c>
      <c r="S30" s="2">
        <f t="shared" si="24"/>
        <v>764788.83477333316</v>
      </c>
      <c r="T30" s="2">
        <f t="shared" si="24"/>
        <v>810407.90151999984</v>
      </c>
      <c r="U30" s="2">
        <f t="shared" si="24"/>
        <v>878836.5016399998</v>
      </c>
      <c r="V30" s="2">
        <f t="shared" si="24"/>
        <v>947265.10175999976</v>
      </c>
      <c r="W30" s="2">
        <f t="shared" si="24"/>
        <v>1009991.3185366665</v>
      </c>
      <c r="X30" s="2">
        <f t="shared" si="24"/>
        <v>1072717.5353133332</v>
      </c>
      <c r="Y30" s="2">
        <f t="shared" si="24"/>
        <v>1124038.9854033331</v>
      </c>
      <c r="Z30" s="2">
        <f t="shared" si="24"/>
        <v>1169658.0521499997</v>
      </c>
      <c r="AA30" s="2">
        <f t="shared" si="24"/>
        <v>1215277.1188966662</v>
      </c>
      <c r="AB30" s="2">
        <f t="shared" si="24"/>
        <v>1235266.4349799994</v>
      </c>
      <c r="AC30" s="2">
        <f t="shared" si="24"/>
        <v>1255255.7510633327</v>
      </c>
      <c r="AD30" s="2">
        <f t="shared" si="24"/>
        <v>1275245.0671466659</v>
      </c>
      <c r="AE30" s="2">
        <f t="shared" si="24"/>
        <v>1295234.3832299991</v>
      </c>
      <c r="AF30" s="2">
        <f t="shared" si="24"/>
        <v>1315223.6993133323</v>
      </c>
      <c r="AG30" s="2">
        <f t="shared" si="24"/>
        <v>1335213.0153966655</v>
      </c>
      <c r="AH30" s="2">
        <f t="shared" si="24"/>
        <v>1355202.3314799988</v>
      </c>
      <c r="AI30" s="2">
        <f t="shared" si="24"/>
        <v>1375191.647563332</v>
      </c>
      <c r="AJ30" s="2">
        <f t="shared" si="24"/>
        <v>1395180.9636466652</v>
      </c>
      <c r="AK30" s="2">
        <f t="shared" si="24"/>
        <v>1415170.2797299984</v>
      </c>
      <c r="AL30" s="2">
        <f t="shared" si="24"/>
        <v>1435159.5958133317</v>
      </c>
      <c r="AM30" s="2">
        <f t="shared" ref="AM30:BW30" si="26">AL30+AM11</f>
        <v>1455148.9118966649</v>
      </c>
      <c r="AN30" s="2">
        <f t="shared" si="26"/>
        <v>1455148.9118966649</v>
      </c>
      <c r="AO30" s="2">
        <f t="shared" si="26"/>
        <v>1455148.9118966649</v>
      </c>
      <c r="AP30" s="2">
        <f t="shared" si="26"/>
        <v>1455148.9118966649</v>
      </c>
      <c r="AQ30" s="2">
        <f t="shared" si="26"/>
        <v>1455148.9118966649</v>
      </c>
      <c r="AR30" s="2">
        <f t="shared" si="26"/>
        <v>1455148.9118966649</v>
      </c>
      <c r="AS30" s="2">
        <f t="shared" si="26"/>
        <v>1455148.9118966649</v>
      </c>
      <c r="AT30" s="2">
        <f t="shared" si="26"/>
        <v>1455148.9118966649</v>
      </c>
      <c r="AU30" s="2">
        <f t="shared" si="26"/>
        <v>1455148.9118966649</v>
      </c>
      <c r="AV30" s="2">
        <f t="shared" si="26"/>
        <v>1455148.9118966649</v>
      </c>
      <c r="AW30" s="2">
        <f t="shared" si="26"/>
        <v>1455148.9118966649</v>
      </c>
      <c r="AX30" s="2">
        <f t="shared" si="26"/>
        <v>1455148.9118966649</v>
      </c>
      <c r="AY30" s="2">
        <f t="shared" si="26"/>
        <v>1455148.9118966649</v>
      </c>
      <c r="AZ30" s="2">
        <f t="shared" si="26"/>
        <v>1455148.9118966649</v>
      </c>
      <c r="BA30" s="2">
        <f t="shared" si="26"/>
        <v>1455148.9118966649</v>
      </c>
      <c r="BB30" s="2">
        <f t="shared" si="26"/>
        <v>1455148.9118966649</v>
      </c>
      <c r="BC30" s="2">
        <f t="shared" si="26"/>
        <v>1455148.9118966649</v>
      </c>
      <c r="BD30" s="2">
        <f t="shared" si="26"/>
        <v>1455148.9118966649</v>
      </c>
      <c r="BE30" s="2">
        <f t="shared" si="26"/>
        <v>1455148.9118966649</v>
      </c>
      <c r="BF30" s="2">
        <f t="shared" si="26"/>
        <v>1455148.9118966649</v>
      </c>
      <c r="BG30" s="2">
        <f t="shared" si="26"/>
        <v>1455148.9118966649</v>
      </c>
      <c r="BH30" s="2">
        <f t="shared" si="26"/>
        <v>1455148.9118966649</v>
      </c>
      <c r="BI30" s="2">
        <f t="shared" si="26"/>
        <v>1455148.9118966649</v>
      </c>
      <c r="BJ30" s="2">
        <f t="shared" si="26"/>
        <v>1455148.9118966649</v>
      </c>
      <c r="BK30" s="2">
        <f t="shared" si="26"/>
        <v>1455148.9118966649</v>
      </c>
      <c r="BL30" s="2">
        <f t="shared" si="26"/>
        <v>1455148.9118966649</v>
      </c>
      <c r="BM30" s="2">
        <f t="shared" si="26"/>
        <v>1455148.9118966649</v>
      </c>
      <c r="BN30" s="2">
        <f t="shared" si="26"/>
        <v>1455148.9118966649</v>
      </c>
      <c r="BO30" s="2">
        <f t="shared" si="26"/>
        <v>1455148.9118966649</v>
      </c>
      <c r="BP30" s="2">
        <f t="shared" si="26"/>
        <v>1455148.9118966649</v>
      </c>
      <c r="BQ30" s="2">
        <f t="shared" si="26"/>
        <v>1455148.9118966649</v>
      </c>
      <c r="BR30" s="2">
        <f t="shared" si="26"/>
        <v>1455148.9118966649</v>
      </c>
      <c r="BS30" s="2">
        <f t="shared" si="26"/>
        <v>1455148.9118966649</v>
      </c>
      <c r="BT30" s="2">
        <f t="shared" si="26"/>
        <v>1455148.9118966649</v>
      </c>
      <c r="BU30" s="2">
        <f t="shared" si="26"/>
        <v>1455148.9118966649</v>
      </c>
      <c r="BV30" s="2">
        <f t="shared" si="26"/>
        <v>1455148.9118966649</v>
      </c>
      <c r="BW30" s="2">
        <f t="shared" si="26"/>
        <v>1455148.9118966649</v>
      </c>
      <c r="BX30" s="2"/>
      <c r="BY30" s="2">
        <f t="shared" si="20"/>
        <v>1265396.3113419439</v>
      </c>
    </row>
    <row r="31" spans="1:77" x14ac:dyDescent="0.3">
      <c r="C31">
        <v>313000</v>
      </c>
      <c r="D31" s="2">
        <f t="shared" si="16"/>
        <v>-726.41</v>
      </c>
      <c r="E31" s="2">
        <f t="shared" si="17"/>
        <v>17579.310000000001</v>
      </c>
      <c r="F31" s="2">
        <f t="shared" si="24"/>
        <v>31596.46</v>
      </c>
      <c r="G31" s="2">
        <f t="shared" si="24"/>
        <v>60119.199999999997</v>
      </c>
      <c r="H31" s="2">
        <f t="shared" si="24"/>
        <v>117751.54893294077</v>
      </c>
      <c r="I31" s="2">
        <f t="shared" si="24"/>
        <v>204200.10239225486</v>
      </c>
      <c r="J31" s="2">
        <f t="shared" si="24"/>
        <v>290648.65585156897</v>
      </c>
      <c r="K31" s="2">
        <f t="shared" si="24"/>
        <v>369893.17320924124</v>
      </c>
      <c r="L31" s="2">
        <f t="shared" si="24"/>
        <v>449137.69056691352</v>
      </c>
      <c r="M31" s="2">
        <f t="shared" si="24"/>
        <v>513974.07560149615</v>
      </c>
      <c r="N31" s="2">
        <f t="shared" si="24"/>
        <v>571606.4245344369</v>
      </c>
      <c r="O31" s="2">
        <f t="shared" si="24"/>
        <v>713668.86456333322</v>
      </c>
      <c r="P31" s="2">
        <f t="shared" si="24"/>
        <v>736478.3979366665</v>
      </c>
      <c r="Q31" s="2">
        <f t="shared" si="24"/>
        <v>759287.93130999978</v>
      </c>
      <c r="R31" s="2">
        <f t="shared" si="24"/>
        <v>793502.23136999982</v>
      </c>
      <c r="S31" s="2">
        <f t="shared" si="24"/>
        <v>833418.91477333312</v>
      </c>
      <c r="T31" s="2">
        <f t="shared" si="24"/>
        <v>879037.9815199998</v>
      </c>
      <c r="U31" s="2">
        <f t="shared" si="24"/>
        <v>947466.58163999976</v>
      </c>
      <c r="V31" s="2">
        <f t="shared" si="24"/>
        <v>1015895.1817599997</v>
      </c>
      <c r="W31" s="2">
        <f t="shared" si="24"/>
        <v>1078621.3985366663</v>
      </c>
      <c r="X31" s="2">
        <f t="shared" si="24"/>
        <v>1141347.615313333</v>
      </c>
      <c r="Y31" s="2">
        <f t="shared" si="24"/>
        <v>1192669.0654033329</v>
      </c>
      <c r="Z31" s="2">
        <f t="shared" si="24"/>
        <v>1238288.1321499995</v>
      </c>
      <c r="AA31" s="2">
        <f t="shared" si="24"/>
        <v>1283907.1988966661</v>
      </c>
      <c r="AB31" s="2">
        <f t="shared" si="24"/>
        <v>1303896.5149799993</v>
      </c>
      <c r="AC31" s="2">
        <f t="shared" si="24"/>
        <v>1323885.8310633325</v>
      </c>
      <c r="AD31" s="2">
        <f t="shared" si="24"/>
        <v>1343875.1471466657</v>
      </c>
      <c r="AE31" s="2">
        <f t="shared" si="24"/>
        <v>1363864.4632299989</v>
      </c>
      <c r="AF31" s="2">
        <f t="shared" si="24"/>
        <v>1383853.7793133322</v>
      </c>
      <c r="AG31" s="2">
        <f t="shared" si="24"/>
        <v>1403843.0953966654</v>
      </c>
      <c r="AH31" s="2">
        <f t="shared" si="24"/>
        <v>1423832.4114799986</v>
      </c>
      <c r="AI31" s="2">
        <f t="shared" si="24"/>
        <v>1443821.7275633318</v>
      </c>
      <c r="AJ31" s="2">
        <f t="shared" si="24"/>
        <v>1463811.0436466651</v>
      </c>
      <c r="AK31" s="2">
        <f t="shared" si="24"/>
        <v>1483800.3597299983</v>
      </c>
      <c r="AL31" s="2">
        <f t="shared" si="24"/>
        <v>1503789.6758133315</v>
      </c>
      <c r="AM31" s="2">
        <f t="shared" ref="AM31:BW31" si="27">AL31+AM12</f>
        <v>1523778.9918966647</v>
      </c>
      <c r="AN31" s="2">
        <f t="shared" si="27"/>
        <v>1523778.9918966647</v>
      </c>
      <c r="AO31" s="2">
        <f t="shared" si="27"/>
        <v>1523778.9918966647</v>
      </c>
      <c r="AP31" s="2">
        <f t="shared" si="27"/>
        <v>1523778.9918966647</v>
      </c>
      <c r="AQ31" s="2">
        <f t="shared" si="27"/>
        <v>1523778.9918966647</v>
      </c>
      <c r="AR31" s="2">
        <f t="shared" si="27"/>
        <v>1523778.9918966647</v>
      </c>
      <c r="AS31" s="2">
        <f t="shared" si="27"/>
        <v>1523778.9918966647</v>
      </c>
      <c r="AT31" s="2">
        <f t="shared" si="27"/>
        <v>1523778.9918966647</v>
      </c>
      <c r="AU31" s="2">
        <f t="shared" si="27"/>
        <v>1523778.9918966647</v>
      </c>
      <c r="AV31" s="2">
        <f t="shared" si="27"/>
        <v>1523778.9918966647</v>
      </c>
      <c r="AW31" s="2">
        <f t="shared" si="27"/>
        <v>1523778.9918966647</v>
      </c>
      <c r="AX31" s="2">
        <f t="shared" si="27"/>
        <v>1523778.9918966647</v>
      </c>
      <c r="AY31" s="2">
        <f t="shared" si="27"/>
        <v>1523778.9918966647</v>
      </c>
      <c r="AZ31" s="2">
        <f t="shared" si="27"/>
        <v>1523778.9918966647</v>
      </c>
      <c r="BA31" s="2">
        <f t="shared" si="27"/>
        <v>1523778.9918966647</v>
      </c>
      <c r="BB31" s="2">
        <f t="shared" si="27"/>
        <v>1523778.9918966647</v>
      </c>
      <c r="BC31" s="2">
        <f t="shared" si="27"/>
        <v>1523778.9918966647</v>
      </c>
      <c r="BD31" s="2">
        <f t="shared" si="27"/>
        <v>1523778.9918966647</v>
      </c>
      <c r="BE31" s="2">
        <f t="shared" si="27"/>
        <v>1523778.9918966647</v>
      </c>
      <c r="BF31" s="2">
        <f t="shared" si="27"/>
        <v>1523778.9918966647</v>
      </c>
      <c r="BG31" s="2">
        <f t="shared" si="27"/>
        <v>1523778.9918966647</v>
      </c>
      <c r="BH31" s="2">
        <f t="shared" si="27"/>
        <v>1523778.9918966647</v>
      </c>
      <c r="BI31" s="2">
        <f t="shared" si="27"/>
        <v>1523778.9918966647</v>
      </c>
      <c r="BJ31" s="2">
        <f t="shared" si="27"/>
        <v>1523778.9918966647</v>
      </c>
      <c r="BK31" s="2">
        <f t="shared" si="27"/>
        <v>1523778.9918966647</v>
      </c>
      <c r="BL31" s="2">
        <f t="shared" si="27"/>
        <v>1523778.9918966647</v>
      </c>
      <c r="BM31" s="2">
        <f t="shared" si="27"/>
        <v>1523778.9918966647</v>
      </c>
      <c r="BN31" s="2">
        <f t="shared" si="27"/>
        <v>1523778.9918966647</v>
      </c>
      <c r="BO31" s="2">
        <f t="shared" si="27"/>
        <v>1523778.9918966647</v>
      </c>
      <c r="BP31" s="2">
        <f t="shared" si="27"/>
        <v>1523778.9918966647</v>
      </c>
      <c r="BQ31" s="2">
        <f t="shared" si="27"/>
        <v>1523778.9918966647</v>
      </c>
      <c r="BR31" s="2">
        <f t="shared" si="27"/>
        <v>1523778.9918966647</v>
      </c>
      <c r="BS31" s="2">
        <f t="shared" si="27"/>
        <v>1523778.9918966647</v>
      </c>
      <c r="BT31" s="2">
        <f t="shared" si="27"/>
        <v>1523778.9918966647</v>
      </c>
      <c r="BU31" s="2">
        <f t="shared" si="27"/>
        <v>1523778.9918966647</v>
      </c>
      <c r="BV31" s="2">
        <f t="shared" si="27"/>
        <v>1523778.9918966647</v>
      </c>
      <c r="BW31" s="2">
        <f t="shared" si="27"/>
        <v>1523778.9918966647</v>
      </c>
      <c r="BX31" s="2"/>
      <c r="BY31" s="2">
        <f t="shared" si="20"/>
        <v>1334026.3913419435</v>
      </c>
    </row>
    <row r="32" spans="1:77" x14ac:dyDescent="0.3">
      <c r="C32">
        <v>314000</v>
      </c>
      <c r="D32" s="2">
        <f t="shared" si="16"/>
        <v>-4844.43</v>
      </c>
      <c r="E32" s="2">
        <f t="shared" si="17"/>
        <v>13461.29</v>
      </c>
      <c r="F32" s="2">
        <f t="shared" si="24"/>
        <v>27478.440000000002</v>
      </c>
      <c r="G32" s="2">
        <f t="shared" si="24"/>
        <v>56001.180000000008</v>
      </c>
      <c r="H32" s="2">
        <f t="shared" si="24"/>
        <v>113633.52893294078</v>
      </c>
      <c r="I32" s="2">
        <f t="shared" si="24"/>
        <v>200082.0823922549</v>
      </c>
      <c r="J32" s="2">
        <f t="shared" si="24"/>
        <v>286530.63585156901</v>
      </c>
      <c r="K32" s="2">
        <f t="shared" si="24"/>
        <v>365775.15320924128</v>
      </c>
      <c r="L32" s="2">
        <f t="shared" si="24"/>
        <v>445019.67056691356</v>
      </c>
      <c r="M32" s="2">
        <f t="shared" si="24"/>
        <v>509856.05560149619</v>
      </c>
      <c r="N32" s="2">
        <f t="shared" si="24"/>
        <v>567488.404534437</v>
      </c>
      <c r="O32" s="2">
        <f t="shared" si="24"/>
        <v>709550.84456333332</v>
      </c>
      <c r="P32" s="2">
        <f t="shared" si="24"/>
        <v>732360.3779366666</v>
      </c>
      <c r="Q32" s="2">
        <f t="shared" si="24"/>
        <v>755169.91130999988</v>
      </c>
      <c r="R32" s="2">
        <f t="shared" si="24"/>
        <v>789384.21136999992</v>
      </c>
      <c r="S32" s="2">
        <f t="shared" si="24"/>
        <v>829300.89477333322</v>
      </c>
      <c r="T32" s="2">
        <f t="shared" si="24"/>
        <v>874919.9615199999</v>
      </c>
      <c r="U32" s="2">
        <f t="shared" si="24"/>
        <v>943348.56163999985</v>
      </c>
      <c r="V32" s="2">
        <f t="shared" si="24"/>
        <v>1011777.1617599998</v>
      </c>
      <c r="W32" s="2">
        <f t="shared" si="24"/>
        <v>1074503.3785366665</v>
      </c>
      <c r="X32" s="2">
        <f t="shared" si="24"/>
        <v>1137229.5953133332</v>
      </c>
      <c r="Y32" s="2">
        <f t="shared" si="24"/>
        <v>1188551.0454033331</v>
      </c>
      <c r="Z32" s="2">
        <f t="shared" si="24"/>
        <v>1234170.1121499997</v>
      </c>
      <c r="AA32" s="2">
        <f t="shared" si="24"/>
        <v>1279789.1788966663</v>
      </c>
      <c r="AB32" s="2">
        <f t="shared" si="24"/>
        <v>1299778.4949799995</v>
      </c>
      <c r="AC32" s="2">
        <f t="shared" si="24"/>
        <v>1319767.8110633327</v>
      </c>
      <c r="AD32" s="2">
        <f t="shared" si="24"/>
        <v>1339757.1271466659</v>
      </c>
      <c r="AE32" s="2">
        <f t="shared" si="24"/>
        <v>1359746.4432299992</v>
      </c>
      <c r="AF32" s="2">
        <f t="shared" si="24"/>
        <v>1379735.7593133324</v>
      </c>
      <c r="AG32" s="2">
        <f t="shared" si="24"/>
        <v>1399725.0753966656</v>
      </c>
      <c r="AH32" s="2">
        <f t="shared" si="24"/>
        <v>1419714.3914799988</v>
      </c>
      <c r="AI32" s="2">
        <f t="shared" si="24"/>
        <v>1439703.707563332</v>
      </c>
      <c r="AJ32" s="2">
        <f t="shared" si="24"/>
        <v>1459693.0236466653</v>
      </c>
      <c r="AK32" s="2">
        <f t="shared" si="24"/>
        <v>1479682.3397299985</v>
      </c>
      <c r="AL32" s="2">
        <f t="shared" si="24"/>
        <v>1499671.6558133317</v>
      </c>
      <c r="AM32" s="2">
        <f t="shared" ref="AM32:BW32" si="28">AL32+AM13</f>
        <v>1519660.9718966649</v>
      </c>
      <c r="AN32" s="2">
        <f t="shared" si="28"/>
        <v>1519660.9718966649</v>
      </c>
      <c r="AO32" s="2">
        <f t="shared" si="28"/>
        <v>1519660.9718966649</v>
      </c>
      <c r="AP32" s="2">
        <f t="shared" si="28"/>
        <v>1519660.9718966649</v>
      </c>
      <c r="AQ32" s="2">
        <f t="shared" si="28"/>
        <v>1519660.9718966649</v>
      </c>
      <c r="AR32" s="2">
        <f t="shared" si="28"/>
        <v>1519660.9718966649</v>
      </c>
      <c r="AS32" s="2">
        <f t="shared" si="28"/>
        <v>1519660.9718966649</v>
      </c>
      <c r="AT32" s="2">
        <f t="shared" si="28"/>
        <v>1519660.9718966649</v>
      </c>
      <c r="AU32" s="2">
        <f t="shared" si="28"/>
        <v>1519660.9718966649</v>
      </c>
      <c r="AV32" s="2">
        <f t="shared" si="28"/>
        <v>1519660.9718966649</v>
      </c>
      <c r="AW32" s="2">
        <f t="shared" si="28"/>
        <v>1519660.9718966649</v>
      </c>
      <c r="AX32" s="2">
        <f t="shared" si="28"/>
        <v>1519660.9718966649</v>
      </c>
      <c r="AY32" s="2">
        <f t="shared" si="28"/>
        <v>1519660.9718966649</v>
      </c>
      <c r="AZ32" s="2">
        <f t="shared" si="28"/>
        <v>1519660.9718966649</v>
      </c>
      <c r="BA32" s="2">
        <f t="shared" si="28"/>
        <v>1519660.9718966649</v>
      </c>
      <c r="BB32" s="2">
        <f t="shared" si="28"/>
        <v>1519660.9718966649</v>
      </c>
      <c r="BC32" s="2">
        <f t="shared" si="28"/>
        <v>1519660.9718966649</v>
      </c>
      <c r="BD32" s="2">
        <f t="shared" si="28"/>
        <v>1519660.9718966649</v>
      </c>
      <c r="BE32" s="2">
        <f t="shared" si="28"/>
        <v>1519660.9718966649</v>
      </c>
      <c r="BF32" s="2">
        <f t="shared" si="28"/>
        <v>1519660.9718966649</v>
      </c>
      <c r="BG32" s="2">
        <f t="shared" si="28"/>
        <v>1519660.9718966649</v>
      </c>
      <c r="BH32" s="2">
        <f t="shared" si="28"/>
        <v>1519660.9718966649</v>
      </c>
      <c r="BI32" s="2">
        <f t="shared" si="28"/>
        <v>1519660.9718966649</v>
      </c>
      <c r="BJ32" s="2">
        <f t="shared" si="28"/>
        <v>1519660.9718966649</v>
      </c>
      <c r="BK32" s="2">
        <f t="shared" si="28"/>
        <v>1519660.9718966649</v>
      </c>
      <c r="BL32" s="2">
        <f t="shared" si="28"/>
        <v>1519660.9718966649</v>
      </c>
      <c r="BM32" s="2">
        <f t="shared" si="28"/>
        <v>1519660.9718966649</v>
      </c>
      <c r="BN32" s="2">
        <f t="shared" si="28"/>
        <v>1519660.9718966649</v>
      </c>
      <c r="BO32" s="2">
        <f t="shared" si="28"/>
        <v>1519660.9718966649</v>
      </c>
      <c r="BP32" s="2">
        <f t="shared" si="28"/>
        <v>1519660.9718966649</v>
      </c>
      <c r="BQ32" s="2">
        <f t="shared" si="28"/>
        <v>1519660.9718966649</v>
      </c>
      <c r="BR32" s="2">
        <f t="shared" si="28"/>
        <v>1519660.9718966649</v>
      </c>
      <c r="BS32" s="2">
        <f t="shared" si="28"/>
        <v>1519660.9718966649</v>
      </c>
      <c r="BT32" s="2">
        <f t="shared" si="28"/>
        <v>1519660.9718966649</v>
      </c>
      <c r="BU32" s="2">
        <f t="shared" si="28"/>
        <v>1519660.9718966649</v>
      </c>
      <c r="BV32" s="2">
        <f t="shared" si="28"/>
        <v>1519660.9718966649</v>
      </c>
      <c r="BW32" s="2">
        <f t="shared" si="28"/>
        <v>1519660.9718966649</v>
      </c>
      <c r="BX32" s="2"/>
      <c r="BY32" s="2">
        <f t="shared" si="20"/>
        <v>1329908.3713419435</v>
      </c>
    </row>
    <row r="33" spans="1:77" x14ac:dyDescent="0.3">
      <c r="C33">
        <v>315000</v>
      </c>
      <c r="D33" s="2">
        <f t="shared" si="16"/>
        <v>41100.78</v>
      </c>
      <c r="E33" s="2">
        <f t="shared" si="17"/>
        <v>59407.47</v>
      </c>
      <c r="F33" s="2">
        <f t="shared" si="24"/>
        <v>73425.36</v>
      </c>
      <c r="G33" s="2">
        <f t="shared" si="24"/>
        <v>101949.61</v>
      </c>
      <c r="H33" s="2">
        <f t="shared" si="24"/>
        <v>159581.95893294079</v>
      </c>
      <c r="I33" s="2">
        <f t="shared" si="24"/>
        <v>246030.5123922549</v>
      </c>
      <c r="J33" s="2">
        <f t="shared" si="24"/>
        <v>332479.065851569</v>
      </c>
      <c r="K33" s="2">
        <f t="shared" si="24"/>
        <v>411723.58320924127</v>
      </c>
      <c r="L33" s="2">
        <f t="shared" si="24"/>
        <v>490968.10056691355</v>
      </c>
      <c r="M33" s="2">
        <f t="shared" si="24"/>
        <v>555804.48560149618</v>
      </c>
      <c r="N33" s="2">
        <f t="shared" si="24"/>
        <v>613436.83453443693</v>
      </c>
      <c r="O33" s="2">
        <f t="shared" si="24"/>
        <v>755499.27456333325</v>
      </c>
      <c r="P33" s="2">
        <f t="shared" si="24"/>
        <v>778308.80793666653</v>
      </c>
      <c r="Q33" s="2">
        <f t="shared" si="24"/>
        <v>801118.34130999981</v>
      </c>
      <c r="R33" s="2">
        <f t="shared" si="24"/>
        <v>835332.64136999985</v>
      </c>
      <c r="S33" s="2">
        <f t="shared" si="24"/>
        <v>875249.32477333315</v>
      </c>
      <c r="T33" s="2">
        <f t="shared" si="24"/>
        <v>920868.39151999983</v>
      </c>
      <c r="U33" s="2">
        <f t="shared" si="24"/>
        <v>989296.99163999979</v>
      </c>
      <c r="V33" s="2">
        <f t="shared" si="24"/>
        <v>1057725.5917599997</v>
      </c>
      <c r="W33" s="2">
        <f t="shared" si="24"/>
        <v>1120451.8085366664</v>
      </c>
      <c r="X33" s="2">
        <f t="shared" si="24"/>
        <v>1183178.0253133331</v>
      </c>
      <c r="Y33" s="2">
        <f t="shared" si="24"/>
        <v>1234499.4754033331</v>
      </c>
      <c r="Z33" s="2">
        <f t="shared" si="24"/>
        <v>1280118.5421499996</v>
      </c>
      <c r="AA33" s="2">
        <f t="shared" si="24"/>
        <v>1325737.6088966662</v>
      </c>
      <c r="AB33" s="2">
        <f t="shared" si="24"/>
        <v>1345726.9249799994</v>
      </c>
      <c r="AC33" s="2">
        <f t="shared" si="24"/>
        <v>1365716.2410633327</v>
      </c>
      <c r="AD33" s="2">
        <f t="shared" si="24"/>
        <v>1385705.5571466659</v>
      </c>
      <c r="AE33" s="2">
        <f t="shared" si="24"/>
        <v>1405694.8732299991</v>
      </c>
      <c r="AF33" s="2">
        <f t="shared" si="24"/>
        <v>1425684.1893133323</v>
      </c>
      <c r="AG33" s="2">
        <f t="shared" si="24"/>
        <v>1445673.5053966655</v>
      </c>
      <c r="AH33" s="2">
        <f t="shared" si="24"/>
        <v>1465662.8214799988</v>
      </c>
      <c r="AI33" s="2">
        <f t="shared" si="24"/>
        <v>1485652.137563332</v>
      </c>
      <c r="AJ33" s="2">
        <f t="shared" si="24"/>
        <v>1505641.4536466652</v>
      </c>
      <c r="AK33" s="2">
        <f t="shared" si="24"/>
        <v>1525630.7697299984</v>
      </c>
      <c r="AL33" s="2">
        <f t="shared" si="24"/>
        <v>1545620.0858133317</v>
      </c>
      <c r="AM33" s="2">
        <f t="shared" ref="AM33:BW33" si="29">AL33+AM14</f>
        <v>1565609.4018966649</v>
      </c>
      <c r="AN33" s="2">
        <f t="shared" si="29"/>
        <v>1565609.4018966649</v>
      </c>
      <c r="AO33" s="2">
        <f t="shared" si="29"/>
        <v>1565609.4018966649</v>
      </c>
      <c r="AP33" s="2">
        <f t="shared" si="29"/>
        <v>1565609.4018966649</v>
      </c>
      <c r="AQ33" s="2">
        <f t="shared" si="29"/>
        <v>1565609.4018966649</v>
      </c>
      <c r="AR33" s="2">
        <f t="shared" si="29"/>
        <v>1565609.4018966649</v>
      </c>
      <c r="AS33" s="2">
        <f t="shared" si="29"/>
        <v>1565609.4018966649</v>
      </c>
      <c r="AT33" s="2">
        <f t="shared" si="29"/>
        <v>1565609.4018966649</v>
      </c>
      <c r="AU33" s="2">
        <f t="shared" si="29"/>
        <v>1565609.4018966649</v>
      </c>
      <c r="AV33" s="2">
        <f t="shared" si="29"/>
        <v>1565609.4018966649</v>
      </c>
      <c r="AW33" s="2">
        <f t="shared" si="29"/>
        <v>1565609.4018966649</v>
      </c>
      <c r="AX33" s="2">
        <f t="shared" si="29"/>
        <v>1565609.4018966649</v>
      </c>
      <c r="AY33" s="2">
        <f t="shared" si="29"/>
        <v>1565609.4018966649</v>
      </c>
      <c r="AZ33" s="2">
        <f t="shared" si="29"/>
        <v>1565609.4018966649</v>
      </c>
      <c r="BA33" s="2">
        <f t="shared" si="29"/>
        <v>1565609.4018966649</v>
      </c>
      <c r="BB33" s="2">
        <f t="shared" si="29"/>
        <v>1565609.4018966649</v>
      </c>
      <c r="BC33" s="2">
        <f t="shared" si="29"/>
        <v>1565609.4018966649</v>
      </c>
      <c r="BD33" s="2">
        <f t="shared" si="29"/>
        <v>1565609.4018966649</v>
      </c>
      <c r="BE33" s="2">
        <f t="shared" si="29"/>
        <v>1565609.4018966649</v>
      </c>
      <c r="BF33" s="2">
        <f t="shared" si="29"/>
        <v>1565609.4018966649</v>
      </c>
      <c r="BG33" s="2">
        <f t="shared" si="29"/>
        <v>1565609.4018966649</v>
      </c>
      <c r="BH33" s="2">
        <f t="shared" si="29"/>
        <v>1565609.4018966649</v>
      </c>
      <c r="BI33" s="2">
        <f t="shared" si="29"/>
        <v>1565609.4018966649</v>
      </c>
      <c r="BJ33" s="2">
        <f t="shared" si="29"/>
        <v>1565609.4018966649</v>
      </c>
      <c r="BK33" s="2">
        <f t="shared" si="29"/>
        <v>1565609.4018966649</v>
      </c>
      <c r="BL33" s="2">
        <f t="shared" si="29"/>
        <v>1565609.4018966649</v>
      </c>
      <c r="BM33" s="2">
        <f t="shared" si="29"/>
        <v>1565609.4018966649</v>
      </c>
      <c r="BN33" s="2">
        <f t="shared" si="29"/>
        <v>1565609.4018966649</v>
      </c>
      <c r="BO33" s="2">
        <f t="shared" si="29"/>
        <v>1565609.4018966649</v>
      </c>
      <c r="BP33" s="2">
        <f t="shared" si="29"/>
        <v>1565609.4018966649</v>
      </c>
      <c r="BQ33" s="2">
        <f t="shared" si="29"/>
        <v>1565609.4018966649</v>
      </c>
      <c r="BR33" s="2">
        <f t="shared" si="29"/>
        <v>1565609.4018966649</v>
      </c>
      <c r="BS33" s="2">
        <f t="shared" si="29"/>
        <v>1565609.4018966649</v>
      </c>
      <c r="BT33" s="2">
        <f t="shared" si="29"/>
        <v>1565609.4018966649</v>
      </c>
      <c r="BU33" s="2">
        <f t="shared" si="29"/>
        <v>1565609.4018966649</v>
      </c>
      <c r="BV33" s="2">
        <f t="shared" si="29"/>
        <v>1565609.4018966649</v>
      </c>
      <c r="BW33" s="2">
        <f t="shared" si="29"/>
        <v>1565609.4018966649</v>
      </c>
      <c r="BX33" s="2"/>
      <c r="BY33" s="2">
        <f t="shared" si="20"/>
        <v>1375856.8013419437</v>
      </c>
    </row>
    <row r="34" spans="1:77" x14ac:dyDescent="0.3">
      <c r="C34">
        <v>316000</v>
      </c>
      <c r="D34" s="2">
        <f t="shared" si="16"/>
        <v>-4916.6099999999997</v>
      </c>
      <c r="E34" s="2">
        <f t="shared" si="17"/>
        <v>13389.11</v>
      </c>
      <c r="F34" s="2">
        <f t="shared" si="24"/>
        <v>27406.260000000002</v>
      </c>
      <c r="G34" s="2">
        <f t="shared" si="24"/>
        <v>55929</v>
      </c>
      <c r="H34" s="2">
        <f t="shared" si="24"/>
        <v>113561.34893294077</v>
      </c>
      <c r="I34" s="2">
        <f t="shared" si="24"/>
        <v>200009.90239225488</v>
      </c>
      <c r="J34" s="2">
        <f t="shared" si="24"/>
        <v>286458.45585156896</v>
      </c>
      <c r="K34" s="2">
        <f t="shared" si="24"/>
        <v>365702.97320924123</v>
      </c>
      <c r="L34" s="2">
        <f t="shared" si="24"/>
        <v>444947.4905669135</v>
      </c>
      <c r="M34" s="2">
        <f t="shared" si="24"/>
        <v>509783.87560149614</v>
      </c>
      <c r="N34" s="2">
        <f t="shared" si="24"/>
        <v>567416.22453443694</v>
      </c>
      <c r="O34" s="2">
        <f t="shared" si="24"/>
        <v>709478.66456333327</v>
      </c>
      <c r="P34" s="2">
        <f t="shared" si="24"/>
        <v>732288.19793666655</v>
      </c>
      <c r="Q34" s="2">
        <f t="shared" si="24"/>
        <v>755097.73130999983</v>
      </c>
      <c r="R34" s="2">
        <f t="shared" si="24"/>
        <v>789312.03136999987</v>
      </c>
      <c r="S34" s="2">
        <f t="shared" si="24"/>
        <v>829228.71477333317</v>
      </c>
      <c r="T34" s="2">
        <f t="shared" si="24"/>
        <v>874847.78151999984</v>
      </c>
      <c r="U34" s="2">
        <f t="shared" si="24"/>
        <v>943276.3816399998</v>
      </c>
      <c r="V34" s="2">
        <f t="shared" si="24"/>
        <v>1011704.9817599998</v>
      </c>
      <c r="W34" s="2">
        <f t="shared" si="24"/>
        <v>1074431.1985366663</v>
      </c>
      <c r="X34" s="2">
        <f t="shared" si="24"/>
        <v>1137157.415313333</v>
      </c>
      <c r="Y34" s="2">
        <f t="shared" si="24"/>
        <v>1188478.865403333</v>
      </c>
      <c r="Z34" s="2">
        <f t="shared" si="24"/>
        <v>1234097.9321499995</v>
      </c>
      <c r="AA34" s="2">
        <f t="shared" si="24"/>
        <v>1279716.9988966661</v>
      </c>
      <c r="AB34" s="2">
        <f t="shared" si="24"/>
        <v>1299706.3149799993</v>
      </c>
      <c r="AC34" s="2">
        <f t="shared" si="24"/>
        <v>1319695.6310633325</v>
      </c>
      <c r="AD34" s="2">
        <f t="shared" si="24"/>
        <v>1339684.9471466658</v>
      </c>
      <c r="AE34" s="2">
        <f t="shared" si="24"/>
        <v>1359674.263229999</v>
      </c>
      <c r="AF34" s="2">
        <f t="shared" si="24"/>
        <v>1379663.5793133322</v>
      </c>
      <c r="AG34" s="2">
        <f t="shared" si="24"/>
        <v>1399652.8953966654</v>
      </c>
      <c r="AH34" s="2">
        <f t="shared" si="24"/>
        <v>1419642.2114799987</v>
      </c>
      <c r="AI34" s="2">
        <f t="shared" si="24"/>
        <v>1439631.5275633319</v>
      </c>
      <c r="AJ34" s="2">
        <f t="shared" si="24"/>
        <v>1459620.8436466651</v>
      </c>
      <c r="AK34" s="2">
        <f t="shared" si="24"/>
        <v>1479610.1597299983</v>
      </c>
      <c r="AL34" s="2">
        <f t="shared" si="24"/>
        <v>1499599.4758133315</v>
      </c>
      <c r="AM34" s="2">
        <f t="shared" ref="AM34:BW34" si="30">AL34+AM15</f>
        <v>1519588.7918966648</v>
      </c>
      <c r="AN34" s="2">
        <f t="shared" si="30"/>
        <v>1519588.7918966648</v>
      </c>
      <c r="AO34" s="2">
        <f t="shared" si="30"/>
        <v>1519588.7918966648</v>
      </c>
      <c r="AP34" s="2">
        <f t="shared" si="30"/>
        <v>1519588.7918966648</v>
      </c>
      <c r="AQ34" s="2">
        <f t="shared" si="30"/>
        <v>1519588.7918966648</v>
      </c>
      <c r="AR34" s="2">
        <f t="shared" si="30"/>
        <v>1519588.7918966648</v>
      </c>
      <c r="AS34" s="2">
        <f t="shared" si="30"/>
        <v>1519588.7918966648</v>
      </c>
      <c r="AT34" s="2">
        <f t="shared" si="30"/>
        <v>1519588.7918966648</v>
      </c>
      <c r="AU34" s="2">
        <f t="shared" si="30"/>
        <v>1519588.7918966648</v>
      </c>
      <c r="AV34" s="2">
        <f t="shared" si="30"/>
        <v>1519588.7918966648</v>
      </c>
      <c r="AW34" s="2">
        <f t="shared" si="30"/>
        <v>1519588.7918966648</v>
      </c>
      <c r="AX34" s="2">
        <f t="shared" si="30"/>
        <v>1519588.7918966648</v>
      </c>
      <c r="AY34" s="2">
        <f t="shared" si="30"/>
        <v>1519588.7918966648</v>
      </c>
      <c r="AZ34" s="2">
        <f t="shared" si="30"/>
        <v>1519588.7918966648</v>
      </c>
      <c r="BA34" s="2">
        <f t="shared" si="30"/>
        <v>1519588.7918966648</v>
      </c>
      <c r="BB34" s="2">
        <f t="shared" si="30"/>
        <v>1519588.7918966648</v>
      </c>
      <c r="BC34" s="2">
        <f t="shared" si="30"/>
        <v>1519588.7918966648</v>
      </c>
      <c r="BD34" s="2">
        <f t="shared" si="30"/>
        <v>1519588.7918966648</v>
      </c>
      <c r="BE34" s="2">
        <f t="shared" si="30"/>
        <v>1519588.7918966648</v>
      </c>
      <c r="BF34" s="2">
        <f t="shared" si="30"/>
        <v>1519588.7918966648</v>
      </c>
      <c r="BG34" s="2">
        <f t="shared" si="30"/>
        <v>1519588.7918966648</v>
      </c>
      <c r="BH34" s="2">
        <f t="shared" si="30"/>
        <v>1519588.7918966648</v>
      </c>
      <c r="BI34" s="2">
        <f t="shared" si="30"/>
        <v>1519588.7918966648</v>
      </c>
      <c r="BJ34" s="2">
        <f t="shared" si="30"/>
        <v>1519588.7918966648</v>
      </c>
      <c r="BK34" s="2">
        <f t="shared" si="30"/>
        <v>1519588.7918966648</v>
      </c>
      <c r="BL34" s="2">
        <f t="shared" si="30"/>
        <v>1519588.7918966648</v>
      </c>
      <c r="BM34" s="2">
        <f t="shared" si="30"/>
        <v>1519588.7918966648</v>
      </c>
      <c r="BN34" s="2">
        <f t="shared" si="30"/>
        <v>1519588.7918966648</v>
      </c>
      <c r="BO34" s="2">
        <f t="shared" si="30"/>
        <v>1519588.7918966648</v>
      </c>
      <c r="BP34" s="2">
        <f t="shared" si="30"/>
        <v>1519588.7918966648</v>
      </c>
      <c r="BQ34" s="2">
        <f t="shared" si="30"/>
        <v>1519588.7918966648</v>
      </c>
      <c r="BR34" s="2">
        <f t="shared" si="30"/>
        <v>1519588.7918966648</v>
      </c>
      <c r="BS34" s="2">
        <f t="shared" si="30"/>
        <v>1519588.7918966648</v>
      </c>
      <c r="BT34" s="2">
        <f t="shared" si="30"/>
        <v>1519588.7918966648</v>
      </c>
      <c r="BU34" s="2">
        <f t="shared" si="30"/>
        <v>1519588.7918966648</v>
      </c>
      <c r="BV34" s="2">
        <f t="shared" si="30"/>
        <v>1519588.7918966648</v>
      </c>
      <c r="BW34" s="2">
        <f t="shared" si="30"/>
        <v>1519588.7918966648</v>
      </c>
      <c r="BX34" s="2"/>
      <c r="BY34" s="2">
        <f t="shared" si="20"/>
        <v>1329836.1913419436</v>
      </c>
    </row>
    <row r="35" spans="1:77" x14ac:dyDescent="0.3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x14ac:dyDescent="0.3">
      <c r="C36" t="s">
        <v>5</v>
      </c>
      <c r="D36" s="2">
        <f>SUM(D22:D35)</f>
        <v>-7621.9400000000014</v>
      </c>
      <c r="E36" s="2">
        <f t="shared" ref="E36:BP36" si="31">SUM(E22:E35)</f>
        <v>163192.04999999999</v>
      </c>
      <c r="F36" s="2">
        <f t="shared" si="31"/>
        <v>271950.95</v>
      </c>
      <c r="G36" s="2">
        <f t="shared" si="31"/>
        <v>474272.33999999997</v>
      </c>
      <c r="H36" s="2">
        <f t="shared" si="31"/>
        <v>1012054.7561705203</v>
      </c>
      <c r="I36" s="2">
        <f t="shared" si="31"/>
        <v>1818728.6609230626</v>
      </c>
      <c r="J36" s="2">
        <f t="shared" si="31"/>
        <v>2625402.5656756046</v>
      </c>
      <c r="K36" s="2">
        <f t="shared" si="31"/>
        <v>3364853.7385310223</v>
      </c>
      <c r="L36" s="2">
        <f t="shared" si="31"/>
        <v>4104304.9113864405</v>
      </c>
      <c r="M36" s="2">
        <f t="shared" si="31"/>
        <v>4709310.0594540862</v>
      </c>
      <c r="N36" s="2">
        <f t="shared" si="31"/>
        <v>5247092.475624606</v>
      </c>
      <c r="O36" s="2">
        <f t="shared" si="31"/>
        <v>6572713.9999999991</v>
      </c>
      <c r="P36" s="2">
        <f t="shared" si="31"/>
        <v>6785555.6799999988</v>
      </c>
      <c r="Q36" s="2">
        <f t="shared" si="31"/>
        <v>6998397.3599999985</v>
      </c>
      <c r="R36" s="2">
        <f t="shared" si="31"/>
        <v>7317659.8799999999</v>
      </c>
      <c r="S36" s="2">
        <f t="shared" si="31"/>
        <v>7690132.8199999984</v>
      </c>
      <c r="T36" s="2">
        <f t="shared" si="31"/>
        <v>8115816.1799999988</v>
      </c>
      <c r="U36" s="2">
        <f t="shared" si="31"/>
        <v>8754341.2199999988</v>
      </c>
      <c r="V36" s="2">
        <f t="shared" si="31"/>
        <v>9392866.2599999979</v>
      </c>
      <c r="W36" s="2">
        <f t="shared" si="31"/>
        <v>9978180.8799999971</v>
      </c>
      <c r="X36" s="2">
        <f t="shared" si="31"/>
        <v>10563495.499999998</v>
      </c>
      <c r="Y36" s="2">
        <f t="shared" si="31"/>
        <v>11042389.279999997</v>
      </c>
      <c r="Z36" s="2">
        <f t="shared" si="31"/>
        <v>11468072.639999997</v>
      </c>
      <c r="AA36" s="2">
        <f t="shared" si="31"/>
        <v>11893755.999999996</v>
      </c>
      <c r="AB36" s="2">
        <f t="shared" si="31"/>
        <v>12080281.499999996</v>
      </c>
      <c r="AC36" s="2">
        <f t="shared" si="31"/>
        <v>12266806.999999994</v>
      </c>
      <c r="AD36" s="2">
        <f t="shared" si="31"/>
        <v>12453332.499999994</v>
      </c>
      <c r="AE36" s="2">
        <f t="shared" si="31"/>
        <v>12639857.999999994</v>
      </c>
      <c r="AF36" s="2">
        <f t="shared" si="31"/>
        <v>12826383.499999993</v>
      </c>
      <c r="AG36" s="2">
        <f t="shared" si="31"/>
        <v>13012908.999999994</v>
      </c>
      <c r="AH36" s="2">
        <f t="shared" si="31"/>
        <v>13199434.499999993</v>
      </c>
      <c r="AI36" s="2">
        <f t="shared" si="31"/>
        <v>13385959.999999991</v>
      </c>
      <c r="AJ36" s="2">
        <f t="shared" si="31"/>
        <v>13572485.499999993</v>
      </c>
      <c r="AK36" s="2">
        <f t="shared" si="31"/>
        <v>13759010.999999991</v>
      </c>
      <c r="AL36" s="2">
        <f t="shared" si="31"/>
        <v>13945536.499999991</v>
      </c>
      <c r="AM36" s="2">
        <f t="shared" si="31"/>
        <v>14132061.999999991</v>
      </c>
      <c r="AN36" s="2">
        <f t="shared" si="31"/>
        <v>14132061.999999991</v>
      </c>
      <c r="AO36" s="2">
        <f t="shared" si="31"/>
        <v>14132061.999999991</v>
      </c>
      <c r="AP36" s="2">
        <f t="shared" si="31"/>
        <v>14132061.999999991</v>
      </c>
      <c r="AQ36" s="2">
        <f t="shared" si="31"/>
        <v>14132061.999999991</v>
      </c>
      <c r="AR36" s="2">
        <f t="shared" si="31"/>
        <v>14132061.999999991</v>
      </c>
      <c r="AS36" s="2">
        <f t="shared" si="31"/>
        <v>14132061.999999991</v>
      </c>
      <c r="AT36" s="2">
        <f t="shared" si="31"/>
        <v>14132061.999999991</v>
      </c>
      <c r="AU36" s="2">
        <f t="shared" si="31"/>
        <v>14132061.999999991</v>
      </c>
      <c r="AV36" s="2">
        <f t="shared" si="31"/>
        <v>14132061.999999991</v>
      </c>
      <c r="AW36" s="2">
        <f t="shared" si="31"/>
        <v>14132061.999999991</v>
      </c>
      <c r="AX36" s="2">
        <f t="shared" si="31"/>
        <v>14132061.999999991</v>
      </c>
      <c r="AY36" s="2">
        <f t="shared" si="31"/>
        <v>14132061.999999991</v>
      </c>
      <c r="AZ36" s="2">
        <f t="shared" si="31"/>
        <v>14132061.999999991</v>
      </c>
      <c r="BA36" s="2">
        <f t="shared" si="31"/>
        <v>14132061.999999991</v>
      </c>
      <c r="BB36" s="2">
        <f t="shared" si="31"/>
        <v>14132061.999999991</v>
      </c>
      <c r="BC36" s="2">
        <f t="shared" si="31"/>
        <v>14132061.999999991</v>
      </c>
      <c r="BD36" s="2">
        <f t="shared" si="31"/>
        <v>14132061.999999991</v>
      </c>
      <c r="BE36" s="2">
        <f t="shared" si="31"/>
        <v>14132061.999999991</v>
      </c>
      <c r="BF36" s="2">
        <f t="shared" si="31"/>
        <v>14132061.999999991</v>
      </c>
      <c r="BG36" s="2">
        <f t="shared" si="31"/>
        <v>14132061.999999991</v>
      </c>
      <c r="BH36" s="2">
        <f t="shared" si="31"/>
        <v>14132061.999999991</v>
      </c>
      <c r="BI36" s="2">
        <f t="shared" si="31"/>
        <v>14132061.999999991</v>
      </c>
      <c r="BJ36" s="2">
        <f t="shared" si="31"/>
        <v>14132061.999999991</v>
      </c>
      <c r="BK36" s="2">
        <f t="shared" si="31"/>
        <v>14132061.999999991</v>
      </c>
      <c r="BL36" s="2">
        <f t="shared" si="31"/>
        <v>14132061.999999991</v>
      </c>
      <c r="BM36" s="2">
        <f t="shared" si="31"/>
        <v>14132061.999999991</v>
      </c>
      <c r="BN36" s="2">
        <f t="shared" si="31"/>
        <v>14132061.999999991</v>
      </c>
      <c r="BO36" s="2">
        <f t="shared" si="31"/>
        <v>14132061.999999991</v>
      </c>
      <c r="BP36" s="2">
        <f t="shared" si="31"/>
        <v>14132061.999999991</v>
      </c>
      <c r="BQ36" s="2">
        <f t="shared" ref="BQ36:BW36" si="32">SUM(BQ22:BQ35)</f>
        <v>14132061.999999991</v>
      </c>
      <c r="BR36" s="2">
        <f t="shared" si="32"/>
        <v>14132061.999999991</v>
      </c>
      <c r="BS36" s="2">
        <f t="shared" si="32"/>
        <v>14132061.999999991</v>
      </c>
      <c r="BT36" s="2">
        <f t="shared" si="32"/>
        <v>14132061.999999991</v>
      </c>
      <c r="BU36" s="2">
        <f t="shared" si="32"/>
        <v>14132061.999999991</v>
      </c>
      <c r="BV36" s="2">
        <f t="shared" si="32"/>
        <v>14132061.999999991</v>
      </c>
      <c r="BW36" s="2">
        <f t="shared" si="32"/>
        <v>14132061.999999991</v>
      </c>
      <c r="BX36" s="2"/>
      <c r="BY36" s="2">
        <f t="shared" ref="BY36" si="33">SUM(BY22:BY35)</f>
        <v>12361431.201666662</v>
      </c>
    </row>
    <row r="37" spans="1:77" ht="15" thickBot="1" x14ac:dyDescent="0.35"/>
    <row r="38" spans="1:77" ht="15" thickBot="1" x14ac:dyDescent="0.35">
      <c r="A38" s="12" t="s">
        <v>52</v>
      </c>
    </row>
    <row r="39" spans="1:77" x14ac:dyDescent="0.3">
      <c r="B39" t="s">
        <v>36</v>
      </c>
      <c r="C39">
        <v>311000</v>
      </c>
      <c r="D39" s="1">
        <f t="shared" ref="D39:D44" si="34">D22*A3*0.5/12</f>
        <v>-52.762923766269438</v>
      </c>
      <c r="E39" s="1">
        <f>(D22+(E3*0.5))*$A$3/12</f>
        <v>-87.966759830495235</v>
      </c>
      <c r="F39" s="1">
        <f t="shared" ref="F39:AM39" si="35">(E22+(F3*0.5))*$A$3/12</f>
        <v>-63.308082752736802</v>
      </c>
      <c r="G39" s="1">
        <f t="shared" si="35"/>
        <v>-47.22906889325656</v>
      </c>
      <c r="H39" s="1">
        <f t="shared" si="35"/>
        <v>17.034228289466302</v>
      </c>
      <c r="I39" s="1">
        <f t="shared" si="35"/>
        <v>155.24393887184365</v>
      </c>
      <c r="J39" s="1">
        <f t="shared" si="35"/>
        <v>321.09561463868346</v>
      </c>
      <c r="K39" s="1">
        <f t="shared" si="35"/>
        <v>480.03681352689961</v>
      </c>
      <c r="L39" s="1">
        <f t="shared" si="35"/>
        <v>632.06753553649196</v>
      </c>
      <c r="M39" s="1">
        <f t="shared" si="35"/>
        <v>770.27724611886924</v>
      </c>
      <c r="N39" s="1">
        <f t="shared" si="35"/>
        <v>887.755468395408</v>
      </c>
      <c r="O39" s="1">
        <f t="shared" si="35"/>
        <v>1079.3128401842459</v>
      </c>
      <c r="P39" s="1">
        <f t="shared" si="35"/>
        <v>1237.4664007791891</v>
      </c>
      <c r="Q39" s="1">
        <f t="shared" si="35"/>
        <v>1281.2265237893146</v>
      </c>
      <c r="R39" s="1">
        <f t="shared" si="35"/>
        <v>1335.9266775519714</v>
      </c>
      <c r="S39" s="1">
        <f t="shared" si="35"/>
        <v>1407.0368774434255</v>
      </c>
      <c r="T39" s="1">
        <f t="shared" si="35"/>
        <v>1489.0871080874106</v>
      </c>
      <c r="U39" s="1">
        <f t="shared" si="35"/>
        <v>1598.4874156127244</v>
      </c>
      <c r="V39" s="1">
        <f t="shared" si="35"/>
        <v>1729.7677846431006</v>
      </c>
      <c r="W39" s="1">
        <f t="shared" si="35"/>
        <v>1855.5781382972111</v>
      </c>
      <c r="X39" s="1">
        <f t="shared" si="35"/>
        <v>1975.9184765750567</v>
      </c>
      <c r="Y39" s="1">
        <f t="shared" si="35"/>
        <v>2085.3187841003696</v>
      </c>
      <c r="Z39" s="1">
        <f t="shared" si="35"/>
        <v>2178.3090454968865</v>
      </c>
      <c r="AA39" s="1">
        <f t="shared" si="35"/>
        <v>2265.8292915171373</v>
      </c>
      <c r="AB39" s="1">
        <f t="shared" si="35"/>
        <v>2328.7641805423714</v>
      </c>
      <c r="AC39" s="1">
        <f t="shared" si="35"/>
        <v>2367.1137125725882</v>
      </c>
      <c r="AD39" s="1">
        <f t="shared" si="35"/>
        <v>2405.4632446028049</v>
      </c>
      <c r="AE39" s="1">
        <f t="shared" si="35"/>
        <v>2443.8127766330222</v>
      </c>
      <c r="AF39" s="1">
        <f t="shared" si="35"/>
        <v>2482.1623086632389</v>
      </c>
      <c r="AG39" s="1">
        <f t="shared" si="35"/>
        <v>2520.5118406934557</v>
      </c>
      <c r="AH39" s="1">
        <f t="shared" si="35"/>
        <v>2558.861372723673</v>
      </c>
      <c r="AI39" s="1">
        <f t="shared" si="35"/>
        <v>2597.2109047538897</v>
      </c>
      <c r="AJ39" s="1">
        <f t="shared" si="35"/>
        <v>2635.5604367841065</v>
      </c>
      <c r="AK39" s="1">
        <f t="shared" si="35"/>
        <v>2673.9099688143237</v>
      </c>
      <c r="AL39" s="1">
        <f t="shared" si="35"/>
        <v>2712.2595008445405</v>
      </c>
      <c r="AM39" s="1">
        <f t="shared" si="35"/>
        <v>2750.6090328747578</v>
      </c>
      <c r="AN39" s="1">
        <f t="shared" ref="AN39:BW39" si="36">(AM22+(AN3*0.5))*$A$3/12</f>
        <v>2769.7837988898659</v>
      </c>
      <c r="AO39" s="1">
        <f t="shared" si="36"/>
        <v>2769.7837988898659</v>
      </c>
      <c r="AP39" s="1">
        <f t="shared" si="36"/>
        <v>2769.7837988898659</v>
      </c>
      <c r="AQ39" s="1">
        <f t="shared" si="36"/>
        <v>2769.7837988898659</v>
      </c>
      <c r="AR39" s="1">
        <f t="shared" si="36"/>
        <v>2769.7837988898659</v>
      </c>
      <c r="AS39" s="1">
        <f t="shared" si="36"/>
        <v>2769.7837988898659</v>
      </c>
      <c r="AT39" s="1">
        <f t="shared" si="36"/>
        <v>2769.7837988898659</v>
      </c>
      <c r="AU39" s="1">
        <f t="shared" si="36"/>
        <v>2769.7837988898659</v>
      </c>
      <c r="AV39" s="1">
        <f t="shared" si="36"/>
        <v>2769.7837988898659</v>
      </c>
      <c r="AW39" s="1">
        <f t="shared" si="36"/>
        <v>2769.7837988898659</v>
      </c>
      <c r="AX39" s="1">
        <f t="shared" si="36"/>
        <v>2769.7837988898659</v>
      </c>
      <c r="AY39" s="1">
        <f t="shared" si="36"/>
        <v>2769.7837988898659</v>
      </c>
      <c r="AZ39" s="1">
        <f t="shared" si="36"/>
        <v>2769.7837988898659</v>
      </c>
      <c r="BA39" s="1">
        <f t="shared" si="36"/>
        <v>2769.7837988898659</v>
      </c>
      <c r="BB39" s="1">
        <f t="shared" si="36"/>
        <v>2769.7837988898659</v>
      </c>
      <c r="BC39" s="1">
        <f t="shared" si="36"/>
        <v>2769.7837988898659</v>
      </c>
      <c r="BD39" s="1">
        <f t="shared" si="36"/>
        <v>2769.7837988898659</v>
      </c>
      <c r="BE39" s="1">
        <f t="shared" si="36"/>
        <v>2769.7837988898659</v>
      </c>
      <c r="BF39" s="1">
        <f t="shared" si="36"/>
        <v>2769.7837988898659</v>
      </c>
      <c r="BG39" s="1">
        <f t="shared" si="36"/>
        <v>2769.7837988898659</v>
      </c>
      <c r="BH39" s="1">
        <f t="shared" si="36"/>
        <v>2769.7837988898659</v>
      </c>
      <c r="BI39" s="1">
        <f t="shared" si="36"/>
        <v>2769.7837988898659</v>
      </c>
      <c r="BJ39" s="1">
        <f t="shared" si="36"/>
        <v>2769.7837988898659</v>
      </c>
      <c r="BK39" s="1">
        <f t="shared" si="36"/>
        <v>2769.7837988898659</v>
      </c>
      <c r="BL39" s="1">
        <f t="shared" si="36"/>
        <v>2769.7837988898659</v>
      </c>
      <c r="BM39" s="1">
        <f t="shared" si="36"/>
        <v>2769.7837988898659</v>
      </c>
      <c r="BN39" s="1">
        <f t="shared" si="36"/>
        <v>2769.7837988898659</v>
      </c>
      <c r="BO39" s="1">
        <f t="shared" si="36"/>
        <v>2769.7837988898659</v>
      </c>
      <c r="BP39" s="1">
        <f t="shared" si="36"/>
        <v>2769.7837988898659</v>
      </c>
      <c r="BQ39" s="1">
        <f t="shared" si="36"/>
        <v>2769.7837988898659</v>
      </c>
      <c r="BR39" s="1">
        <f t="shared" si="36"/>
        <v>2769.7837988898659</v>
      </c>
      <c r="BS39" s="1">
        <f t="shared" si="36"/>
        <v>2769.7837988898659</v>
      </c>
      <c r="BT39" s="1">
        <f t="shared" si="36"/>
        <v>2769.7837988898659</v>
      </c>
      <c r="BU39" s="1">
        <f t="shared" si="36"/>
        <v>2769.7837988898659</v>
      </c>
      <c r="BV39" s="1">
        <f t="shared" si="36"/>
        <v>2769.7837988898659</v>
      </c>
      <c r="BW39" s="1">
        <f t="shared" si="36"/>
        <v>2769.7837988898659</v>
      </c>
      <c r="BY39" s="2">
        <f>SUM(Y39:AJ39)</f>
        <v>28868.917899083546</v>
      </c>
    </row>
    <row r="40" spans="1:77" x14ac:dyDescent="0.3">
      <c r="C40">
        <v>312000</v>
      </c>
      <c r="D40" s="1">
        <f t="shared" si="34"/>
        <v>107.79489900509718</v>
      </c>
      <c r="E40" s="1">
        <f>(D23+(E4*0.5))*$A$4/12</f>
        <v>236.80348493405666</v>
      </c>
      <c r="F40" s="1">
        <f t="shared" ref="F40:AM40" si="37">(E23+(F4*0.5))*$A$4/12</f>
        <v>266.59440940351567</v>
      </c>
      <c r="G40" s="1">
        <f t="shared" si="37"/>
        <v>286.0199307528365</v>
      </c>
      <c r="H40" s="1">
        <f t="shared" si="37"/>
        <v>363.65840247947011</v>
      </c>
      <c r="I40" s="1">
        <f t="shared" si="37"/>
        <v>530.63390712319585</v>
      </c>
      <c r="J40" s="1">
        <f t="shared" si="37"/>
        <v>731.0045405648284</v>
      </c>
      <c r="K40" s="1">
        <f t="shared" si="37"/>
        <v>923.02640922521039</v>
      </c>
      <c r="L40" s="1">
        <f t="shared" si="37"/>
        <v>1106.699513104342</v>
      </c>
      <c r="M40" s="1">
        <f t="shared" si="37"/>
        <v>1273.6750177480676</v>
      </c>
      <c r="N40" s="1">
        <f t="shared" si="37"/>
        <v>1415.6041583751369</v>
      </c>
      <c r="O40" s="1">
        <f t="shared" si="37"/>
        <v>1647.030652851462</v>
      </c>
      <c r="P40" s="1">
        <f t="shared" si="37"/>
        <v>1838.1009508809395</v>
      </c>
      <c r="Q40" s="1">
        <f t="shared" si="37"/>
        <v>1890.9689338330645</v>
      </c>
      <c r="R40" s="1">
        <f t="shared" si="37"/>
        <v>1957.0539125232206</v>
      </c>
      <c r="S40" s="1">
        <f t="shared" si="37"/>
        <v>2042.964384820423</v>
      </c>
      <c r="T40" s="1">
        <f t="shared" si="37"/>
        <v>2142.0918528556572</v>
      </c>
      <c r="U40" s="1">
        <f t="shared" si="37"/>
        <v>2274.2618102359688</v>
      </c>
      <c r="V40" s="1">
        <f t="shared" si="37"/>
        <v>2432.8657590923426</v>
      </c>
      <c r="W40" s="1">
        <f t="shared" si="37"/>
        <v>2584.8612100797013</v>
      </c>
      <c r="X40" s="1">
        <f t="shared" si="37"/>
        <v>2730.2481631980445</v>
      </c>
      <c r="Y40" s="1">
        <f t="shared" si="37"/>
        <v>2862.4181205783557</v>
      </c>
      <c r="Z40" s="1">
        <f t="shared" si="37"/>
        <v>2974.7625843516203</v>
      </c>
      <c r="AA40" s="1">
        <f t="shared" si="37"/>
        <v>3080.4985502558702</v>
      </c>
      <c r="AB40" s="1">
        <f t="shared" si="37"/>
        <v>3156.5321719920353</v>
      </c>
      <c r="AC40" s="1">
        <f t="shared" si="37"/>
        <v>3202.8634495601159</v>
      </c>
      <c r="AD40" s="1">
        <f t="shared" si="37"/>
        <v>3249.1947271281956</v>
      </c>
      <c r="AE40" s="1">
        <f t="shared" si="37"/>
        <v>3295.5260046962762</v>
      </c>
      <c r="AF40" s="1">
        <f t="shared" si="37"/>
        <v>3341.8572822643569</v>
      </c>
      <c r="AG40" s="1">
        <f t="shared" si="37"/>
        <v>3388.1885598324375</v>
      </c>
      <c r="AH40" s="1">
        <f t="shared" si="37"/>
        <v>3434.5198374005181</v>
      </c>
      <c r="AI40" s="1">
        <f t="shared" si="37"/>
        <v>3480.8511149685983</v>
      </c>
      <c r="AJ40" s="1">
        <f t="shared" si="37"/>
        <v>3527.1823925366789</v>
      </c>
      <c r="AK40" s="1">
        <f t="shared" si="37"/>
        <v>3573.5136701047595</v>
      </c>
      <c r="AL40" s="1">
        <f t="shared" si="37"/>
        <v>3619.8449476728401</v>
      </c>
      <c r="AM40" s="1">
        <f t="shared" si="37"/>
        <v>3666.1762252409208</v>
      </c>
      <c r="AN40" s="1">
        <f t="shared" ref="AN40:BW40" si="38">(AM23+(AN4*0.5))*$A$4/12</f>
        <v>3689.3418640249606</v>
      </c>
      <c r="AO40" s="1">
        <f t="shared" si="38"/>
        <v>3689.3418640249606</v>
      </c>
      <c r="AP40" s="1">
        <f t="shared" si="38"/>
        <v>3689.3418640249606</v>
      </c>
      <c r="AQ40" s="1">
        <f t="shared" si="38"/>
        <v>3689.3418640249606</v>
      </c>
      <c r="AR40" s="1">
        <f t="shared" si="38"/>
        <v>3689.3418640249606</v>
      </c>
      <c r="AS40" s="1">
        <f t="shared" si="38"/>
        <v>3689.3418640249606</v>
      </c>
      <c r="AT40" s="1">
        <f t="shared" si="38"/>
        <v>3689.3418640249606</v>
      </c>
      <c r="AU40" s="1">
        <f t="shared" si="38"/>
        <v>3689.3418640249606</v>
      </c>
      <c r="AV40" s="1">
        <f t="shared" si="38"/>
        <v>3689.3418640249606</v>
      </c>
      <c r="AW40" s="1">
        <f t="shared" si="38"/>
        <v>3689.3418640249606</v>
      </c>
      <c r="AX40" s="1">
        <f t="shared" si="38"/>
        <v>3689.3418640249606</v>
      </c>
      <c r="AY40" s="1">
        <f t="shared" si="38"/>
        <v>3689.3418640249606</v>
      </c>
      <c r="AZ40" s="1">
        <f t="shared" si="38"/>
        <v>3689.3418640249606</v>
      </c>
      <c r="BA40" s="1">
        <f t="shared" si="38"/>
        <v>3689.3418640249606</v>
      </c>
      <c r="BB40" s="1">
        <f t="shared" si="38"/>
        <v>3689.3418640249606</v>
      </c>
      <c r="BC40" s="1">
        <f t="shared" si="38"/>
        <v>3689.3418640249606</v>
      </c>
      <c r="BD40" s="1">
        <f t="shared" si="38"/>
        <v>3689.3418640249606</v>
      </c>
      <c r="BE40" s="1">
        <f t="shared" si="38"/>
        <v>3689.3418640249606</v>
      </c>
      <c r="BF40" s="1">
        <f t="shared" si="38"/>
        <v>3689.3418640249606</v>
      </c>
      <c r="BG40" s="1">
        <f t="shared" si="38"/>
        <v>3689.3418640249606</v>
      </c>
      <c r="BH40" s="1">
        <f t="shared" si="38"/>
        <v>3689.3418640249606</v>
      </c>
      <c r="BI40" s="1">
        <f t="shared" si="38"/>
        <v>3689.3418640249606</v>
      </c>
      <c r="BJ40" s="1">
        <f t="shared" si="38"/>
        <v>3689.3418640249606</v>
      </c>
      <c r="BK40" s="1">
        <f t="shared" si="38"/>
        <v>3689.3418640249606</v>
      </c>
      <c r="BL40" s="1">
        <f t="shared" si="38"/>
        <v>3689.3418640249606</v>
      </c>
      <c r="BM40" s="1">
        <f t="shared" si="38"/>
        <v>3689.3418640249606</v>
      </c>
      <c r="BN40" s="1">
        <f t="shared" si="38"/>
        <v>3689.3418640249606</v>
      </c>
      <c r="BO40" s="1">
        <f t="shared" si="38"/>
        <v>3689.3418640249606</v>
      </c>
      <c r="BP40" s="1">
        <f t="shared" si="38"/>
        <v>3689.3418640249606</v>
      </c>
      <c r="BQ40" s="1">
        <f t="shared" si="38"/>
        <v>3689.3418640249606</v>
      </c>
      <c r="BR40" s="1">
        <f t="shared" si="38"/>
        <v>3689.3418640249606</v>
      </c>
      <c r="BS40" s="1">
        <f t="shared" si="38"/>
        <v>3689.3418640249606</v>
      </c>
      <c r="BT40" s="1">
        <f t="shared" si="38"/>
        <v>3689.3418640249606</v>
      </c>
      <c r="BU40" s="1">
        <f t="shared" si="38"/>
        <v>3689.3418640249606</v>
      </c>
      <c r="BV40" s="1">
        <f t="shared" si="38"/>
        <v>3689.3418640249606</v>
      </c>
      <c r="BW40" s="1">
        <f t="shared" si="38"/>
        <v>3689.3418640249606</v>
      </c>
      <c r="BY40" s="2">
        <f t="shared" ref="BY40:BY51" si="39">SUM(Y40:AJ40)</f>
        <v>38994.394795565058</v>
      </c>
    </row>
    <row r="41" spans="1:77" x14ac:dyDescent="0.3">
      <c r="C41">
        <v>313000</v>
      </c>
      <c r="D41" s="1">
        <f t="shared" si="34"/>
        <v>-7.7212819875000003</v>
      </c>
      <c r="E41" s="1">
        <f>(D24+(E5*0.5))*$A$5/12</f>
        <v>41.924013791666674</v>
      </c>
      <c r="F41" s="1">
        <f t="shared" ref="F41:AM41" si="40">(E24+(F5*0.5))*$A$5/12</f>
        <v>122.48536983750002</v>
      </c>
      <c r="G41" s="1">
        <f t="shared" si="40"/>
        <v>175.01645884583334</v>
      </c>
      <c r="H41" s="1">
        <f t="shared" si="40"/>
        <v>384.96845053991319</v>
      </c>
      <c r="I41" s="1">
        <f t="shared" si="40"/>
        <v>836.50774715779289</v>
      </c>
      <c r="J41" s="1">
        <f t="shared" si="40"/>
        <v>1378.3549784637262</v>
      </c>
      <c r="K41" s="1">
        <f t="shared" si="40"/>
        <v>1897.6252732004448</v>
      </c>
      <c r="L41" s="1">
        <f t="shared" si="40"/>
        <v>2394.3186313679485</v>
      </c>
      <c r="M41" s="1">
        <f t="shared" si="40"/>
        <v>2845.8579279858282</v>
      </c>
      <c r="N41" s="1">
        <f t="shared" si="40"/>
        <v>3229.6662264848687</v>
      </c>
      <c r="O41" s="1">
        <f t="shared" si="40"/>
        <v>3855.4954866362204</v>
      </c>
      <c r="P41" s="1">
        <f t="shared" si="40"/>
        <v>4372.1925204968747</v>
      </c>
      <c r="Q41" s="1">
        <f t="shared" si="40"/>
        <v>4515.1594298453083</v>
      </c>
      <c r="R41" s="1">
        <f t="shared" si="40"/>
        <v>4693.8680665308502</v>
      </c>
      <c r="S41" s="1">
        <f t="shared" si="40"/>
        <v>4926.1892942220538</v>
      </c>
      <c r="T41" s="1">
        <f t="shared" si="40"/>
        <v>5194.2522492503667</v>
      </c>
      <c r="U41" s="1">
        <f t="shared" si="40"/>
        <v>5551.6695226214506</v>
      </c>
      <c r="V41" s="1">
        <f t="shared" si="40"/>
        <v>5980.5702506667503</v>
      </c>
      <c r="W41" s="1">
        <f t="shared" si="40"/>
        <v>6391.6001150434968</v>
      </c>
      <c r="X41" s="1">
        <f t="shared" si="40"/>
        <v>6784.7591157516872</v>
      </c>
      <c r="Y41" s="1">
        <f t="shared" si="40"/>
        <v>7142.1763891227702</v>
      </c>
      <c r="Z41" s="1">
        <f t="shared" si="40"/>
        <v>7445.9810714881905</v>
      </c>
      <c r="AA41" s="1">
        <f t="shared" si="40"/>
        <v>7731.9148901850567</v>
      </c>
      <c r="AB41" s="1">
        <f t="shared" si="40"/>
        <v>7937.5268938817198</v>
      </c>
      <c r="AC41" s="1">
        <f t="shared" si="40"/>
        <v>8062.8170825781781</v>
      </c>
      <c r="AD41" s="1">
        <f t="shared" si="40"/>
        <v>8188.1072712746363</v>
      </c>
      <c r="AE41" s="1">
        <f t="shared" si="40"/>
        <v>8313.3974599710964</v>
      </c>
      <c r="AF41" s="1">
        <f t="shared" si="40"/>
        <v>8438.6876486675555</v>
      </c>
      <c r="AG41" s="1">
        <f t="shared" si="40"/>
        <v>8563.9778373640129</v>
      </c>
      <c r="AH41" s="1">
        <f t="shared" si="40"/>
        <v>8689.268026060472</v>
      </c>
      <c r="AI41" s="1">
        <f t="shared" si="40"/>
        <v>8814.5582147569312</v>
      </c>
      <c r="AJ41" s="1">
        <f t="shared" si="40"/>
        <v>8939.8484034533885</v>
      </c>
      <c r="AK41" s="1">
        <f t="shared" si="40"/>
        <v>9065.1385921498477</v>
      </c>
      <c r="AL41" s="1">
        <f t="shared" si="40"/>
        <v>9190.4287808463068</v>
      </c>
      <c r="AM41" s="1">
        <f t="shared" si="40"/>
        <v>9315.718969542766</v>
      </c>
      <c r="AN41" s="1">
        <f t="shared" ref="AN41:BW41" si="41">(AM24+(AN5*0.5))*$A$5/12</f>
        <v>9378.3640638909947</v>
      </c>
      <c r="AO41" s="1">
        <f t="shared" si="41"/>
        <v>9378.3640638909947</v>
      </c>
      <c r="AP41" s="1">
        <f t="shared" si="41"/>
        <v>9378.3640638909947</v>
      </c>
      <c r="AQ41" s="1">
        <f t="shared" si="41"/>
        <v>9378.3640638909947</v>
      </c>
      <c r="AR41" s="1">
        <f t="shared" si="41"/>
        <v>9378.3640638909947</v>
      </c>
      <c r="AS41" s="1">
        <f t="shared" si="41"/>
        <v>9378.3640638909947</v>
      </c>
      <c r="AT41" s="1">
        <f t="shared" si="41"/>
        <v>9378.3640638909947</v>
      </c>
      <c r="AU41" s="1">
        <f t="shared" si="41"/>
        <v>9378.3640638909947</v>
      </c>
      <c r="AV41" s="1">
        <f t="shared" si="41"/>
        <v>9378.3640638909947</v>
      </c>
      <c r="AW41" s="1">
        <f t="shared" si="41"/>
        <v>9378.3640638909947</v>
      </c>
      <c r="AX41" s="1">
        <f t="shared" si="41"/>
        <v>9378.3640638909947</v>
      </c>
      <c r="AY41" s="1">
        <f t="shared" si="41"/>
        <v>9378.3640638909947</v>
      </c>
      <c r="AZ41" s="1">
        <f t="shared" si="41"/>
        <v>9378.3640638909947</v>
      </c>
      <c r="BA41" s="1">
        <f t="shared" si="41"/>
        <v>9378.3640638909947</v>
      </c>
      <c r="BB41" s="1">
        <f t="shared" si="41"/>
        <v>9378.3640638909947</v>
      </c>
      <c r="BC41" s="1">
        <f t="shared" si="41"/>
        <v>9378.3640638909947</v>
      </c>
      <c r="BD41" s="1">
        <f t="shared" si="41"/>
        <v>9378.3640638909947</v>
      </c>
      <c r="BE41" s="1">
        <f t="shared" si="41"/>
        <v>9378.3640638909947</v>
      </c>
      <c r="BF41" s="1">
        <f t="shared" si="41"/>
        <v>9378.3640638909947</v>
      </c>
      <c r="BG41" s="1">
        <f t="shared" si="41"/>
        <v>9378.3640638909947</v>
      </c>
      <c r="BH41" s="1">
        <f t="shared" si="41"/>
        <v>9378.3640638909947</v>
      </c>
      <c r="BI41" s="1">
        <f t="shared" si="41"/>
        <v>9378.3640638909947</v>
      </c>
      <c r="BJ41" s="1">
        <f t="shared" si="41"/>
        <v>9378.3640638909947</v>
      </c>
      <c r="BK41" s="1">
        <f t="shared" si="41"/>
        <v>9378.3640638909947</v>
      </c>
      <c r="BL41" s="1">
        <f t="shared" si="41"/>
        <v>9378.3640638909947</v>
      </c>
      <c r="BM41" s="1">
        <f t="shared" si="41"/>
        <v>9378.3640638909947</v>
      </c>
      <c r="BN41" s="1">
        <f t="shared" si="41"/>
        <v>9378.3640638909947</v>
      </c>
      <c r="BO41" s="1">
        <f t="shared" si="41"/>
        <v>9378.3640638909947</v>
      </c>
      <c r="BP41" s="1">
        <f t="shared" si="41"/>
        <v>9378.3640638909947</v>
      </c>
      <c r="BQ41" s="1">
        <f t="shared" si="41"/>
        <v>9378.3640638909947</v>
      </c>
      <c r="BR41" s="1">
        <f t="shared" si="41"/>
        <v>9378.3640638909947</v>
      </c>
      <c r="BS41" s="1">
        <f t="shared" si="41"/>
        <v>9378.3640638909947</v>
      </c>
      <c r="BT41" s="1">
        <f t="shared" si="41"/>
        <v>9378.3640638909947</v>
      </c>
      <c r="BU41" s="1">
        <f t="shared" si="41"/>
        <v>9378.3640638909947</v>
      </c>
      <c r="BV41" s="1">
        <f t="shared" si="41"/>
        <v>9378.3640638909947</v>
      </c>
      <c r="BW41" s="1">
        <f t="shared" si="41"/>
        <v>9378.3640638909947</v>
      </c>
      <c r="BY41" s="2">
        <f t="shared" si="39"/>
        <v>98268.261188804012</v>
      </c>
    </row>
    <row r="42" spans="1:77" x14ac:dyDescent="0.3">
      <c r="C42">
        <v>314000</v>
      </c>
      <c r="D42" s="1">
        <f t="shared" si="34"/>
        <v>-255.10818908749999</v>
      </c>
      <c r="E42" s="1">
        <f>(D25+(E6*0.5))*$A$6/12</f>
        <v>-472.65094587499999</v>
      </c>
      <c r="F42" s="1">
        <f t="shared" ref="F42:AM42" si="42">(E25+(F6*0.5))*$A$6/12</f>
        <v>-419.89684611249999</v>
      </c>
      <c r="G42" s="1">
        <f t="shared" si="42"/>
        <v>-385.49784333749994</v>
      </c>
      <c r="H42" s="1">
        <f t="shared" si="42"/>
        <v>-248.01470180666797</v>
      </c>
      <c r="I42" s="1">
        <f t="shared" si="42"/>
        <v>47.667375427938289</v>
      </c>
      <c r="J42" s="1">
        <f t="shared" si="42"/>
        <v>402.48591746048669</v>
      </c>
      <c r="K42" s="1">
        <f t="shared" si="42"/>
        <v>742.52037413793778</v>
      </c>
      <c r="L42" s="1">
        <f t="shared" si="42"/>
        <v>1067.7707454602914</v>
      </c>
      <c r="M42" s="1">
        <f t="shared" si="42"/>
        <v>1363.4528226948976</v>
      </c>
      <c r="N42" s="1">
        <f t="shared" si="42"/>
        <v>1614.7825204866592</v>
      </c>
      <c r="O42" s="1">
        <f t="shared" si="42"/>
        <v>2024.595125993608</v>
      </c>
      <c r="P42" s="1">
        <f t="shared" si="42"/>
        <v>2362.9445308343743</v>
      </c>
      <c r="Q42" s="1">
        <f t="shared" si="42"/>
        <v>2456.5637419386744</v>
      </c>
      <c r="R42" s="1">
        <f t="shared" si="42"/>
        <v>2573.5877558190496</v>
      </c>
      <c r="S42" s="1">
        <f t="shared" si="42"/>
        <v>2725.7189738635375</v>
      </c>
      <c r="T42" s="1">
        <f t="shared" si="42"/>
        <v>2901.2549946840995</v>
      </c>
      <c r="U42" s="1">
        <f t="shared" si="42"/>
        <v>3135.3030224448498</v>
      </c>
      <c r="V42" s="1">
        <f t="shared" si="42"/>
        <v>3416.1606557577502</v>
      </c>
      <c r="W42" s="1">
        <f t="shared" si="42"/>
        <v>3685.3158876826124</v>
      </c>
      <c r="X42" s="1">
        <f t="shared" si="42"/>
        <v>3942.7687182194372</v>
      </c>
      <c r="Y42" s="1">
        <f t="shared" si="42"/>
        <v>4176.8167459801871</v>
      </c>
      <c r="Z42" s="1">
        <f t="shared" si="42"/>
        <v>4375.7575695768237</v>
      </c>
      <c r="AA42" s="1">
        <f t="shared" si="42"/>
        <v>4562.9959917854239</v>
      </c>
      <c r="AB42" s="1">
        <f t="shared" si="42"/>
        <v>4697.6371732125363</v>
      </c>
      <c r="AC42" s="1">
        <f t="shared" si="42"/>
        <v>4779.6811138581625</v>
      </c>
      <c r="AD42" s="1">
        <f t="shared" si="42"/>
        <v>4861.7250545037869</v>
      </c>
      <c r="AE42" s="1">
        <f t="shared" si="42"/>
        <v>4943.7689951494131</v>
      </c>
      <c r="AF42" s="1">
        <f t="shared" si="42"/>
        <v>5025.8129357950374</v>
      </c>
      <c r="AG42" s="1">
        <f t="shared" si="42"/>
        <v>5107.8568764406627</v>
      </c>
      <c r="AH42" s="1">
        <f t="shared" si="42"/>
        <v>5189.900817086288</v>
      </c>
      <c r="AI42" s="1">
        <f t="shared" si="42"/>
        <v>5271.9447577319133</v>
      </c>
      <c r="AJ42" s="1">
        <f t="shared" si="42"/>
        <v>5353.9886983775386</v>
      </c>
      <c r="AK42" s="1">
        <f t="shared" si="42"/>
        <v>5436.0326390231639</v>
      </c>
      <c r="AL42" s="1">
        <f t="shared" si="42"/>
        <v>5518.0765796687892</v>
      </c>
      <c r="AM42" s="1">
        <f t="shared" si="42"/>
        <v>5600.1205203144136</v>
      </c>
      <c r="AN42" s="1">
        <f t="shared" ref="AN42:BW42" si="43">(AM25+(AN6*0.5))*$A$6/12</f>
        <v>5641.1424906372267</v>
      </c>
      <c r="AO42" s="1">
        <f t="shared" si="43"/>
        <v>5641.1424906372267</v>
      </c>
      <c r="AP42" s="1">
        <f t="shared" si="43"/>
        <v>5641.1424906372267</v>
      </c>
      <c r="AQ42" s="1">
        <f t="shared" si="43"/>
        <v>5641.1424906372267</v>
      </c>
      <c r="AR42" s="1">
        <f t="shared" si="43"/>
        <v>5641.1424906372267</v>
      </c>
      <c r="AS42" s="1">
        <f t="shared" si="43"/>
        <v>5641.1424906372267</v>
      </c>
      <c r="AT42" s="1">
        <f t="shared" si="43"/>
        <v>5641.1424906372267</v>
      </c>
      <c r="AU42" s="1">
        <f t="shared" si="43"/>
        <v>5641.1424906372267</v>
      </c>
      <c r="AV42" s="1">
        <f t="shared" si="43"/>
        <v>5641.1424906372267</v>
      </c>
      <c r="AW42" s="1">
        <f t="shared" si="43"/>
        <v>5641.1424906372267</v>
      </c>
      <c r="AX42" s="1">
        <f t="shared" si="43"/>
        <v>5641.1424906372267</v>
      </c>
      <c r="AY42" s="1">
        <f t="shared" si="43"/>
        <v>5641.1424906372267</v>
      </c>
      <c r="AZ42" s="1">
        <f t="shared" si="43"/>
        <v>5641.1424906372267</v>
      </c>
      <c r="BA42" s="1">
        <f t="shared" si="43"/>
        <v>5641.1424906372267</v>
      </c>
      <c r="BB42" s="1">
        <f t="shared" si="43"/>
        <v>5641.1424906372267</v>
      </c>
      <c r="BC42" s="1">
        <f t="shared" si="43"/>
        <v>5641.1424906372267</v>
      </c>
      <c r="BD42" s="1">
        <f t="shared" si="43"/>
        <v>5641.1424906372267</v>
      </c>
      <c r="BE42" s="1">
        <f t="shared" si="43"/>
        <v>5641.1424906372267</v>
      </c>
      <c r="BF42" s="1">
        <f t="shared" si="43"/>
        <v>5641.1424906372267</v>
      </c>
      <c r="BG42" s="1">
        <f t="shared" si="43"/>
        <v>5641.1424906372267</v>
      </c>
      <c r="BH42" s="1">
        <f t="shared" si="43"/>
        <v>5641.1424906372267</v>
      </c>
      <c r="BI42" s="1">
        <f t="shared" si="43"/>
        <v>5641.1424906372267</v>
      </c>
      <c r="BJ42" s="1">
        <f t="shared" si="43"/>
        <v>5641.1424906372267</v>
      </c>
      <c r="BK42" s="1">
        <f t="shared" si="43"/>
        <v>5641.1424906372267</v>
      </c>
      <c r="BL42" s="1">
        <f t="shared" si="43"/>
        <v>5641.1424906372267</v>
      </c>
      <c r="BM42" s="1">
        <f t="shared" si="43"/>
        <v>5641.1424906372267</v>
      </c>
      <c r="BN42" s="1">
        <f t="shared" si="43"/>
        <v>5641.1424906372267</v>
      </c>
      <c r="BO42" s="1">
        <f t="shared" si="43"/>
        <v>5641.1424906372267</v>
      </c>
      <c r="BP42" s="1">
        <f t="shared" si="43"/>
        <v>5641.1424906372267</v>
      </c>
      <c r="BQ42" s="1">
        <f t="shared" si="43"/>
        <v>5641.1424906372267</v>
      </c>
      <c r="BR42" s="1">
        <f t="shared" si="43"/>
        <v>5641.1424906372267</v>
      </c>
      <c r="BS42" s="1">
        <f t="shared" si="43"/>
        <v>5641.1424906372267</v>
      </c>
      <c r="BT42" s="1">
        <f t="shared" si="43"/>
        <v>5641.1424906372267</v>
      </c>
      <c r="BU42" s="1">
        <f t="shared" si="43"/>
        <v>5641.1424906372267</v>
      </c>
      <c r="BV42" s="1">
        <f t="shared" si="43"/>
        <v>5641.1424906372267</v>
      </c>
      <c r="BW42" s="1">
        <f t="shared" si="43"/>
        <v>5641.1424906372267</v>
      </c>
      <c r="BY42" s="2">
        <f t="shared" si="39"/>
        <v>58347.886729497768</v>
      </c>
    </row>
    <row r="43" spans="1:77" x14ac:dyDescent="0.3">
      <c r="C43">
        <v>315000</v>
      </c>
      <c r="D43" s="1">
        <f t="shared" si="34"/>
        <v>122.56257424478402</v>
      </c>
      <c r="E43" s="1">
        <f>(D26+(E7*0.5))*$A$7/12</f>
        <v>266.04713961664072</v>
      </c>
      <c r="F43" s="1">
        <f t="shared" ref="F43:AM43" si="44">(E26+(F7*0.5))*$A$7/12</f>
        <v>295.42842819954177</v>
      </c>
      <c r="G43" s="1">
        <f t="shared" si="44"/>
        <v>314.58688284186195</v>
      </c>
      <c r="H43" s="1">
        <f t="shared" si="44"/>
        <v>391.15783893412413</v>
      </c>
      <c r="I43" s="1">
        <f t="shared" si="44"/>
        <v>555.83737055598851</v>
      </c>
      <c r="J43" s="1">
        <f t="shared" si="44"/>
        <v>753.4528359881765</v>
      </c>
      <c r="K43" s="1">
        <f t="shared" si="44"/>
        <v>942.83433514650289</v>
      </c>
      <c r="L43" s="1">
        <f t="shared" si="44"/>
        <v>1123.9818680309677</v>
      </c>
      <c r="M43" s="1">
        <f t="shared" si="44"/>
        <v>1288.6613996528324</v>
      </c>
      <c r="N43" s="1">
        <f t="shared" si="44"/>
        <v>1428.6389637382345</v>
      </c>
      <c r="O43" s="1">
        <f t="shared" si="44"/>
        <v>1656.8832609875151</v>
      </c>
      <c r="P43" s="1">
        <f t="shared" si="44"/>
        <v>1845.3262739520924</v>
      </c>
      <c r="Q43" s="1">
        <f t="shared" si="44"/>
        <v>1897.4673031942266</v>
      </c>
      <c r="R43" s="1">
        <f t="shared" si="44"/>
        <v>1962.6435897468943</v>
      </c>
      <c r="S43" s="1">
        <f t="shared" si="44"/>
        <v>2047.3727622653623</v>
      </c>
      <c r="T43" s="1">
        <f t="shared" si="44"/>
        <v>2145.1371920943639</v>
      </c>
      <c r="U43" s="1">
        <f t="shared" si="44"/>
        <v>2275.4897651996989</v>
      </c>
      <c r="V43" s="1">
        <f t="shared" si="44"/>
        <v>2431.9128529261011</v>
      </c>
      <c r="W43" s="1">
        <f t="shared" si="44"/>
        <v>2581.8183119972368</v>
      </c>
      <c r="X43" s="1">
        <f t="shared" si="44"/>
        <v>2725.2061424131057</v>
      </c>
      <c r="Y43" s="1">
        <f t="shared" si="44"/>
        <v>2855.5587155184407</v>
      </c>
      <c r="Z43" s="1">
        <f t="shared" si="44"/>
        <v>2966.3584026579756</v>
      </c>
      <c r="AA43" s="1">
        <f t="shared" si="44"/>
        <v>3070.640461142244</v>
      </c>
      <c r="AB43" s="1">
        <f t="shared" si="44"/>
        <v>3145.6285933341005</v>
      </c>
      <c r="AC43" s="1">
        <f t="shared" si="44"/>
        <v>3191.3227992335451</v>
      </c>
      <c r="AD43" s="1">
        <f t="shared" si="44"/>
        <v>3237.0170051329897</v>
      </c>
      <c r="AE43" s="1">
        <f t="shared" si="44"/>
        <v>3282.7112110324342</v>
      </c>
      <c r="AF43" s="1">
        <f t="shared" si="44"/>
        <v>3328.4054169318792</v>
      </c>
      <c r="AG43" s="1">
        <f t="shared" si="44"/>
        <v>3374.0996228313238</v>
      </c>
      <c r="AH43" s="1">
        <f t="shared" si="44"/>
        <v>3419.7938287307684</v>
      </c>
      <c r="AI43" s="1">
        <f t="shared" si="44"/>
        <v>3465.488034630213</v>
      </c>
      <c r="AJ43" s="1">
        <f t="shared" si="44"/>
        <v>3511.1822405296575</v>
      </c>
      <c r="AK43" s="1">
        <f t="shared" si="44"/>
        <v>3556.876446429103</v>
      </c>
      <c r="AL43" s="1">
        <f t="shared" si="44"/>
        <v>3602.5706523285476</v>
      </c>
      <c r="AM43" s="1">
        <f t="shared" si="44"/>
        <v>3648.2648582279921</v>
      </c>
      <c r="AN43" s="1">
        <f t="shared" ref="AN43:BW43" si="45">(AM26+(AN7*0.5))*$A$7/12</f>
        <v>3671.1119611777144</v>
      </c>
      <c r="AO43" s="1">
        <f t="shared" si="45"/>
        <v>3671.1119611777144</v>
      </c>
      <c r="AP43" s="1">
        <f t="shared" si="45"/>
        <v>3671.1119611777144</v>
      </c>
      <c r="AQ43" s="1">
        <f t="shared" si="45"/>
        <v>3671.1119611777144</v>
      </c>
      <c r="AR43" s="1">
        <f t="shared" si="45"/>
        <v>3671.1119611777144</v>
      </c>
      <c r="AS43" s="1">
        <f t="shared" si="45"/>
        <v>3671.1119611777144</v>
      </c>
      <c r="AT43" s="1">
        <f t="shared" si="45"/>
        <v>3671.1119611777144</v>
      </c>
      <c r="AU43" s="1">
        <f t="shared" si="45"/>
        <v>3671.1119611777144</v>
      </c>
      <c r="AV43" s="1">
        <f t="shared" si="45"/>
        <v>3671.1119611777144</v>
      </c>
      <c r="AW43" s="1">
        <f t="shared" si="45"/>
        <v>3671.1119611777144</v>
      </c>
      <c r="AX43" s="1">
        <f t="shared" si="45"/>
        <v>3671.1119611777144</v>
      </c>
      <c r="AY43" s="1">
        <f t="shared" si="45"/>
        <v>3671.1119611777144</v>
      </c>
      <c r="AZ43" s="1">
        <f t="shared" si="45"/>
        <v>3671.1119611777144</v>
      </c>
      <c r="BA43" s="1">
        <f t="shared" si="45"/>
        <v>3671.1119611777144</v>
      </c>
      <c r="BB43" s="1">
        <f t="shared" si="45"/>
        <v>3671.1119611777144</v>
      </c>
      <c r="BC43" s="1">
        <f t="shared" si="45"/>
        <v>3671.1119611777144</v>
      </c>
      <c r="BD43" s="1">
        <f t="shared" si="45"/>
        <v>3671.1119611777144</v>
      </c>
      <c r="BE43" s="1">
        <f t="shared" si="45"/>
        <v>3671.1119611777144</v>
      </c>
      <c r="BF43" s="1">
        <f t="shared" si="45"/>
        <v>3671.1119611777144</v>
      </c>
      <c r="BG43" s="1">
        <f t="shared" si="45"/>
        <v>3671.1119611777144</v>
      </c>
      <c r="BH43" s="1">
        <f t="shared" si="45"/>
        <v>3671.1119611777144</v>
      </c>
      <c r="BI43" s="1">
        <f t="shared" si="45"/>
        <v>3671.1119611777144</v>
      </c>
      <c r="BJ43" s="1">
        <f t="shared" si="45"/>
        <v>3671.1119611777144</v>
      </c>
      <c r="BK43" s="1">
        <f t="shared" si="45"/>
        <v>3671.1119611777144</v>
      </c>
      <c r="BL43" s="1">
        <f t="shared" si="45"/>
        <v>3671.1119611777144</v>
      </c>
      <c r="BM43" s="1">
        <f t="shared" si="45"/>
        <v>3671.1119611777144</v>
      </c>
      <c r="BN43" s="1">
        <f t="shared" si="45"/>
        <v>3671.1119611777144</v>
      </c>
      <c r="BO43" s="1">
        <f t="shared" si="45"/>
        <v>3671.1119611777144</v>
      </c>
      <c r="BP43" s="1">
        <f t="shared" si="45"/>
        <v>3671.1119611777144</v>
      </c>
      <c r="BQ43" s="1">
        <f t="shared" si="45"/>
        <v>3671.1119611777144</v>
      </c>
      <c r="BR43" s="1">
        <f t="shared" si="45"/>
        <v>3671.1119611777144</v>
      </c>
      <c r="BS43" s="1">
        <f t="shared" si="45"/>
        <v>3671.1119611777144</v>
      </c>
      <c r="BT43" s="1">
        <f t="shared" si="45"/>
        <v>3671.1119611777144</v>
      </c>
      <c r="BU43" s="1">
        <f t="shared" si="45"/>
        <v>3671.1119611777144</v>
      </c>
      <c r="BV43" s="1">
        <f t="shared" si="45"/>
        <v>3671.1119611777144</v>
      </c>
      <c r="BW43" s="1">
        <f t="shared" si="45"/>
        <v>3671.1119611777144</v>
      </c>
      <c r="BY43" s="2">
        <f t="shared" si="39"/>
        <v>38848.206331705573</v>
      </c>
    </row>
    <row r="44" spans="1:77" x14ac:dyDescent="0.3">
      <c r="C44">
        <v>316000</v>
      </c>
      <c r="D44" s="1">
        <f t="shared" si="34"/>
        <v>-29.647387352794627</v>
      </c>
      <c r="E44" s="1">
        <f>(D27+(E8*0.5))*$A$8/12</f>
        <v>-39.995337441872465</v>
      </c>
      <c r="F44" s="1">
        <f t="shared" ref="F44:AM44" si="46">(E27+(F8*0.5))*$A$8/12</f>
        <v>-12.892642851819105</v>
      </c>
      <c r="G44" s="1">
        <f t="shared" si="46"/>
        <v>4.7800246870163887</v>
      </c>
      <c r="H44" s="1">
        <f t="shared" si="46"/>
        <v>75.412707511033531</v>
      </c>
      <c r="I44" s="1">
        <f t="shared" si="46"/>
        <v>227.32092073276041</v>
      </c>
      <c r="J44" s="1">
        <f t="shared" si="46"/>
        <v>409.61080195317777</v>
      </c>
      <c r="K44" s="1">
        <f t="shared" si="46"/>
        <v>584.30528202038806</v>
      </c>
      <c r="L44" s="1">
        <f t="shared" si="46"/>
        <v>751.40436093439166</v>
      </c>
      <c r="M44" s="1">
        <f t="shared" si="46"/>
        <v>903.31257415611844</v>
      </c>
      <c r="N44" s="1">
        <f t="shared" si="46"/>
        <v>1032.4345205323618</v>
      </c>
      <c r="O44" s="1">
        <f t="shared" si="46"/>
        <v>1242.977889411992</v>
      </c>
      <c r="P44" s="1">
        <f t="shared" si="46"/>
        <v>1416.8066652874206</v>
      </c>
      <c r="Q44" s="1">
        <f t="shared" si="46"/>
        <v>1464.9040245020544</v>
      </c>
      <c r="R44" s="1">
        <f t="shared" si="46"/>
        <v>1525.0257235203462</v>
      </c>
      <c r="S44" s="1">
        <f t="shared" si="46"/>
        <v>1603.1839322441258</v>
      </c>
      <c r="T44" s="1">
        <f t="shared" si="46"/>
        <v>1693.3664807715634</v>
      </c>
      <c r="U44" s="1">
        <f t="shared" si="46"/>
        <v>1813.6098788081474</v>
      </c>
      <c r="V44" s="1">
        <f t="shared" si="46"/>
        <v>1957.9019564520479</v>
      </c>
      <c r="W44" s="1">
        <f t="shared" si="46"/>
        <v>2096.181864194119</v>
      </c>
      <c r="X44" s="1">
        <f t="shared" si="46"/>
        <v>2228.4496020343609</v>
      </c>
      <c r="Y44" s="1">
        <f t="shared" si="46"/>
        <v>2348.6930000709444</v>
      </c>
      <c r="Z44" s="1">
        <f t="shared" si="46"/>
        <v>2450.8998884020407</v>
      </c>
      <c r="AA44" s="1">
        <f t="shared" si="46"/>
        <v>2547.0946068313074</v>
      </c>
      <c r="AB44" s="1">
        <f t="shared" si="46"/>
        <v>2616.26721779219</v>
      </c>
      <c r="AC44" s="1">
        <f t="shared" si="46"/>
        <v>2658.4177212846885</v>
      </c>
      <c r="AD44" s="1">
        <f t="shared" si="46"/>
        <v>2700.5682247771861</v>
      </c>
      <c r="AE44" s="1">
        <f t="shared" si="46"/>
        <v>2742.7187282696846</v>
      </c>
      <c r="AF44" s="1">
        <f t="shared" si="46"/>
        <v>2784.8692317621826</v>
      </c>
      <c r="AG44" s="1">
        <f t="shared" si="46"/>
        <v>2827.0197352546802</v>
      </c>
      <c r="AH44" s="1">
        <f t="shared" si="46"/>
        <v>2869.1702387471782</v>
      </c>
      <c r="AI44" s="1">
        <f t="shared" si="46"/>
        <v>2911.3207422396767</v>
      </c>
      <c r="AJ44" s="1">
        <f t="shared" si="46"/>
        <v>2953.4712457321748</v>
      </c>
      <c r="AK44" s="1">
        <f t="shared" si="46"/>
        <v>2995.6217492246724</v>
      </c>
      <c r="AL44" s="1">
        <f t="shared" si="46"/>
        <v>3037.7722527171704</v>
      </c>
      <c r="AM44" s="1">
        <f t="shared" si="46"/>
        <v>3079.9227562096689</v>
      </c>
      <c r="AN44" s="1">
        <f t="shared" ref="AN44:BW44" si="47">(AM27+(AN8*0.5))*$A$8/12</f>
        <v>3100.9980079559177</v>
      </c>
      <c r="AO44" s="1">
        <f t="shared" si="47"/>
        <v>3100.9980079559177</v>
      </c>
      <c r="AP44" s="1">
        <f t="shared" si="47"/>
        <v>3100.9980079559177</v>
      </c>
      <c r="AQ44" s="1">
        <f t="shared" si="47"/>
        <v>3100.9980079559177</v>
      </c>
      <c r="AR44" s="1">
        <f t="shared" si="47"/>
        <v>3100.9980079559177</v>
      </c>
      <c r="AS44" s="1">
        <f t="shared" si="47"/>
        <v>3100.9980079559177</v>
      </c>
      <c r="AT44" s="1">
        <f t="shared" si="47"/>
        <v>3100.9980079559177</v>
      </c>
      <c r="AU44" s="1">
        <f t="shared" si="47"/>
        <v>3100.9980079559177</v>
      </c>
      <c r="AV44" s="1">
        <f t="shared" si="47"/>
        <v>3100.9980079559177</v>
      </c>
      <c r="AW44" s="1">
        <f t="shared" si="47"/>
        <v>3100.9980079559177</v>
      </c>
      <c r="AX44" s="1">
        <f t="shared" si="47"/>
        <v>3100.9980079559177</v>
      </c>
      <c r="AY44" s="1">
        <f t="shared" si="47"/>
        <v>3100.9980079559177</v>
      </c>
      <c r="AZ44" s="1">
        <f t="shared" si="47"/>
        <v>3100.9980079559177</v>
      </c>
      <c r="BA44" s="1">
        <f t="shared" si="47"/>
        <v>3100.9980079559177</v>
      </c>
      <c r="BB44" s="1">
        <f t="shared" si="47"/>
        <v>3100.9980079559177</v>
      </c>
      <c r="BC44" s="1">
        <f t="shared" si="47"/>
        <v>3100.9980079559177</v>
      </c>
      <c r="BD44" s="1">
        <f t="shared" si="47"/>
        <v>3100.9980079559177</v>
      </c>
      <c r="BE44" s="1">
        <f t="shared" si="47"/>
        <v>3100.9980079559177</v>
      </c>
      <c r="BF44" s="1">
        <f t="shared" si="47"/>
        <v>3100.9980079559177</v>
      </c>
      <c r="BG44" s="1">
        <f t="shared" si="47"/>
        <v>3100.9980079559177</v>
      </c>
      <c r="BH44" s="1">
        <f t="shared" si="47"/>
        <v>3100.9980079559177</v>
      </c>
      <c r="BI44" s="1">
        <f t="shared" si="47"/>
        <v>3100.9980079559177</v>
      </c>
      <c r="BJ44" s="1">
        <f t="shared" si="47"/>
        <v>3100.9980079559177</v>
      </c>
      <c r="BK44" s="1">
        <f t="shared" si="47"/>
        <v>3100.9980079559177</v>
      </c>
      <c r="BL44" s="1">
        <f t="shared" si="47"/>
        <v>3100.9980079559177</v>
      </c>
      <c r="BM44" s="1">
        <f t="shared" si="47"/>
        <v>3100.9980079559177</v>
      </c>
      <c r="BN44" s="1">
        <f t="shared" si="47"/>
        <v>3100.9980079559177</v>
      </c>
      <c r="BO44" s="1">
        <f t="shared" si="47"/>
        <v>3100.9980079559177</v>
      </c>
      <c r="BP44" s="1">
        <f t="shared" si="47"/>
        <v>3100.9980079559177</v>
      </c>
      <c r="BQ44" s="1">
        <f t="shared" si="47"/>
        <v>3100.9980079559177</v>
      </c>
      <c r="BR44" s="1">
        <f t="shared" si="47"/>
        <v>3100.9980079559177</v>
      </c>
      <c r="BS44" s="1">
        <f t="shared" si="47"/>
        <v>3100.9980079559177</v>
      </c>
      <c r="BT44" s="1">
        <f t="shared" si="47"/>
        <v>3100.9980079559177</v>
      </c>
      <c r="BU44" s="1">
        <f t="shared" si="47"/>
        <v>3100.9980079559177</v>
      </c>
      <c r="BV44" s="1">
        <f t="shared" si="47"/>
        <v>3100.9980079559177</v>
      </c>
      <c r="BW44" s="1">
        <f t="shared" si="47"/>
        <v>3100.9980079559177</v>
      </c>
      <c r="BY44" s="2">
        <f t="shared" si="39"/>
        <v>32410.51058116393</v>
      </c>
    </row>
    <row r="45" spans="1:77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Y45" s="2">
        <f t="shared" si="39"/>
        <v>0</v>
      </c>
    </row>
    <row r="46" spans="1:77" x14ac:dyDescent="0.3">
      <c r="B46" t="s">
        <v>37</v>
      </c>
      <c r="C46">
        <v>311000</v>
      </c>
      <c r="D46" s="1">
        <f t="shared" ref="D46:D51" si="48">D29*A10*0.5/12</f>
        <v>54.305854217239016</v>
      </c>
      <c r="E46" s="1">
        <f>(D29+(E10*0.5))*$A$10/12</f>
        <v>135.86287283388518</v>
      </c>
      <c r="F46" s="1">
        <f t="shared" ref="F46:AM46" si="49">(E29+(F10*0.5))*$A$10/12</f>
        <v>183.98093889360121</v>
      </c>
      <c r="G46" s="1">
        <f t="shared" si="49"/>
        <v>247.30876953466284</v>
      </c>
      <c r="H46" s="1">
        <f t="shared" si="49"/>
        <v>375.56521027324692</v>
      </c>
      <c r="I46" s="1">
        <f t="shared" si="49"/>
        <v>590.0540344170812</v>
      </c>
      <c r="J46" s="1">
        <f t="shared" si="49"/>
        <v>847.44065918908746</v>
      </c>
      <c r="K46" s="1">
        <f t="shared" si="49"/>
        <v>1094.1028561786788</v>
      </c>
      <c r="L46" s="1">
        <f t="shared" si="49"/>
        <v>1330.0406253858557</v>
      </c>
      <c r="M46" s="1">
        <f t="shared" si="49"/>
        <v>1544.5294495296901</v>
      </c>
      <c r="N46" s="1">
        <f t="shared" si="49"/>
        <v>1726.8449008277669</v>
      </c>
      <c r="O46" s="1">
        <f t="shared" si="49"/>
        <v>2024.1244136633143</v>
      </c>
      <c r="P46" s="1">
        <f t="shared" si="49"/>
        <v>2269.5642680934511</v>
      </c>
      <c r="Q46" s="1">
        <f t="shared" si="49"/>
        <v>2337.4759747982916</v>
      </c>
      <c r="R46" s="1">
        <f t="shared" si="49"/>
        <v>2422.3656081793429</v>
      </c>
      <c r="S46" s="1">
        <f t="shared" si="49"/>
        <v>2532.7221315747097</v>
      </c>
      <c r="T46" s="1">
        <f t="shared" si="49"/>
        <v>2660.0565816462858</v>
      </c>
      <c r="U46" s="1">
        <f t="shared" si="49"/>
        <v>2829.8358484083888</v>
      </c>
      <c r="V46" s="1">
        <f t="shared" si="49"/>
        <v>3033.5709685229108</v>
      </c>
      <c r="W46" s="1">
        <f t="shared" si="49"/>
        <v>3228.8171252993284</v>
      </c>
      <c r="X46" s="1">
        <f t="shared" si="49"/>
        <v>3415.5743187376411</v>
      </c>
      <c r="Y46" s="1">
        <f t="shared" si="49"/>
        <v>3585.3535854997431</v>
      </c>
      <c r="Z46" s="1">
        <f t="shared" si="49"/>
        <v>3729.6659622475304</v>
      </c>
      <c r="AA46" s="1">
        <f t="shared" si="49"/>
        <v>3865.4893756572114</v>
      </c>
      <c r="AB46" s="1">
        <f t="shared" si="49"/>
        <v>3963.1585646582221</v>
      </c>
      <c r="AC46" s="1">
        <f t="shared" si="49"/>
        <v>4022.67352925056</v>
      </c>
      <c r="AD46" s="1">
        <f t="shared" si="49"/>
        <v>4082.1884938428975</v>
      </c>
      <c r="AE46" s="1">
        <f t="shared" si="49"/>
        <v>4141.7034584352359</v>
      </c>
      <c r="AF46" s="1">
        <f t="shared" si="49"/>
        <v>4201.2184230275734</v>
      </c>
      <c r="AG46" s="1">
        <f t="shared" si="49"/>
        <v>4260.7333876199118</v>
      </c>
      <c r="AH46" s="1">
        <f t="shared" si="49"/>
        <v>4320.2483522122502</v>
      </c>
      <c r="AI46" s="1">
        <f t="shared" si="49"/>
        <v>4379.7633168045877</v>
      </c>
      <c r="AJ46" s="1">
        <f t="shared" si="49"/>
        <v>4439.2782813969252</v>
      </c>
      <c r="AK46" s="1">
        <f t="shared" si="49"/>
        <v>4498.7932459892636</v>
      </c>
      <c r="AL46" s="1">
        <f t="shared" si="49"/>
        <v>4558.308210581602</v>
      </c>
      <c r="AM46" s="1">
        <f t="shared" si="49"/>
        <v>4617.8231751739395</v>
      </c>
      <c r="AN46" s="1">
        <f t="shared" ref="AN46:BW46" si="50">(AM29+(AN10*0.5))*$A$10/12</f>
        <v>4647.5806574701082</v>
      </c>
      <c r="AO46" s="1">
        <f t="shared" si="50"/>
        <v>4647.5806574701082</v>
      </c>
      <c r="AP46" s="1">
        <f t="shared" si="50"/>
        <v>4647.5806574701082</v>
      </c>
      <c r="AQ46" s="1">
        <f t="shared" si="50"/>
        <v>4647.5806574701082</v>
      </c>
      <c r="AR46" s="1">
        <f t="shared" si="50"/>
        <v>4647.5806574701082</v>
      </c>
      <c r="AS46" s="1">
        <f t="shared" si="50"/>
        <v>4647.5806574701082</v>
      </c>
      <c r="AT46" s="1">
        <f t="shared" si="50"/>
        <v>4647.5806574701082</v>
      </c>
      <c r="AU46" s="1">
        <f t="shared" si="50"/>
        <v>4647.5806574701082</v>
      </c>
      <c r="AV46" s="1">
        <f t="shared" si="50"/>
        <v>4647.5806574701082</v>
      </c>
      <c r="AW46" s="1">
        <f t="shared" si="50"/>
        <v>4647.5806574701082</v>
      </c>
      <c r="AX46" s="1">
        <f t="shared" si="50"/>
        <v>4647.5806574701082</v>
      </c>
      <c r="AY46" s="1">
        <f t="shared" si="50"/>
        <v>4647.5806574701082</v>
      </c>
      <c r="AZ46" s="1">
        <f t="shared" si="50"/>
        <v>4647.5806574701082</v>
      </c>
      <c r="BA46" s="1">
        <f t="shared" si="50"/>
        <v>4647.5806574701082</v>
      </c>
      <c r="BB46" s="1">
        <f t="shared" si="50"/>
        <v>4647.5806574701082</v>
      </c>
      <c r="BC46" s="1">
        <f t="shared" si="50"/>
        <v>4647.5806574701082</v>
      </c>
      <c r="BD46" s="1">
        <f t="shared" si="50"/>
        <v>4647.5806574701082</v>
      </c>
      <c r="BE46" s="1">
        <f t="shared" si="50"/>
        <v>4647.5806574701082</v>
      </c>
      <c r="BF46" s="1">
        <f t="shared" si="50"/>
        <v>4647.5806574701082</v>
      </c>
      <c r="BG46" s="1">
        <f t="shared" si="50"/>
        <v>4647.5806574701082</v>
      </c>
      <c r="BH46" s="1">
        <f t="shared" si="50"/>
        <v>4647.5806574701082</v>
      </c>
      <c r="BI46" s="1">
        <f t="shared" si="50"/>
        <v>4647.5806574701082</v>
      </c>
      <c r="BJ46" s="1">
        <f t="shared" si="50"/>
        <v>4647.5806574701082</v>
      </c>
      <c r="BK46" s="1">
        <f t="shared" si="50"/>
        <v>4647.5806574701082</v>
      </c>
      <c r="BL46" s="1">
        <f t="shared" si="50"/>
        <v>4647.5806574701082</v>
      </c>
      <c r="BM46" s="1">
        <f t="shared" si="50"/>
        <v>4647.5806574701082</v>
      </c>
      <c r="BN46" s="1">
        <f t="shared" si="50"/>
        <v>4647.5806574701082</v>
      </c>
      <c r="BO46" s="1">
        <f t="shared" si="50"/>
        <v>4647.5806574701082</v>
      </c>
      <c r="BP46" s="1">
        <f t="shared" si="50"/>
        <v>4647.5806574701082</v>
      </c>
      <c r="BQ46" s="1">
        <f t="shared" si="50"/>
        <v>4647.5806574701082</v>
      </c>
      <c r="BR46" s="1">
        <f t="shared" si="50"/>
        <v>4647.5806574701082</v>
      </c>
      <c r="BS46" s="1">
        <f t="shared" si="50"/>
        <v>4647.5806574701082</v>
      </c>
      <c r="BT46" s="1">
        <f t="shared" si="50"/>
        <v>4647.5806574701082</v>
      </c>
      <c r="BU46" s="1">
        <f t="shared" si="50"/>
        <v>4647.5806574701082</v>
      </c>
      <c r="BV46" s="1">
        <f t="shared" si="50"/>
        <v>4647.5806574701082</v>
      </c>
      <c r="BW46" s="1">
        <f t="shared" si="50"/>
        <v>4647.5806574701082</v>
      </c>
      <c r="BY46" s="2">
        <f t="shared" si="39"/>
        <v>48991.474730652648</v>
      </c>
    </row>
    <row r="47" spans="1:77" x14ac:dyDescent="0.3">
      <c r="C47">
        <v>312000</v>
      </c>
      <c r="D47" s="1">
        <f t="shared" si="48"/>
        <v>-171.88340758243609</v>
      </c>
      <c r="E47" s="1">
        <f>(D30+(E11*0.5))*$A$11/12</f>
        <v>-298.4004937699878</v>
      </c>
      <c r="F47" s="1">
        <f t="shared" ref="F47:AM47" si="51">(E30+(F11*0.5))*$A$11/12</f>
        <v>-218.29600164465865</v>
      </c>
      <c r="G47" s="1">
        <f t="shared" si="51"/>
        <v>-112.87110627380845</v>
      </c>
      <c r="H47" s="1">
        <f t="shared" si="51"/>
        <v>100.64368090634754</v>
      </c>
      <c r="I47" s="1">
        <f t="shared" si="51"/>
        <v>457.71391175204047</v>
      </c>
      <c r="J47" s="1">
        <f t="shared" si="51"/>
        <v>886.19824836392502</v>
      </c>
      <c r="K47" s="1">
        <f t="shared" si="51"/>
        <v>1296.8290957824199</v>
      </c>
      <c r="L47" s="1">
        <f t="shared" si="51"/>
        <v>1689.6064540075249</v>
      </c>
      <c r="M47" s="1">
        <f t="shared" si="51"/>
        <v>2046.6766848532181</v>
      </c>
      <c r="N47" s="1">
        <f t="shared" si="51"/>
        <v>2350.1862991261091</v>
      </c>
      <c r="O47" s="1">
        <f t="shared" si="51"/>
        <v>2845.0823138606625</v>
      </c>
      <c r="P47" s="1">
        <f t="shared" si="51"/>
        <v>3253.6782667264019</v>
      </c>
      <c r="Q47" s="1">
        <f t="shared" si="51"/>
        <v>3366.7342680682773</v>
      </c>
      <c r="R47" s="1">
        <f t="shared" si="51"/>
        <v>3508.0542697456208</v>
      </c>
      <c r="S47" s="1">
        <f t="shared" si="51"/>
        <v>3691.7702719261683</v>
      </c>
      <c r="T47" s="1">
        <f t="shared" si="51"/>
        <v>3903.7502744421831</v>
      </c>
      <c r="U47" s="1">
        <f t="shared" si="51"/>
        <v>4186.3902777968715</v>
      </c>
      <c r="V47" s="1">
        <f t="shared" si="51"/>
        <v>4525.5582818224966</v>
      </c>
      <c r="W47" s="1">
        <f t="shared" si="51"/>
        <v>4850.5942856803867</v>
      </c>
      <c r="X47" s="1">
        <f t="shared" si="51"/>
        <v>5161.4982893705428</v>
      </c>
      <c r="Y47" s="1">
        <f t="shared" si="51"/>
        <v>5444.1382927252307</v>
      </c>
      <c r="Z47" s="1">
        <f t="shared" si="51"/>
        <v>5684.3822955767146</v>
      </c>
      <c r="AA47" s="1">
        <f t="shared" si="51"/>
        <v>5910.4942982604653</v>
      </c>
      <c r="AB47" s="1">
        <f t="shared" si="51"/>
        <v>6073.0890628236548</v>
      </c>
      <c r="AC47" s="1">
        <f t="shared" si="51"/>
        <v>6172.166589266285</v>
      </c>
      <c r="AD47" s="1">
        <f t="shared" si="51"/>
        <v>6271.2441157089152</v>
      </c>
      <c r="AE47" s="1">
        <f t="shared" si="51"/>
        <v>6370.3216421515453</v>
      </c>
      <c r="AF47" s="1">
        <f t="shared" si="51"/>
        <v>6469.3991685941755</v>
      </c>
      <c r="AG47" s="1">
        <f t="shared" si="51"/>
        <v>6568.4766950368057</v>
      </c>
      <c r="AH47" s="1">
        <f t="shared" si="51"/>
        <v>6667.5542214794359</v>
      </c>
      <c r="AI47" s="1">
        <f t="shared" si="51"/>
        <v>6766.6317479220661</v>
      </c>
      <c r="AJ47" s="1">
        <f t="shared" si="51"/>
        <v>6865.7092743646945</v>
      </c>
      <c r="AK47" s="1">
        <f t="shared" si="51"/>
        <v>6964.7868008073247</v>
      </c>
      <c r="AL47" s="1">
        <f t="shared" si="51"/>
        <v>7063.8643272499548</v>
      </c>
      <c r="AM47" s="1">
        <f t="shared" si="51"/>
        <v>7162.941853692585</v>
      </c>
      <c r="AN47" s="1">
        <f t="shared" ref="AN47:BW47" si="52">(AM30+(AN11*0.5))*$A$11/12</f>
        <v>7212.4806169139001</v>
      </c>
      <c r="AO47" s="1">
        <f t="shared" si="52"/>
        <v>7212.4806169139001</v>
      </c>
      <c r="AP47" s="1">
        <f t="shared" si="52"/>
        <v>7212.4806169139001</v>
      </c>
      <c r="AQ47" s="1">
        <f t="shared" si="52"/>
        <v>7212.4806169139001</v>
      </c>
      <c r="AR47" s="1">
        <f t="shared" si="52"/>
        <v>7212.4806169139001</v>
      </c>
      <c r="AS47" s="1">
        <f t="shared" si="52"/>
        <v>7212.4806169139001</v>
      </c>
      <c r="AT47" s="1">
        <f t="shared" si="52"/>
        <v>7212.4806169139001</v>
      </c>
      <c r="AU47" s="1">
        <f t="shared" si="52"/>
        <v>7212.4806169139001</v>
      </c>
      <c r="AV47" s="1">
        <f t="shared" si="52"/>
        <v>7212.4806169139001</v>
      </c>
      <c r="AW47" s="1">
        <f t="shared" si="52"/>
        <v>7212.4806169139001</v>
      </c>
      <c r="AX47" s="1">
        <f t="shared" si="52"/>
        <v>7212.4806169139001</v>
      </c>
      <c r="AY47" s="1">
        <f t="shared" si="52"/>
        <v>7212.4806169139001</v>
      </c>
      <c r="AZ47" s="1">
        <f t="shared" si="52"/>
        <v>7212.4806169139001</v>
      </c>
      <c r="BA47" s="1">
        <f t="shared" si="52"/>
        <v>7212.4806169139001</v>
      </c>
      <c r="BB47" s="1">
        <f t="shared" si="52"/>
        <v>7212.4806169139001</v>
      </c>
      <c r="BC47" s="1">
        <f t="shared" si="52"/>
        <v>7212.4806169139001</v>
      </c>
      <c r="BD47" s="1">
        <f t="shared" si="52"/>
        <v>7212.4806169139001</v>
      </c>
      <c r="BE47" s="1">
        <f t="shared" si="52"/>
        <v>7212.4806169139001</v>
      </c>
      <c r="BF47" s="1">
        <f t="shared" si="52"/>
        <v>7212.4806169139001</v>
      </c>
      <c r="BG47" s="1">
        <f t="shared" si="52"/>
        <v>7212.4806169139001</v>
      </c>
      <c r="BH47" s="1">
        <f t="shared" si="52"/>
        <v>7212.4806169139001</v>
      </c>
      <c r="BI47" s="1">
        <f t="shared" si="52"/>
        <v>7212.4806169139001</v>
      </c>
      <c r="BJ47" s="1">
        <f t="shared" si="52"/>
        <v>7212.4806169139001</v>
      </c>
      <c r="BK47" s="1">
        <f t="shared" si="52"/>
        <v>7212.4806169139001</v>
      </c>
      <c r="BL47" s="1">
        <f t="shared" si="52"/>
        <v>7212.4806169139001</v>
      </c>
      <c r="BM47" s="1">
        <f t="shared" si="52"/>
        <v>7212.4806169139001</v>
      </c>
      <c r="BN47" s="1">
        <f t="shared" si="52"/>
        <v>7212.4806169139001</v>
      </c>
      <c r="BO47" s="1">
        <f t="shared" si="52"/>
        <v>7212.4806169139001</v>
      </c>
      <c r="BP47" s="1">
        <f t="shared" si="52"/>
        <v>7212.4806169139001</v>
      </c>
      <c r="BQ47" s="1">
        <f t="shared" si="52"/>
        <v>7212.4806169139001</v>
      </c>
      <c r="BR47" s="1">
        <f t="shared" si="52"/>
        <v>7212.4806169139001</v>
      </c>
      <c r="BS47" s="1">
        <f t="shared" si="52"/>
        <v>7212.4806169139001</v>
      </c>
      <c r="BT47" s="1">
        <f t="shared" si="52"/>
        <v>7212.4806169139001</v>
      </c>
      <c r="BU47" s="1">
        <f t="shared" si="52"/>
        <v>7212.4806169139001</v>
      </c>
      <c r="BV47" s="1">
        <f t="shared" si="52"/>
        <v>7212.4806169139001</v>
      </c>
      <c r="BW47" s="1">
        <f t="shared" si="52"/>
        <v>7212.4806169139001</v>
      </c>
      <c r="BY47" s="2">
        <f t="shared" si="39"/>
        <v>75263.607403909977</v>
      </c>
    </row>
    <row r="48" spans="1:77" x14ac:dyDescent="0.3">
      <c r="C48">
        <v>313000</v>
      </c>
      <c r="D48" s="1">
        <f t="shared" si="48"/>
        <v>-4.1017951333333338</v>
      </c>
      <c r="E48" s="1">
        <f>(D31+(E12*0.5))*$A$12/12</f>
        <v>95.162708666666674</v>
      </c>
      <c r="F48" s="1">
        <f t="shared" ref="F48:AM48" si="53">(E31+(F12*0.5))*$A$12/12</f>
        <v>277.67918126666672</v>
      </c>
      <c r="G48" s="1">
        <f t="shared" si="53"/>
        <v>517.88776013333336</v>
      </c>
      <c r="H48" s="1">
        <f t="shared" si="53"/>
        <v>1004.3768289746722</v>
      </c>
      <c r="I48" s="1">
        <f t="shared" si="53"/>
        <v>1817.9536578162715</v>
      </c>
      <c r="J48" s="1">
        <f t="shared" si="53"/>
        <v>2794.2459882167918</v>
      </c>
      <c r="K48" s="1">
        <f t="shared" si="53"/>
        <v>3729.8595280967079</v>
      </c>
      <c r="L48" s="1">
        <f t="shared" si="53"/>
        <v>4624.7942774560206</v>
      </c>
      <c r="M48" s="1">
        <f t="shared" si="53"/>
        <v>5438.3711062976208</v>
      </c>
      <c r="N48" s="1">
        <f t="shared" si="53"/>
        <v>6129.9112241009025</v>
      </c>
      <c r="O48" s="1">
        <f t="shared" si="53"/>
        <v>7257.5211324387419</v>
      </c>
      <c r="P48" s="1">
        <f t="shared" si="53"/>
        <v>8188.4982089166651</v>
      </c>
      <c r="Q48" s="1">
        <f t="shared" si="53"/>
        <v>8446.0938724795087</v>
      </c>
      <c r="R48" s="1">
        <f t="shared" si="53"/>
        <v>8768.0884519330648</v>
      </c>
      <c r="S48" s="1">
        <f t="shared" si="53"/>
        <v>9186.6814052226873</v>
      </c>
      <c r="T48" s="1">
        <f t="shared" si="53"/>
        <v>9669.6732744030196</v>
      </c>
      <c r="U48" s="1">
        <f t="shared" si="53"/>
        <v>10313.662433310132</v>
      </c>
      <c r="V48" s="1">
        <f t="shared" si="53"/>
        <v>11086.449423998665</v>
      </c>
      <c r="W48" s="1">
        <f t="shared" si="53"/>
        <v>11827.03695674184</v>
      </c>
      <c r="X48" s="1">
        <f t="shared" si="53"/>
        <v>12535.425031539664</v>
      </c>
      <c r="Y48" s="1">
        <f t="shared" si="53"/>
        <v>13179.414190446774</v>
      </c>
      <c r="Z48" s="1">
        <f t="shared" si="53"/>
        <v>13726.804975517816</v>
      </c>
      <c r="AA48" s="1">
        <f t="shared" si="53"/>
        <v>14241.996302643505</v>
      </c>
      <c r="AB48" s="1">
        <f t="shared" si="53"/>
        <v>14612.464971023574</v>
      </c>
      <c r="AC48" s="1">
        <f t="shared" si="53"/>
        <v>14838.210980658014</v>
      </c>
      <c r="AD48" s="1">
        <f t="shared" si="53"/>
        <v>15063.956990292458</v>
      </c>
      <c r="AE48" s="1">
        <f t="shared" si="53"/>
        <v>15289.702999926902</v>
      </c>
      <c r="AF48" s="1">
        <f t="shared" si="53"/>
        <v>15515.449009561344</v>
      </c>
      <c r="AG48" s="1">
        <f t="shared" si="53"/>
        <v>15741.195019195788</v>
      </c>
      <c r="AH48" s="1">
        <f t="shared" si="53"/>
        <v>15966.941028830232</v>
      </c>
      <c r="AI48" s="1">
        <f t="shared" si="53"/>
        <v>16192.687038464674</v>
      </c>
      <c r="AJ48" s="1">
        <f t="shared" si="53"/>
        <v>16418.433048099116</v>
      </c>
      <c r="AK48" s="1">
        <f t="shared" si="53"/>
        <v>16644.17905773356</v>
      </c>
      <c r="AL48" s="1">
        <f t="shared" si="53"/>
        <v>16869.925067368004</v>
      </c>
      <c r="AM48" s="1">
        <f t="shared" si="53"/>
        <v>17095.671077002447</v>
      </c>
      <c r="AN48" s="1">
        <f t="shared" ref="AN48:BW48" si="54">(AM31+(AN12*0.5))*$A$12/12</f>
        <v>17208.544081819669</v>
      </c>
      <c r="AO48" s="1">
        <f t="shared" si="54"/>
        <v>17208.544081819669</v>
      </c>
      <c r="AP48" s="1">
        <f t="shared" si="54"/>
        <v>17208.544081819669</v>
      </c>
      <c r="AQ48" s="1">
        <f t="shared" si="54"/>
        <v>17208.544081819669</v>
      </c>
      <c r="AR48" s="1">
        <f t="shared" si="54"/>
        <v>17208.544081819669</v>
      </c>
      <c r="AS48" s="1">
        <f t="shared" si="54"/>
        <v>17208.544081819669</v>
      </c>
      <c r="AT48" s="1">
        <f t="shared" si="54"/>
        <v>17208.544081819669</v>
      </c>
      <c r="AU48" s="1">
        <f t="shared" si="54"/>
        <v>17208.544081819669</v>
      </c>
      <c r="AV48" s="1">
        <f t="shared" si="54"/>
        <v>17208.544081819669</v>
      </c>
      <c r="AW48" s="1">
        <f t="shared" si="54"/>
        <v>17208.544081819669</v>
      </c>
      <c r="AX48" s="1">
        <f t="shared" si="54"/>
        <v>17208.544081819669</v>
      </c>
      <c r="AY48" s="1">
        <f t="shared" si="54"/>
        <v>17208.544081819669</v>
      </c>
      <c r="AZ48" s="1">
        <f t="shared" si="54"/>
        <v>17208.544081819669</v>
      </c>
      <c r="BA48" s="1">
        <f t="shared" si="54"/>
        <v>17208.544081819669</v>
      </c>
      <c r="BB48" s="1">
        <f t="shared" si="54"/>
        <v>17208.544081819669</v>
      </c>
      <c r="BC48" s="1">
        <f t="shared" si="54"/>
        <v>17208.544081819669</v>
      </c>
      <c r="BD48" s="1">
        <f t="shared" si="54"/>
        <v>17208.544081819669</v>
      </c>
      <c r="BE48" s="1">
        <f t="shared" si="54"/>
        <v>17208.544081819669</v>
      </c>
      <c r="BF48" s="1">
        <f t="shared" si="54"/>
        <v>17208.544081819669</v>
      </c>
      <c r="BG48" s="1">
        <f t="shared" si="54"/>
        <v>17208.544081819669</v>
      </c>
      <c r="BH48" s="1">
        <f t="shared" si="54"/>
        <v>17208.544081819669</v>
      </c>
      <c r="BI48" s="1">
        <f t="shared" si="54"/>
        <v>17208.544081819669</v>
      </c>
      <c r="BJ48" s="1">
        <f t="shared" si="54"/>
        <v>17208.544081819669</v>
      </c>
      <c r="BK48" s="1">
        <f t="shared" si="54"/>
        <v>17208.544081819669</v>
      </c>
      <c r="BL48" s="1">
        <f t="shared" si="54"/>
        <v>17208.544081819669</v>
      </c>
      <c r="BM48" s="1">
        <f t="shared" si="54"/>
        <v>17208.544081819669</v>
      </c>
      <c r="BN48" s="1">
        <f t="shared" si="54"/>
        <v>17208.544081819669</v>
      </c>
      <c r="BO48" s="1">
        <f t="shared" si="54"/>
        <v>17208.544081819669</v>
      </c>
      <c r="BP48" s="1">
        <f t="shared" si="54"/>
        <v>17208.544081819669</v>
      </c>
      <c r="BQ48" s="1">
        <f t="shared" si="54"/>
        <v>17208.544081819669</v>
      </c>
      <c r="BR48" s="1">
        <f t="shared" si="54"/>
        <v>17208.544081819669</v>
      </c>
      <c r="BS48" s="1">
        <f t="shared" si="54"/>
        <v>17208.544081819669</v>
      </c>
      <c r="BT48" s="1">
        <f t="shared" si="54"/>
        <v>17208.544081819669</v>
      </c>
      <c r="BU48" s="1">
        <f t="shared" si="54"/>
        <v>17208.544081819669</v>
      </c>
      <c r="BV48" s="1">
        <f t="shared" si="54"/>
        <v>17208.544081819669</v>
      </c>
      <c r="BW48" s="1">
        <f t="shared" si="54"/>
        <v>17208.544081819669</v>
      </c>
      <c r="BY48" s="2">
        <f t="shared" si="39"/>
        <v>180787.25655466018</v>
      </c>
    </row>
    <row r="49" spans="1:77" x14ac:dyDescent="0.3">
      <c r="C49">
        <v>314000</v>
      </c>
      <c r="D49" s="1">
        <f t="shared" si="48"/>
        <v>-18.168631012500004</v>
      </c>
      <c r="E49" s="1">
        <f>(D32+(E13*0.5))*$A$13/12</f>
        <v>32.316815358333336</v>
      </c>
      <c r="F49" s="1">
        <f t="shared" ref="F49:AM49" si="55">(E32+(F13*0.5))*$A$13/12</f>
        <v>153.54104572083335</v>
      </c>
      <c r="G49" s="1">
        <f t="shared" si="55"/>
        <v>313.08335817500006</v>
      </c>
      <c r="H49" s="1">
        <f t="shared" si="55"/>
        <v>636.20083962725005</v>
      </c>
      <c r="I49" s="1">
        <f t="shared" si="55"/>
        <v>1176.5642573075359</v>
      </c>
      <c r="J49" s="1">
        <f t="shared" si="55"/>
        <v>1825.0004487136082</v>
      </c>
      <c r="K49" s="1">
        <f t="shared" si="55"/>
        <v>2446.4185030568137</v>
      </c>
      <c r="L49" s="1">
        <f t="shared" si="55"/>
        <v>3040.8184203371543</v>
      </c>
      <c r="M49" s="1">
        <f t="shared" si="55"/>
        <v>3581.1818380174404</v>
      </c>
      <c r="N49" s="1">
        <f t="shared" si="55"/>
        <v>4040.4906190348065</v>
      </c>
      <c r="O49" s="1">
        <f t="shared" si="55"/>
        <v>4789.4292838037627</v>
      </c>
      <c r="P49" s="1">
        <f t="shared" si="55"/>
        <v>5407.7678807177081</v>
      </c>
      <c r="Q49" s="1">
        <f t="shared" si="55"/>
        <v>5578.858388962185</v>
      </c>
      <c r="R49" s="1">
        <f t="shared" si="55"/>
        <v>5792.7215242677821</v>
      </c>
      <c r="S49" s="1">
        <f t="shared" si="55"/>
        <v>6070.7436001650603</v>
      </c>
      <c r="T49" s="1">
        <f t="shared" si="55"/>
        <v>6391.5383031234551</v>
      </c>
      <c r="U49" s="1">
        <f t="shared" si="55"/>
        <v>6819.2645737346502</v>
      </c>
      <c r="V49" s="1">
        <f t="shared" si="55"/>
        <v>7332.5360984680838</v>
      </c>
      <c r="W49" s="1">
        <f t="shared" si="55"/>
        <v>7824.4213096709564</v>
      </c>
      <c r="X49" s="1">
        <f t="shared" si="55"/>
        <v>8294.9202073432698</v>
      </c>
      <c r="Y49" s="1">
        <f t="shared" si="55"/>
        <v>8722.646477954464</v>
      </c>
      <c r="Z49" s="1">
        <f t="shared" si="55"/>
        <v>9086.2138079739798</v>
      </c>
      <c r="AA49" s="1">
        <f t="shared" si="55"/>
        <v>9428.3948244629337</v>
      </c>
      <c r="AB49" s="1">
        <f t="shared" si="55"/>
        <v>9674.4535969016124</v>
      </c>
      <c r="AC49" s="1">
        <f t="shared" si="55"/>
        <v>9824.3901252900159</v>
      </c>
      <c r="AD49" s="1">
        <f t="shared" si="55"/>
        <v>9974.3266536784176</v>
      </c>
      <c r="AE49" s="1">
        <f t="shared" si="55"/>
        <v>10124.263182066819</v>
      </c>
      <c r="AF49" s="1">
        <f t="shared" si="55"/>
        <v>10274.199710455221</v>
      </c>
      <c r="AG49" s="1">
        <f t="shared" si="55"/>
        <v>10424.136238843623</v>
      </c>
      <c r="AH49" s="1">
        <f t="shared" si="55"/>
        <v>10574.072767232026</v>
      </c>
      <c r="AI49" s="1">
        <f t="shared" si="55"/>
        <v>10724.009295620426</v>
      </c>
      <c r="AJ49" s="1">
        <f t="shared" si="55"/>
        <v>10873.94582400883</v>
      </c>
      <c r="AK49" s="1">
        <f t="shared" si="55"/>
        <v>11023.882352397231</v>
      </c>
      <c r="AL49" s="1">
        <f t="shared" si="55"/>
        <v>11173.818880785633</v>
      </c>
      <c r="AM49" s="1">
        <f t="shared" si="55"/>
        <v>11323.755409174037</v>
      </c>
      <c r="AN49" s="1">
        <f t="shared" ref="AN49:BW49" si="56">(AM32+(AN13*0.5))*$A$13/12</f>
        <v>11398.723673368235</v>
      </c>
      <c r="AO49" s="1">
        <f t="shared" si="56"/>
        <v>11398.723673368235</v>
      </c>
      <c r="AP49" s="1">
        <f t="shared" si="56"/>
        <v>11398.723673368235</v>
      </c>
      <c r="AQ49" s="1">
        <f t="shared" si="56"/>
        <v>11398.723673368235</v>
      </c>
      <c r="AR49" s="1">
        <f t="shared" si="56"/>
        <v>11398.723673368235</v>
      </c>
      <c r="AS49" s="1">
        <f t="shared" si="56"/>
        <v>11398.723673368235</v>
      </c>
      <c r="AT49" s="1">
        <f t="shared" si="56"/>
        <v>11398.723673368235</v>
      </c>
      <c r="AU49" s="1">
        <f t="shared" si="56"/>
        <v>11398.723673368235</v>
      </c>
      <c r="AV49" s="1">
        <f t="shared" si="56"/>
        <v>11398.723673368235</v>
      </c>
      <c r="AW49" s="1">
        <f t="shared" si="56"/>
        <v>11398.723673368235</v>
      </c>
      <c r="AX49" s="1">
        <f t="shared" si="56"/>
        <v>11398.723673368235</v>
      </c>
      <c r="AY49" s="1">
        <f t="shared" si="56"/>
        <v>11398.723673368235</v>
      </c>
      <c r="AZ49" s="1">
        <f t="shared" si="56"/>
        <v>11398.723673368235</v>
      </c>
      <c r="BA49" s="1">
        <f t="shared" si="56"/>
        <v>11398.723673368235</v>
      </c>
      <c r="BB49" s="1">
        <f t="shared" si="56"/>
        <v>11398.723673368235</v>
      </c>
      <c r="BC49" s="1">
        <f t="shared" si="56"/>
        <v>11398.723673368235</v>
      </c>
      <c r="BD49" s="1">
        <f t="shared" si="56"/>
        <v>11398.723673368235</v>
      </c>
      <c r="BE49" s="1">
        <f t="shared" si="56"/>
        <v>11398.723673368235</v>
      </c>
      <c r="BF49" s="1">
        <f t="shared" si="56"/>
        <v>11398.723673368235</v>
      </c>
      <c r="BG49" s="1">
        <f t="shared" si="56"/>
        <v>11398.723673368235</v>
      </c>
      <c r="BH49" s="1">
        <f t="shared" si="56"/>
        <v>11398.723673368235</v>
      </c>
      <c r="BI49" s="1">
        <f t="shared" si="56"/>
        <v>11398.723673368235</v>
      </c>
      <c r="BJ49" s="1">
        <f t="shared" si="56"/>
        <v>11398.723673368235</v>
      </c>
      <c r="BK49" s="1">
        <f t="shared" si="56"/>
        <v>11398.723673368235</v>
      </c>
      <c r="BL49" s="1">
        <f t="shared" si="56"/>
        <v>11398.723673368235</v>
      </c>
      <c r="BM49" s="1">
        <f t="shared" si="56"/>
        <v>11398.723673368235</v>
      </c>
      <c r="BN49" s="1">
        <f t="shared" si="56"/>
        <v>11398.723673368235</v>
      </c>
      <c r="BO49" s="1">
        <f t="shared" si="56"/>
        <v>11398.723673368235</v>
      </c>
      <c r="BP49" s="1">
        <f t="shared" si="56"/>
        <v>11398.723673368235</v>
      </c>
      <c r="BQ49" s="1">
        <f t="shared" si="56"/>
        <v>11398.723673368235</v>
      </c>
      <c r="BR49" s="1">
        <f t="shared" si="56"/>
        <v>11398.723673368235</v>
      </c>
      <c r="BS49" s="1">
        <f t="shared" si="56"/>
        <v>11398.723673368235</v>
      </c>
      <c r="BT49" s="1">
        <f t="shared" si="56"/>
        <v>11398.723673368235</v>
      </c>
      <c r="BU49" s="1">
        <f t="shared" si="56"/>
        <v>11398.723673368235</v>
      </c>
      <c r="BV49" s="1">
        <f t="shared" si="56"/>
        <v>11398.723673368235</v>
      </c>
      <c r="BW49" s="1">
        <f t="shared" si="56"/>
        <v>11398.723673368235</v>
      </c>
      <c r="BY49" s="2">
        <f t="shared" si="39"/>
        <v>119705.05250448838</v>
      </c>
    </row>
    <row r="50" spans="1:77" x14ac:dyDescent="0.3">
      <c r="C50">
        <v>315000</v>
      </c>
      <c r="D50" s="1">
        <f t="shared" si="48"/>
        <v>88.777684799999989</v>
      </c>
      <c r="E50" s="1">
        <f>(D33+(E14*0.5))*$A$14/12</f>
        <v>217.09781999999998</v>
      </c>
      <c r="F50" s="1">
        <f t="shared" ref="F50:AM50" si="57">(E33+(F14*0.5))*$A$14/12</f>
        <v>286.91891279999999</v>
      </c>
      <c r="G50" s="1">
        <f t="shared" si="57"/>
        <v>378.80993519999998</v>
      </c>
      <c r="H50" s="1">
        <f t="shared" si="57"/>
        <v>564.90818889515208</v>
      </c>
      <c r="I50" s="1">
        <f t="shared" si="57"/>
        <v>876.12293806242269</v>
      </c>
      <c r="J50" s="1">
        <f t="shared" si="57"/>
        <v>1249.5806890066597</v>
      </c>
      <c r="K50" s="1">
        <f t="shared" si="57"/>
        <v>1607.4777219713499</v>
      </c>
      <c r="L50" s="1">
        <f t="shared" si="57"/>
        <v>1949.8140369564942</v>
      </c>
      <c r="M50" s="1">
        <f t="shared" si="57"/>
        <v>2261.0287861237653</v>
      </c>
      <c r="N50" s="1">
        <f t="shared" si="57"/>
        <v>2525.5612514936151</v>
      </c>
      <c r="O50" s="1">
        <f t="shared" si="57"/>
        <v>2956.9019956511834</v>
      </c>
      <c r="P50" s="1">
        <f t="shared" si="57"/>
        <v>3313.0254581999993</v>
      </c>
      <c r="Q50" s="1">
        <f t="shared" si="57"/>
        <v>3411.562642372799</v>
      </c>
      <c r="R50" s="1">
        <f t="shared" si="57"/>
        <v>3534.734122588799</v>
      </c>
      <c r="S50" s="1">
        <f t="shared" si="57"/>
        <v>3694.8570468695993</v>
      </c>
      <c r="T50" s="1">
        <f t="shared" si="57"/>
        <v>3879.6142671935991</v>
      </c>
      <c r="U50" s="1">
        <f t="shared" si="57"/>
        <v>4125.9572276255994</v>
      </c>
      <c r="V50" s="1">
        <f t="shared" si="57"/>
        <v>4421.568780143999</v>
      </c>
      <c r="W50" s="1">
        <f t="shared" si="57"/>
        <v>4704.8631846407989</v>
      </c>
      <c r="X50" s="1">
        <f t="shared" si="57"/>
        <v>4975.8404411159991</v>
      </c>
      <c r="Y50" s="1">
        <f t="shared" si="57"/>
        <v>5222.183401547999</v>
      </c>
      <c r="Z50" s="1">
        <f t="shared" si="57"/>
        <v>5431.5749179151981</v>
      </c>
      <c r="AA50" s="1">
        <f t="shared" si="57"/>
        <v>5628.6492862607984</v>
      </c>
      <c r="AB50" s="1">
        <f t="shared" si="57"/>
        <v>5770.3633931735976</v>
      </c>
      <c r="AC50" s="1">
        <f t="shared" si="57"/>
        <v>5856.7172386535976</v>
      </c>
      <c r="AD50" s="1">
        <f t="shared" si="57"/>
        <v>5943.0710841335967</v>
      </c>
      <c r="AE50" s="1">
        <f t="shared" si="57"/>
        <v>6029.4249296135968</v>
      </c>
      <c r="AF50" s="1">
        <f t="shared" si="57"/>
        <v>6115.7787750935959</v>
      </c>
      <c r="AG50" s="1">
        <f t="shared" si="57"/>
        <v>6202.1326205735959</v>
      </c>
      <c r="AH50" s="1">
        <f t="shared" si="57"/>
        <v>6288.4864660535959</v>
      </c>
      <c r="AI50" s="1">
        <f t="shared" si="57"/>
        <v>6374.8403115335941</v>
      </c>
      <c r="AJ50" s="1">
        <f t="shared" si="57"/>
        <v>6461.1941570135941</v>
      </c>
      <c r="AK50" s="1">
        <f t="shared" si="57"/>
        <v>6547.5480024935932</v>
      </c>
      <c r="AL50" s="1">
        <f t="shared" si="57"/>
        <v>6633.9018479735932</v>
      </c>
      <c r="AM50" s="1">
        <f t="shared" si="57"/>
        <v>6720.2556934535924</v>
      </c>
      <c r="AN50" s="1">
        <f t="shared" ref="AN50:BW50" si="58">(AM33+(AN14*0.5))*$A$14/12</f>
        <v>6763.4326161935924</v>
      </c>
      <c r="AO50" s="1">
        <f t="shared" si="58"/>
        <v>6763.4326161935924</v>
      </c>
      <c r="AP50" s="1">
        <f t="shared" si="58"/>
        <v>6763.4326161935924</v>
      </c>
      <c r="AQ50" s="1">
        <f t="shared" si="58"/>
        <v>6763.4326161935924</v>
      </c>
      <c r="AR50" s="1">
        <f t="shared" si="58"/>
        <v>6763.4326161935924</v>
      </c>
      <c r="AS50" s="1">
        <f t="shared" si="58"/>
        <v>6763.4326161935924</v>
      </c>
      <c r="AT50" s="1">
        <f t="shared" si="58"/>
        <v>6763.4326161935924</v>
      </c>
      <c r="AU50" s="1">
        <f t="shared" si="58"/>
        <v>6763.4326161935924</v>
      </c>
      <c r="AV50" s="1">
        <f t="shared" si="58"/>
        <v>6763.4326161935924</v>
      </c>
      <c r="AW50" s="1">
        <f t="shared" si="58"/>
        <v>6763.4326161935924</v>
      </c>
      <c r="AX50" s="1">
        <f t="shared" si="58"/>
        <v>6763.4326161935924</v>
      </c>
      <c r="AY50" s="1">
        <f t="shared" si="58"/>
        <v>6763.4326161935924</v>
      </c>
      <c r="AZ50" s="1">
        <f t="shared" si="58"/>
        <v>6763.4326161935924</v>
      </c>
      <c r="BA50" s="1">
        <f t="shared" si="58"/>
        <v>6763.4326161935924</v>
      </c>
      <c r="BB50" s="1">
        <f t="shared" si="58"/>
        <v>6763.4326161935924</v>
      </c>
      <c r="BC50" s="1">
        <f t="shared" si="58"/>
        <v>6763.4326161935924</v>
      </c>
      <c r="BD50" s="1">
        <f t="shared" si="58"/>
        <v>6763.4326161935924</v>
      </c>
      <c r="BE50" s="1">
        <f t="shared" si="58"/>
        <v>6763.4326161935924</v>
      </c>
      <c r="BF50" s="1">
        <f t="shared" si="58"/>
        <v>6763.4326161935924</v>
      </c>
      <c r="BG50" s="1">
        <f t="shared" si="58"/>
        <v>6763.4326161935924</v>
      </c>
      <c r="BH50" s="1">
        <f t="shared" si="58"/>
        <v>6763.4326161935924</v>
      </c>
      <c r="BI50" s="1">
        <f t="shared" si="58"/>
        <v>6763.4326161935924</v>
      </c>
      <c r="BJ50" s="1">
        <f t="shared" si="58"/>
        <v>6763.4326161935924</v>
      </c>
      <c r="BK50" s="1">
        <f t="shared" si="58"/>
        <v>6763.4326161935924</v>
      </c>
      <c r="BL50" s="1">
        <f t="shared" si="58"/>
        <v>6763.4326161935924</v>
      </c>
      <c r="BM50" s="1">
        <f t="shared" si="58"/>
        <v>6763.4326161935924</v>
      </c>
      <c r="BN50" s="1">
        <f t="shared" si="58"/>
        <v>6763.4326161935924</v>
      </c>
      <c r="BO50" s="1">
        <f t="shared" si="58"/>
        <v>6763.4326161935924</v>
      </c>
      <c r="BP50" s="1">
        <f t="shared" si="58"/>
        <v>6763.4326161935924</v>
      </c>
      <c r="BQ50" s="1">
        <f t="shared" si="58"/>
        <v>6763.4326161935924</v>
      </c>
      <c r="BR50" s="1">
        <f t="shared" si="58"/>
        <v>6763.4326161935924</v>
      </c>
      <c r="BS50" s="1">
        <f t="shared" si="58"/>
        <v>6763.4326161935924</v>
      </c>
      <c r="BT50" s="1">
        <f t="shared" si="58"/>
        <v>6763.4326161935924</v>
      </c>
      <c r="BU50" s="1">
        <f t="shared" si="58"/>
        <v>6763.4326161935924</v>
      </c>
      <c r="BV50" s="1">
        <f t="shared" si="58"/>
        <v>6763.4326161935924</v>
      </c>
      <c r="BW50" s="1">
        <f t="shared" si="58"/>
        <v>6763.4326161935924</v>
      </c>
      <c r="BY50" s="2">
        <f t="shared" si="39"/>
        <v>71324.416581566358</v>
      </c>
    </row>
    <row r="51" spans="1:77" x14ac:dyDescent="0.3">
      <c r="C51">
        <v>316000</v>
      </c>
      <c r="D51" s="1">
        <f t="shared" si="48"/>
        <v>-10.0933906125</v>
      </c>
      <c r="E51" s="1">
        <f>(D34+(E15*0.5))*$A$15/12</f>
        <v>17.393336458333337</v>
      </c>
      <c r="F51" s="1">
        <f t="shared" ref="F51:AM51" si="59">(E34+(F15*0.5))*$A$15/12</f>
        <v>83.749494995833345</v>
      </c>
      <c r="G51" s="1">
        <f t="shared" si="59"/>
        <v>171.08034417500002</v>
      </c>
      <c r="H51" s="1">
        <f t="shared" si="59"/>
        <v>347.94956216358304</v>
      </c>
      <c r="I51" s="1">
        <f t="shared" si="59"/>
        <v>643.73564803301622</v>
      </c>
      <c r="J51" s="1">
        <f t="shared" si="59"/>
        <v>998.67900044471673</v>
      </c>
      <c r="K51" s="1">
        <f t="shared" si="59"/>
        <v>1338.8330670760881</v>
      </c>
      <c r="L51" s="1">
        <f t="shared" si="59"/>
        <v>1664.1978479271309</v>
      </c>
      <c r="M51" s="1">
        <f t="shared" si="59"/>
        <v>1959.9839337965641</v>
      </c>
      <c r="N51" s="1">
        <f t="shared" si="59"/>
        <v>2211.4020389040593</v>
      </c>
      <c r="O51" s="1">
        <f t="shared" si="59"/>
        <v>2621.3587994102977</v>
      </c>
      <c r="P51" s="1">
        <f t="shared" si="59"/>
        <v>2959.8272214739577</v>
      </c>
      <c r="Q51" s="1">
        <f t="shared" si="59"/>
        <v>3053.4793639159689</v>
      </c>
      <c r="R51" s="1">
        <f t="shared" si="59"/>
        <v>3170.5445419684825</v>
      </c>
      <c r="S51" s="1">
        <f t="shared" si="59"/>
        <v>3322.7292734367511</v>
      </c>
      <c r="T51" s="1">
        <f t="shared" si="59"/>
        <v>3498.3270405155213</v>
      </c>
      <c r="U51" s="1">
        <f t="shared" si="59"/>
        <v>3732.4573966205498</v>
      </c>
      <c r="V51" s="1">
        <f t="shared" si="59"/>
        <v>4013.4138239465829</v>
      </c>
      <c r="W51" s="1">
        <f t="shared" si="59"/>
        <v>4282.6637334673642</v>
      </c>
      <c r="X51" s="1">
        <f t="shared" si="59"/>
        <v>4540.2071251828947</v>
      </c>
      <c r="Y51" s="1">
        <f t="shared" si="59"/>
        <v>4774.3374812879219</v>
      </c>
      <c r="Z51" s="1">
        <f t="shared" si="59"/>
        <v>4973.3482839771959</v>
      </c>
      <c r="AA51" s="1">
        <f t="shared" si="59"/>
        <v>5160.6525688612173</v>
      </c>
      <c r="AB51" s="1">
        <f t="shared" si="59"/>
        <v>5295.3411114459714</v>
      </c>
      <c r="AC51" s="1">
        <f t="shared" si="59"/>
        <v>5377.4139117314571</v>
      </c>
      <c r="AD51" s="1">
        <f t="shared" si="59"/>
        <v>5459.4867120169429</v>
      </c>
      <c r="AE51" s="1">
        <f t="shared" si="59"/>
        <v>5541.5595123024286</v>
      </c>
      <c r="AF51" s="1">
        <f t="shared" si="59"/>
        <v>5623.6323125879144</v>
      </c>
      <c r="AG51" s="1">
        <f t="shared" si="59"/>
        <v>5705.7051128733992</v>
      </c>
      <c r="AH51" s="1">
        <f t="shared" si="59"/>
        <v>5787.7779131588859</v>
      </c>
      <c r="AI51" s="1">
        <f t="shared" si="59"/>
        <v>5869.8507134443716</v>
      </c>
      <c r="AJ51" s="1">
        <f t="shared" si="59"/>
        <v>5951.9235137298565</v>
      </c>
      <c r="AK51" s="1">
        <f t="shared" si="59"/>
        <v>6033.9963140153423</v>
      </c>
      <c r="AL51" s="1">
        <f t="shared" si="59"/>
        <v>6116.0691143008289</v>
      </c>
      <c r="AM51" s="1">
        <f t="shared" si="59"/>
        <v>6198.1419145863138</v>
      </c>
      <c r="AN51" s="1">
        <f t="shared" ref="AN51:BW51" si="60">(AM34+(AN15*0.5))*$A$15/12</f>
        <v>6239.1783147290562</v>
      </c>
      <c r="AO51" s="1">
        <f t="shared" si="60"/>
        <v>6239.1783147290562</v>
      </c>
      <c r="AP51" s="1">
        <f t="shared" si="60"/>
        <v>6239.1783147290562</v>
      </c>
      <c r="AQ51" s="1">
        <f t="shared" si="60"/>
        <v>6239.1783147290562</v>
      </c>
      <c r="AR51" s="1">
        <f t="shared" si="60"/>
        <v>6239.1783147290562</v>
      </c>
      <c r="AS51" s="1">
        <f t="shared" si="60"/>
        <v>6239.1783147290562</v>
      </c>
      <c r="AT51" s="1">
        <f t="shared" si="60"/>
        <v>6239.1783147290562</v>
      </c>
      <c r="AU51" s="1">
        <f t="shared" si="60"/>
        <v>6239.1783147290562</v>
      </c>
      <c r="AV51" s="1">
        <f t="shared" si="60"/>
        <v>6239.1783147290562</v>
      </c>
      <c r="AW51" s="1">
        <f t="shared" si="60"/>
        <v>6239.1783147290562</v>
      </c>
      <c r="AX51" s="1">
        <f t="shared" si="60"/>
        <v>6239.1783147290562</v>
      </c>
      <c r="AY51" s="1">
        <f t="shared" si="60"/>
        <v>6239.1783147290562</v>
      </c>
      <c r="AZ51" s="1">
        <f t="shared" si="60"/>
        <v>6239.1783147290562</v>
      </c>
      <c r="BA51" s="1">
        <f t="shared" si="60"/>
        <v>6239.1783147290562</v>
      </c>
      <c r="BB51" s="1">
        <f t="shared" si="60"/>
        <v>6239.1783147290562</v>
      </c>
      <c r="BC51" s="1">
        <f t="shared" si="60"/>
        <v>6239.1783147290562</v>
      </c>
      <c r="BD51" s="1">
        <f t="shared" si="60"/>
        <v>6239.1783147290562</v>
      </c>
      <c r="BE51" s="1">
        <f t="shared" si="60"/>
        <v>6239.1783147290562</v>
      </c>
      <c r="BF51" s="1">
        <f t="shared" si="60"/>
        <v>6239.1783147290562</v>
      </c>
      <c r="BG51" s="1">
        <f t="shared" si="60"/>
        <v>6239.1783147290562</v>
      </c>
      <c r="BH51" s="1">
        <f t="shared" si="60"/>
        <v>6239.1783147290562</v>
      </c>
      <c r="BI51" s="1">
        <f t="shared" si="60"/>
        <v>6239.1783147290562</v>
      </c>
      <c r="BJ51" s="1">
        <f t="shared" si="60"/>
        <v>6239.1783147290562</v>
      </c>
      <c r="BK51" s="1">
        <f t="shared" si="60"/>
        <v>6239.1783147290562</v>
      </c>
      <c r="BL51" s="1">
        <f t="shared" si="60"/>
        <v>6239.1783147290562</v>
      </c>
      <c r="BM51" s="1">
        <f t="shared" si="60"/>
        <v>6239.1783147290562</v>
      </c>
      <c r="BN51" s="1">
        <f t="shared" si="60"/>
        <v>6239.1783147290562</v>
      </c>
      <c r="BO51" s="1">
        <f t="shared" si="60"/>
        <v>6239.1783147290562</v>
      </c>
      <c r="BP51" s="1">
        <f t="shared" si="60"/>
        <v>6239.1783147290562</v>
      </c>
      <c r="BQ51" s="1">
        <f t="shared" si="60"/>
        <v>6239.1783147290562</v>
      </c>
      <c r="BR51" s="1">
        <f t="shared" si="60"/>
        <v>6239.1783147290562</v>
      </c>
      <c r="BS51" s="1">
        <f t="shared" si="60"/>
        <v>6239.1783147290562</v>
      </c>
      <c r="BT51" s="1">
        <f t="shared" si="60"/>
        <v>6239.1783147290562</v>
      </c>
      <c r="BU51" s="1">
        <f t="shared" si="60"/>
        <v>6239.1783147290562</v>
      </c>
      <c r="BV51" s="1">
        <f t="shared" si="60"/>
        <v>6239.1783147290562</v>
      </c>
      <c r="BW51" s="1">
        <f t="shared" si="60"/>
        <v>6239.1783147290562</v>
      </c>
      <c r="BY51" s="2">
        <f t="shared" si="39"/>
        <v>65521.029147417561</v>
      </c>
    </row>
    <row r="53" spans="1:77" x14ac:dyDescent="0.3">
      <c r="C53" t="s">
        <v>5</v>
      </c>
      <c r="D53" s="2">
        <f>SUM(D39:D52)</f>
        <v>-176.0459942677133</v>
      </c>
      <c r="E53" s="2">
        <f t="shared" ref="E53:AM53" si="61">SUM(E39:E52)</f>
        <v>143.59465474222714</v>
      </c>
      <c r="F53" s="2">
        <f t="shared" si="61"/>
        <v>955.98420775577756</v>
      </c>
      <c r="G53" s="2">
        <f t="shared" si="61"/>
        <v>1862.9754458409793</v>
      </c>
      <c r="H53" s="2">
        <f t="shared" si="61"/>
        <v>4013.8612367875908</v>
      </c>
      <c r="I53" s="2">
        <f t="shared" si="61"/>
        <v>7915.3557072578878</v>
      </c>
      <c r="J53" s="2">
        <f t="shared" si="61"/>
        <v>12597.149723003869</v>
      </c>
      <c r="K53" s="2">
        <f t="shared" si="61"/>
        <v>17083.869259419444</v>
      </c>
      <c r="L53" s="2">
        <f t="shared" si="61"/>
        <v>21375.514316504614</v>
      </c>
      <c r="M53" s="2">
        <f t="shared" si="61"/>
        <v>25277.008786974915</v>
      </c>
      <c r="N53" s="2">
        <f t="shared" si="61"/>
        <v>28593.278191499929</v>
      </c>
      <c r="O53" s="2">
        <f t="shared" si="61"/>
        <v>34000.713194893004</v>
      </c>
      <c r="P53" s="2">
        <f t="shared" si="61"/>
        <v>38465.198646359073</v>
      </c>
      <c r="Q53" s="2">
        <f t="shared" si="61"/>
        <v>39700.494467699675</v>
      </c>
      <c r="R53" s="2">
        <f t="shared" si="61"/>
        <v>41244.614244375429</v>
      </c>
      <c r="S53" s="2">
        <f t="shared" si="61"/>
        <v>43251.9699540539</v>
      </c>
      <c r="T53" s="2">
        <f t="shared" si="61"/>
        <v>45568.149619067517</v>
      </c>
      <c r="U53" s="2">
        <f t="shared" si="61"/>
        <v>48656.389172419025</v>
      </c>
      <c r="V53" s="2">
        <f t="shared" si="61"/>
        <v>52362.276636440831</v>
      </c>
      <c r="W53" s="2">
        <f t="shared" si="61"/>
        <v>55913.752122795056</v>
      </c>
      <c r="X53" s="2">
        <f t="shared" si="61"/>
        <v>59310.81563148171</v>
      </c>
      <c r="Y53" s="2">
        <f t="shared" si="61"/>
        <v>62399.055184833196</v>
      </c>
      <c r="Z53" s="2">
        <f t="shared" si="61"/>
        <v>65024.058805181972</v>
      </c>
      <c r="AA53" s="2">
        <f t="shared" si="61"/>
        <v>67494.650447863183</v>
      </c>
      <c r="AB53" s="2">
        <f t="shared" si="61"/>
        <v>69271.226930781588</v>
      </c>
      <c r="AC53" s="2">
        <f t="shared" si="61"/>
        <v>70353.788253937208</v>
      </c>
      <c r="AD53" s="2">
        <f t="shared" si="61"/>
        <v>71436.349577092813</v>
      </c>
      <c r="AE53" s="2">
        <f t="shared" si="61"/>
        <v>72518.910900248447</v>
      </c>
      <c r="AF53" s="2">
        <f t="shared" si="61"/>
        <v>73601.472223404067</v>
      </c>
      <c r="AG53" s="2">
        <f t="shared" si="61"/>
        <v>74684.033546559702</v>
      </c>
      <c r="AH53" s="2">
        <f t="shared" si="61"/>
        <v>75766.594869715322</v>
      </c>
      <c r="AI53" s="2">
        <f t="shared" si="61"/>
        <v>76849.156192870927</v>
      </c>
      <c r="AJ53" s="2">
        <f t="shared" si="61"/>
        <v>77931.717516026561</v>
      </c>
      <c r="AK53" s="2">
        <f t="shared" si="61"/>
        <v>79014.278839182181</v>
      </c>
      <c r="AL53" s="2">
        <f t="shared" si="61"/>
        <v>80096.840162337816</v>
      </c>
      <c r="AM53" s="2">
        <f t="shared" si="61"/>
        <v>81179.401485493436</v>
      </c>
      <c r="AN53" s="2">
        <f t="shared" ref="AN53" si="62">SUM(AN39:AN52)</f>
        <v>81720.682147071231</v>
      </c>
      <c r="AO53" s="2">
        <f t="shared" ref="AO53" si="63">SUM(AO39:AO52)</f>
        <v>81720.682147071231</v>
      </c>
      <c r="AP53" s="2">
        <f t="shared" ref="AP53" si="64">SUM(AP39:AP52)</f>
        <v>81720.682147071231</v>
      </c>
      <c r="AQ53" s="2">
        <f t="shared" ref="AQ53" si="65">SUM(AQ39:AQ52)</f>
        <v>81720.682147071231</v>
      </c>
      <c r="AR53" s="2">
        <f t="shared" ref="AR53" si="66">SUM(AR39:AR52)</f>
        <v>81720.682147071231</v>
      </c>
      <c r="AS53" s="2">
        <f t="shared" ref="AS53" si="67">SUM(AS39:AS52)</f>
        <v>81720.682147071231</v>
      </c>
      <c r="AT53" s="2">
        <f t="shared" ref="AT53" si="68">SUM(AT39:AT52)</f>
        <v>81720.682147071231</v>
      </c>
      <c r="AU53" s="2">
        <f t="shared" ref="AU53" si="69">SUM(AU39:AU52)</f>
        <v>81720.682147071231</v>
      </c>
      <c r="AV53" s="2">
        <f t="shared" ref="AV53" si="70">SUM(AV39:AV52)</f>
        <v>81720.682147071231</v>
      </c>
      <c r="AW53" s="2">
        <f t="shared" ref="AW53" si="71">SUM(AW39:AW52)</f>
        <v>81720.682147071231</v>
      </c>
      <c r="AX53" s="2">
        <f t="shared" ref="AX53" si="72">SUM(AX39:AX52)</f>
        <v>81720.682147071231</v>
      </c>
      <c r="AY53" s="2">
        <f t="shared" ref="AY53" si="73">SUM(AY39:AY52)</f>
        <v>81720.682147071231</v>
      </c>
      <c r="AZ53" s="2">
        <f t="shared" ref="AZ53" si="74">SUM(AZ39:AZ52)</f>
        <v>81720.682147071231</v>
      </c>
      <c r="BA53" s="2">
        <f t="shared" ref="BA53" si="75">SUM(BA39:BA52)</f>
        <v>81720.682147071231</v>
      </c>
      <c r="BB53" s="2">
        <f t="shared" ref="BB53" si="76">SUM(BB39:BB52)</f>
        <v>81720.682147071231</v>
      </c>
      <c r="BC53" s="2">
        <f t="shared" ref="BC53" si="77">SUM(BC39:BC52)</f>
        <v>81720.682147071231</v>
      </c>
      <c r="BD53" s="2">
        <f t="shared" ref="BD53" si="78">SUM(BD39:BD52)</f>
        <v>81720.682147071231</v>
      </c>
      <c r="BE53" s="2">
        <f t="shared" ref="BE53" si="79">SUM(BE39:BE52)</f>
        <v>81720.682147071231</v>
      </c>
      <c r="BF53" s="2">
        <f t="shared" ref="BF53" si="80">SUM(BF39:BF52)</f>
        <v>81720.682147071231</v>
      </c>
      <c r="BG53" s="2">
        <f t="shared" ref="BG53" si="81">SUM(BG39:BG52)</f>
        <v>81720.682147071231</v>
      </c>
      <c r="BH53" s="2">
        <f t="shared" ref="BH53" si="82">SUM(BH39:BH52)</f>
        <v>81720.682147071231</v>
      </c>
      <c r="BI53" s="2">
        <f t="shared" ref="BI53" si="83">SUM(BI39:BI52)</f>
        <v>81720.682147071231</v>
      </c>
      <c r="BJ53" s="2">
        <f t="shared" ref="BJ53" si="84">SUM(BJ39:BJ52)</f>
        <v>81720.682147071231</v>
      </c>
      <c r="BK53" s="2">
        <f t="shared" ref="BK53" si="85">SUM(BK39:BK52)</f>
        <v>81720.682147071231</v>
      </c>
      <c r="BL53" s="2">
        <f t="shared" ref="BL53" si="86">SUM(BL39:BL52)</f>
        <v>81720.682147071231</v>
      </c>
      <c r="BM53" s="2">
        <f t="shared" ref="BM53" si="87">SUM(BM39:BM52)</f>
        <v>81720.682147071231</v>
      </c>
      <c r="BN53" s="2">
        <f t="shared" ref="BN53" si="88">SUM(BN39:BN52)</f>
        <v>81720.682147071231</v>
      </c>
      <c r="BO53" s="2">
        <f t="shared" ref="BO53" si="89">SUM(BO39:BO52)</f>
        <v>81720.682147071231</v>
      </c>
      <c r="BP53" s="2">
        <f t="shared" ref="BP53" si="90">SUM(BP39:BP52)</f>
        <v>81720.682147071231</v>
      </c>
      <c r="BQ53" s="2">
        <f t="shared" ref="BQ53" si="91">SUM(BQ39:BQ52)</f>
        <v>81720.682147071231</v>
      </c>
      <c r="BR53" s="2">
        <f t="shared" ref="BR53" si="92">SUM(BR39:BR52)</f>
        <v>81720.682147071231</v>
      </c>
      <c r="BS53" s="2">
        <f t="shared" ref="BS53" si="93">SUM(BS39:BS52)</f>
        <v>81720.682147071231</v>
      </c>
      <c r="BT53" s="2">
        <f t="shared" ref="BT53" si="94">SUM(BT39:BT52)</f>
        <v>81720.682147071231</v>
      </c>
      <c r="BU53" s="2">
        <f t="shared" ref="BU53" si="95">SUM(BU39:BU52)</f>
        <v>81720.682147071231</v>
      </c>
      <c r="BV53" s="2">
        <f t="shared" ref="BV53" si="96">SUM(BV39:BV52)</f>
        <v>81720.682147071231</v>
      </c>
      <c r="BW53" s="2">
        <f t="shared" ref="BW53" si="97">SUM(BW39:BW52)</f>
        <v>81720.682147071231</v>
      </c>
      <c r="BX53" s="2"/>
      <c r="BY53" s="2">
        <f t="shared" ref="BY53" si="98">SUM(BY39:BY52)</f>
        <v>857331.01444851491</v>
      </c>
    </row>
    <row r="54" spans="1:77" ht="15" thickBot="1" x14ac:dyDescent="0.35"/>
    <row r="55" spans="1:77" ht="15" thickBot="1" x14ac:dyDescent="0.35">
      <c r="A55" s="12" t="s">
        <v>53</v>
      </c>
    </row>
    <row r="56" spans="1:77" x14ac:dyDescent="0.3">
      <c r="B56" t="s">
        <v>36</v>
      </c>
      <c r="C56">
        <v>311000</v>
      </c>
      <c r="D56" s="2">
        <f>-D39</f>
        <v>52.762923766269438</v>
      </c>
      <c r="E56" s="2">
        <f>D56-E39</f>
        <v>140.72968359676469</v>
      </c>
      <c r="F56" s="2">
        <f t="shared" ref="F56:AM63" si="99">E56-F39</f>
        <v>204.03776634950148</v>
      </c>
      <c r="G56" s="2">
        <f t="shared" si="99"/>
        <v>251.26683524275805</v>
      </c>
      <c r="H56" s="2">
        <f t="shared" si="99"/>
        <v>234.23260695329174</v>
      </c>
      <c r="I56" s="2">
        <f t="shared" si="99"/>
        <v>78.988668081448083</v>
      </c>
      <c r="J56" s="2">
        <f t="shared" si="99"/>
        <v>-242.10694655723537</v>
      </c>
      <c r="K56" s="2">
        <f t="shared" si="99"/>
        <v>-722.14376008413501</v>
      </c>
      <c r="L56" s="2">
        <f t="shared" si="99"/>
        <v>-1354.211295620627</v>
      </c>
      <c r="M56" s="2">
        <f t="shared" si="99"/>
        <v>-2124.4885417394962</v>
      </c>
      <c r="N56" s="2">
        <f t="shared" si="99"/>
        <v>-3012.2440101349043</v>
      </c>
      <c r="O56" s="2">
        <f t="shared" si="99"/>
        <v>-4091.5568503191503</v>
      </c>
      <c r="P56" s="2">
        <f t="shared" si="99"/>
        <v>-5329.0232510983396</v>
      </c>
      <c r="Q56" s="2">
        <f t="shared" si="99"/>
        <v>-6610.249774887654</v>
      </c>
      <c r="R56" s="2">
        <f t="shared" si="99"/>
        <v>-7946.1764524396258</v>
      </c>
      <c r="S56" s="2">
        <f t="shared" si="99"/>
        <v>-9353.2133298830522</v>
      </c>
      <c r="T56" s="2">
        <f t="shared" si="99"/>
        <v>-10842.300437970463</v>
      </c>
      <c r="U56" s="2">
        <f t="shared" si="99"/>
        <v>-12440.787853583188</v>
      </c>
      <c r="V56" s="2">
        <f t="shared" si="99"/>
        <v>-14170.555638226288</v>
      </c>
      <c r="W56" s="2">
        <f t="shared" si="99"/>
        <v>-16026.133776523498</v>
      </c>
      <c r="X56" s="2">
        <f t="shared" si="99"/>
        <v>-18002.052253098555</v>
      </c>
      <c r="Y56" s="2">
        <f t="shared" si="99"/>
        <v>-20087.371037198925</v>
      </c>
      <c r="Z56" s="2">
        <f t="shared" si="99"/>
        <v>-22265.680082695813</v>
      </c>
      <c r="AA56" s="2">
        <f t="shared" si="99"/>
        <v>-24531.50937421295</v>
      </c>
      <c r="AB56" s="2">
        <f t="shared" si="99"/>
        <v>-26860.27355475532</v>
      </c>
      <c r="AC56" s="2">
        <f t="shared" si="99"/>
        <v>-29227.387267327907</v>
      </c>
      <c r="AD56" s="2">
        <f t="shared" si="99"/>
        <v>-31632.850511930712</v>
      </c>
      <c r="AE56" s="2">
        <f t="shared" si="99"/>
        <v>-34076.663288563737</v>
      </c>
      <c r="AF56" s="2">
        <f t="shared" si="99"/>
        <v>-36558.825597226976</v>
      </c>
      <c r="AG56" s="2">
        <f t="shared" si="99"/>
        <v>-39079.337437920432</v>
      </c>
      <c r="AH56" s="2">
        <f t="shared" si="99"/>
        <v>-41638.198810644106</v>
      </c>
      <c r="AI56" s="2">
        <f t="shared" si="99"/>
        <v>-44235.409715397996</v>
      </c>
      <c r="AJ56" s="2">
        <f t="shared" si="99"/>
        <v>-46870.970152182104</v>
      </c>
      <c r="AK56" s="2">
        <f t="shared" si="99"/>
        <v>-49544.880120996429</v>
      </c>
      <c r="AL56" s="2">
        <f t="shared" si="99"/>
        <v>-52257.139621840972</v>
      </c>
      <c r="AM56" s="2">
        <f t="shared" si="99"/>
        <v>-55007.748654715731</v>
      </c>
      <c r="AN56" s="2">
        <f t="shared" ref="AN56:BW61" si="100">AM56-AN39</f>
        <v>-57777.5324536056</v>
      </c>
      <c r="AO56" s="2">
        <f t="shared" si="100"/>
        <v>-60547.316252495468</v>
      </c>
      <c r="AP56" s="2">
        <f t="shared" si="100"/>
        <v>-63317.100051385336</v>
      </c>
      <c r="AQ56" s="2">
        <f t="shared" si="100"/>
        <v>-66086.883850275204</v>
      </c>
      <c r="AR56" s="2">
        <f t="shared" si="100"/>
        <v>-68856.667649165072</v>
      </c>
      <c r="AS56" s="2">
        <f t="shared" si="100"/>
        <v>-71626.451448054941</v>
      </c>
      <c r="AT56" s="2">
        <f t="shared" si="100"/>
        <v>-74396.235246944809</v>
      </c>
      <c r="AU56" s="2">
        <f t="shared" si="100"/>
        <v>-77166.019045834677</v>
      </c>
      <c r="AV56" s="2">
        <f t="shared" si="100"/>
        <v>-79935.802844724545</v>
      </c>
      <c r="AW56" s="2">
        <f t="shared" si="100"/>
        <v>-82705.586643614413</v>
      </c>
      <c r="AX56" s="2">
        <f t="shared" si="100"/>
        <v>-85475.370442504282</v>
      </c>
      <c r="AY56" s="2">
        <f t="shared" si="100"/>
        <v>-88245.15424139415</v>
      </c>
      <c r="AZ56" s="2">
        <f t="shared" si="100"/>
        <v>-91014.938040284018</v>
      </c>
      <c r="BA56" s="2">
        <f t="shared" si="100"/>
        <v>-93784.721839173886</v>
      </c>
      <c r="BB56" s="2">
        <f t="shared" si="100"/>
        <v>-96554.505638063754</v>
      </c>
      <c r="BC56" s="2">
        <f t="shared" si="100"/>
        <v>-99324.289436953622</v>
      </c>
      <c r="BD56" s="2">
        <f t="shared" si="100"/>
        <v>-102094.07323584349</v>
      </c>
      <c r="BE56" s="2">
        <f t="shared" si="100"/>
        <v>-104863.85703473336</v>
      </c>
      <c r="BF56" s="2">
        <f t="shared" si="100"/>
        <v>-107633.64083362323</v>
      </c>
      <c r="BG56" s="2">
        <f t="shared" si="100"/>
        <v>-110403.4246325131</v>
      </c>
      <c r="BH56" s="2">
        <f t="shared" si="100"/>
        <v>-113173.20843140296</v>
      </c>
      <c r="BI56" s="2">
        <f t="shared" si="100"/>
        <v>-115942.99223029283</v>
      </c>
      <c r="BJ56" s="2">
        <f t="shared" si="100"/>
        <v>-118712.7760291827</v>
      </c>
      <c r="BK56" s="2">
        <f t="shared" si="100"/>
        <v>-121482.55982807257</v>
      </c>
      <c r="BL56" s="2">
        <f t="shared" si="100"/>
        <v>-124252.34362696244</v>
      </c>
      <c r="BM56" s="2">
        <f t="shared" si="100"/>
        <v>-127022.1274258523</v>
      </c>
      <c r="BN56" s="2">
        <f t="shared" si="100"/>
        <v>-129791.91122474217</v>
      </c>
      <c r="BO56" s="2">
        <f t="shared" si="100"/>
        <v>-132561.69502363203</v>
      </c>
      <c r="BP56" s="2">
        <f t="shared" si="100"/>
        <v>-135331.47882252189</v>
      </c>
      <c r="BQ56" s="2">
        <f t="shared" si="100"/>
        <v>-138101.26262141176</v>
      </c>
      <c r="BR56" s="2">
        <f t="shared" si="100"/>
        <v>-140871.04642030163</v>
      </c>
      <c r="BS56" s="2">
        <f t="shared" si="100"/>
        <v>-143640.8302191915</v>
      </c>
      <c r="BT56" s="2">
        <f t="shared" si="100"/>
        <v>-146410.61401808137</v>
      </c>
      <c r="BU56" s="2">
        <f t="shared" si="100"/>
        <v>-149180.39781697124</v>
      </c>
      <c r="BV56" s="2">
        <f t="shared" si="100"/>
        <v>-151950.1816158611</v>
      </c>
      <c r="BW56" s="2">
        <f t="shared" si="100"/>
        <v>-154719.96541475097</v>
      </c>
      <c r="BY56" s="2">
        <f>(((X56+AJ56)/2)+Y56+Z56+AA56+AB56+AC56+AD56+AE56+AF56+AG56+AH56+AI56)/12</f>
        <v>-31885.834823376266</v>
      </c>
    </row>
    <row r="57" spans="1:77" x14ac:dyDescent="0.3">
      <c r="C57">
        <v>312000</v>
      </c>
      <c r="D57" s="2">
        <f t="shared" ref="D57:D68" si="101">-D40</f>
        <v>-107.79489900509718</v>
      </c>
      <c r="E57" s="2">
        <f t="shared" ref="E57:T68" si="102">D57-E40</f>
        <v>-344.59838393915385</v>
      </c>
      <c r="F57" s="2">
        <f t="shared" si="102"/>
        <v>-611.19279334266957</v>
      </c>
      <c r="G57" s="2">
        <f t="shared" si="102"/>
        <v>-897.21272409550602</v>
      </c>
      <c r="H57" s="2">
        <f t="shared" si="102"/>
        <v>-1260.8711265749762</v>
      </c>
      <c r="I57" s="2">
        <f t="shared" si="102"/>
        <v>-1791.5050336981722</v>
      </c>
      <c r="J57" s="2">
        <f t="shared" si="102"/>
        <v>-2522.5095742630006</v>
      </c>
      <c r="K57" s="2">
        <f t="shared" si="102"/>
        <v>-3445.5359834882111</v>
      </c>
      <c r="L57" s="2">
        <f t="shared" si="102"/>
        <v>-4552.2354965925533</v>
      </c>
      <c r="M57" s="2">
        <f t="shared" si="102"/>
        <v>-5825.9105143406214</v>
      </c>
      <c r="N57" s="2">
        <f t="shared" si="102"/>
        <v>-7241.514672715758</v>
      </c>
      <c r="O57" s="2">
        <f t="shared" si="102"/>
        <v>-8888.5453255672201</v>
      </c>
      <c r="P57" s="2">
        <f t="shared" si="102"/>
        <v>-10726.64627644816</v>
      </c>
      <c r="Q57" s="2">
        <f t="shared" si="102"/>
        <v>-12617.615210281225</v>
      </c>
      <c r="R57" s="2">
        <f t="shared" si="102"/>
        <v>-14574.669122804446</v>
      </c>
      <c r="S57" s="2">
        <f t="shared" si="102"/>
        <v>-16617.633507624869</v>
      </c>
      <c r="T57" s="2">
        <f t="shared" si="102"/>
        <v>-18759.725360480526</v>
      </c>
      <c r="U57" s="2">
        <f t="shared" si="99"/>
        <v>-21033.987170716497</v>
      </c>
      <c r="V57" s="2">
        <f t="shared" si="99"/>
        <v>-23466.85292980884</v>
      </c>
      <c r="W57" s="2">
        <f t="shared" si="99"/>
        <v>-26051.71413988854</v>
      </c>
      <c r="X57" s="2">
        <f t="shared" si="99"/>
        <v>-28781.962303086584</v>
      </c>
      <c r="Y57" s="2">
        <f t="shared" si="99"/>
        <v>-31644.380423664941</v>
      </c>
      <c r="Z57" s="2">
        <f t="shared" si="99"/>
        <v>-34619.143008016559</v>
      </c>
      <c r="AA57" s="2">
        <f t="shared" si="99"/>
        <v>-37699.641558272429</v>
      </c>
      <c r="AB57" s="2">
        <f t="shared" si="99"/>
        <v>-40856.173730264461</v>
      </c>
      <c r="AC57" s="2">
        <f t="shared" si="99"/>
        <v>-44059.037179824576</v>
      </c>
      <c r="AD57" s="2">
        <f t="shared" si="99"/>
        <v>-47308.231906952773</v>
      </c>
      <c r="AE57" s="2">
        <f t="shared" si="99"/>
        <v>-50603.757911649052</v>
      </c>
      <c r="AF57" s="2">
        <f t="shared" si="99"/>
        <v>-53945.615193913407</v>
      </c>
      <c r="AG57" s="2">
        <f t="shared" si="99"/>
        <v>-57333.803753745844</v>
      </c>
      <c r="AH57" s="2">
        <f t="shared" si="99"/>
        <v>-60768.323591146363</v>
      </c>
      <c r="AI57" s="2">
        <f t="shared" si="99"/>
        <v>-64249.174706114965</v>
      </c>
      <c r="AJ57" s="2">
        <f t="shared" si="99"/>
        <v>-67776.357098651642</v>
      </c>
      <c r="AK57" s="2">
        <f t="shared" si="99"/>
        <v>-71349.870768756402</v>
      </c>
      <c r="AL57" s="2">
        <f t="shared" si="99"/>
        <v>-74969.715716429244</v>
      </c>
      <c r="AM57" s="2">
        <f t="shared" si="99"/>
        <v>-78635.891941670168</v>
      </c>
      <c r="AN57" s="2">
        <f t="shared" si="100"/>
        <v>-82325.233805695127</v>
      </c>
      <c r="AO57" s="2">
        <f t="shared" si="100"/>
        <v>-86014.575669720085</v>
      </c>
      <c r="AP57" s="2">
        <f t="shared" si="100"/>
        <v>-89703.917533745043</v>
      </c>
      <c r="AQ57" s="2">
        <f t="shared" si="100"/>
        <v>-93393.259397770002</v>
      </c>
      <c r="AR57" s="2">
        <f t="shared" si="100"/>
        <v>-97082.60126179496</v>
      </c>
      <c r="AS57" s="2">
        <f t="shared" si="100"/>
        <v>-100771.94312581992</v>
      </c>
      <c r="AT57" s="2">
        <f t="shared" si="100"/>
        <v>-104461.28498984488</v>
      </c>
      <c r="AU57" s="2">
        <f t="shared" si="100"/>
        <v>-108150.62685386984</v>
      </c>
      <c r="AV57" s="2">
        <f t="shared" si="100"/>
        <v>-111839.96871789479</v>
      </c>
      <c r="AW57" s="2">
        <f t="shared" si="100"/>
        <v>-115529.31058191975</v>
      </c>
      <c r="AX57" s="2">
        <f t="shared" si="100"/>
        <v>-119218.65244594471</v>
      </c>
      <c r="AY57" s="2">
        <f t="shared" si="100"/>
        <v>-122907.99430996967</v>
      </c>
      <c r="AZ57" s="2">
        <f t="shared" si="100"/>
        <v>-126597.33617399463</v>
      </c>
      <c r="BA57" s="2">
        <f t="shared" si="100"/>
        <v>-130286.67803801959</v>
      </c>
      <c r="BB57" s="2">
        <f t="shared" si="100"/>
        <v>-133976.01990204456</v>
      </c>
      <c r="BC57" s="2">
        <f t="shared" si="100"/>
        <v>-137665.36176606952</v>
      </c>
      <c r="BD57" s="2">
        <f t="shared" si="100"/>
        <v>-141354.70363009447</v>
      </c>
      <c r="BE57" s="2">
        <f t="shared" si="100"/>
        <v>-145044.04549411943</v>
      </c>
      <c r="BF57" s="2">
        <f t="shared" si="100"/>
        <v>-148733.38735814439</v>
      </c>
      <c r="BG57" s="2">
        <f t="shared" si="100"/>
        <v>-152422.72922216935</v>
      </c>
      <c r="BH57" s="2">
        <f t="shared" si="100"/>
        <v>-156112.07108619431</v>
      </c>
      <c r="BI57" s="2">
        <f t="shared" si="100"/>
        <v>-159801.41295021927</v>
      </c>
      <c r="BJ57" s="2">
        <f t="shared" si="100"/>
        <v>-163490.75481424422</v>
      </c>
      <c r="BK57" s="2">
        <f t="shared" si="100"/>
        <v>-167180.09667826918</v>
      </c>
      <c r="BL57" s="2">
        <f t="shared" si="100"/>
        <v>-170869.43854229414</v>
      </c>
      <c r="BM57" s="2">
        <f t="shared" si="100"/>
        <v>-174558.7804063191</v>
      </c>
      <c r="BN57" s="2">
        <f t="shared" si="100"/>
        <v>-178248.12227034406</v>
      </c>
      <c r="BO57" s="2">
        <f t="shared" si="100"/>
        <v>-181937.46413436902</v>
      </c>
      <c r="BP57" s="2">
        <f t="shared" si="100"/>
        <v>-185626.80599839397</v>
      </c>
      <c r="BQ57" s="2">
        <f t="shared" si="100"/>
        <v>-189316.14786241893</v>
      </c>
      <c r="BR57" s="2">
        <f t="shared" si="100"/>
        <v>-193005.48972644389</v>
      </c>
      <c r="BS57" s="2">
        <f t="shared" si="100"/>
        <v>-196694.83159046885</v>
      </c>
      <c r="BT57" s="2">
        <f t="shared" si="100"/>
        <v>-200384.17345449381</v>
      </c>
      <c r="BU57" s="2">
        <f t="shared" si="100"/>
        <v>-204073.51531851877</v>
      </c>
      <c r="BV57" s="2">
        <f t="shared" si="100"/>
        <v>-207762.85718254372</v>
      </c>
      <c r="BW57" s="2">
        <f t="shared" si="100"/>
        <v>-211452.19904656868</v>
      </c>
      <c r="BY57" s="2">
        <f t="shared" ref="BY57:BY68" si="103">(((X57+AJ57)/2)+Y57+Z57+AA57+AB57+AC57+AD57+AE57+AF57+AG57+AH57+AI57)/12</f>
        <v>-47613.87022203621</v>
      </c>
    </row>
    <row r="58" spans="1:77" x14ac:dyDescent="0.3">
      <c r="C58">
        <v>313000</v>
      </c>
      <c r="D58" s="2">
        <f t="shared" si="101"/>
        <v>7.7212819875000003</v>
      </c>
      <c r="E58" s="2">
        <f t="shared" si="102"/>
        <v>-34.202731804166675</v>
      </c>
      <c r="F58" s="2">
        <f t="shared" si="99"/>
        <v>-156.68810164166669</v>
      </c>
      <c r="G58" s="2">
        <f t="shared" si="99"/>
        <v>-331.70456048750003</v>
      </c>
      <c r="H58" s="2">
        <f t="shared" si="99"/>
        <v>-716.67301102741317</v>
      </c>
      <c r="I58" s="2">
        <f t="shared" si="99"/>
        <v>-1553.1807581852061</v>
      </c>
      <c r="J58" s="2">
        <f t="shared" si="99"/>
        <v>-2931.5357366489325</v>
      </c>
      <c r="K58" s="2">
        <f t="shared" si="99"/>
        <v>-4829.1610098493775</v>
      </c>
      <c r="L58" s="2">
        <f t="shared" si="99"/>
        <v>-7223.4796412173255</v>
      </c>
      <c r="M58" s="2">
        <f t="shared" si="99"/>
        <v>-10069.337569203153</v>
      </c>
      <c r="N58" s="2">
        <f t="shared" si="99"/>
        <v>-13299.003795688022</v>
      </c>
      <c r="O58" s="2">
        <f t="shared" si="99"/>
        <v>-17154.499282324243</v>
      </c>
      <c r="P58" s="2">
        <f t="shared" si="99"/>
        <v>-21526.691802821118</v>
      </c>
      <c r="Q58" s="2">
        <f t="shared" si="99"/>
        <v>-26041.851232666428</v>
      </c>
      <c r="R58" s="2">
        <f t="shared" si="99"/>
        <v>-30735.719299197277</v>
      </c>
      <c r="S58" s="2">
        <f t="shared" si="99"/>
        <v>-35661.908593419328</v>
      </c>
      <c r="T58" s="2">
        <f t="shared" si="99"/>
        <v>-40856.160842669691</v>
      </c>
      <c r="U58" s="2">
        <f t="shared" si="99"/>
        <v>-46407.830365291142</v>
      </c>
      <c r="V58" s="2">
        <f t="shared" si="99"/>
        <v>-52388.400615957893</v>
      </c>
      <c r="W58" s="2">
        <f t="shared" si="99"/>
        <v>-58780.00073100139</v>
      </c>
      <c r="X58" s="2">
        <f t="shared" si="99"/>
        <v>-65564.759846753077</v>
      </c>
      <c r="Y58" s="2">
        <f t="shared" si="99"/>
        <v>-72706.936235875852</v>
      </c>
      <c r="Z58" s="2">
        <f t="shared" si="99"/>
        <v>-80152.917307364041</v>
      </c>
      <c r="AA58" s="2">
        <f t="shared" si="99"/>
        <v>-87884.832197549098</v>
      </c>
      <c r="AB58" s="2">
        <f t="shared" si="99"/>
        <v>-95822.359091430815</v>
      </c>
      <c r="AC58" s="2">
        <f t="shared" si="99"/>
        <v>-103885.17617400899</v>
      </c>
      <c r="AD58" s="2">
        <f t="shared" si="99"/>
        <v>-112073.28344528363</v>
      </c>
      <c r="AE58" s="2">
        <f t="shared" si="99"/>
        <v>-120386.68090525472</v>
      </c>
      <c r="AF58" s="2">
        <f t="shared" si="99"/>
        <v>-128825.36855392228</v>
      </c>
      <c r="AG58" s="2">
        <f t="shared" si="99"/>
        <v>-137389.34639128629</v>
      </c>
      <c r="AH58" s="2">
        <f t="shared" si="99"/>
        <v>-146078.61441734678</v>
      </c>
      <c r="AI58" s="2">
        <f t="shared" si="99"/>
        <v>-154893.1726321037</v>
      </c>
      <c r="AJ58" s="2">
        <f t="shared" si="99"/>
        <v>-163833.02103555709</v>
      </c>
      <c r="AK58" s="2">
        <f t="shared" si="99"/>
        <v>-172898.15962770695</v>
      </c>
      <c r="AL58" s="2">
        <f t="shared" si="99"/>
        <v>-182088.58840855325</v>
      </c>
      <c r="AM58" s="2">
        <f t="shared" si="99"/>
        <v>-191404.30737809601</v>
      </c>
      <c r="AN58" s="2">
        <f t="shared" si="100"/>
        <v>-200782.67144198701</v>
      </c>
      <c r="AO58" s="2">
        <f t="shared" si="100"/>
        <v>-210161.03550587801</v>
      </c>
      <c r="AP58" s="2">
        <f t="shared" si="100"/>
        <v>-219539.39956976901</v>
      </c>
      <c r="AQ58" s="2">
        <f t="shared" si="100"/>
        <v>-228917.76363366001</v>
      </c>
      <c r="AR58" s="2">
        <f t="shared" si="100"/>
        <v>-238296.12769755101</v>
      </c>
      <c r="AS58" s="2">
        <f t="shared" si="100"/>
        <v>-247674.49176144201</v>
      </c>
      <c r="AT58" s="2">
        <f t="shared" si="100"/>
        <v>-257052.85582533301</v>
      </c>
      <c r="AU58" s="2">
        <f t="shared" si="100"/>
        <v>-266431.21988922398</v>
      </c>
      <c r="AV58" s="2">
        <f t="shared" si="100"/>
        <v>-275809.58395311498</v>
      </c>
      <c r="AW58" s="2">
        <f t="shared" si="100"/>
        <v>-285187.94801700598</v>
      </c>
      <c r="AX58" s="2">
        <f t="shared" si="100"/>
        <v>-294566.31208089698</v>
      </c>
      <c r="AY58" s="2">
        <f t="shared" si="100"/>
        <v>-303944.67614478798</v>
      </c>
      <c r="AZ58" s="2">
        <f t="shared" si="100"/>
        <v>-313323.04020867898</v>
      </c>
      <c r="BA58" s="2">
        <f t="shared" si="100"/>
        <v>-322701.40427256998</v>
      </c>
      <c r="BB58" s="2">
        <f t="shared" si="100"/>
        <v>-332079.76833646098</v>
      </c>
      <c r="BC58" s="2">
        <f t="shared" si="100"/>
        <v>-341458.13240035198</v>
      </c>
      <c r="BD58" s="2">
        <f t="shared" si="100"/>
        <v>-350836.49646424298</v>
      </c>
      <c r="BE58" s="2">
        <f t="shared" si="100"/>
        <v>-360214.86052813398</v>
      </c>
      <c r="BF58" s="2">
        <f t="shared" si="100"/>
        <v>-369593.22459202498</v>
      </c>
      <c r="BG58" s="2">
        <f t="shared" si="100"/>
        <v>-378971.58865591598</v>
      </c>
      <c r="BH58" s="2">
        <f t="shared" si="100"/>
        <v>-388349.95271980698</v>
      </c>
      <c r="BI58" s="2">
        <f t="shared" si="100"/>
        <v>-397728.31678369798</v>
      </c>
      <c r="BJ58" s="2">
        <f t="shared" si="100"/>
        <v>-407106.68084758898</v>
      </c>
      <c r="BK58" s="2">
        <f t="shared" si="100"/>
        <v>-416485.04491147998</v>
      </c>
      <c r="BL58" s="2">
        <f t="shared" si="100"/>
        <v>-425863.40897537098</v>
      </c>
      <c r="BM58" s="2">
        <f t="shared" si="100"/>
        <v>-435241.77303926199</v>
      </c>
      <c r="BN58" s="2">
        <f t="shared" si="100"/>
        <v>-444620.13710315299</v>
      </c>
      <c r="BO58" s="2">
        <f t="shared" si="100"/>
        <v>-453998.50116704399</v>
      </c>
      <c r="BP58" s="2">
        <f t="shared" si="100"/>
        <v>-463376.86523093499</v>
      </c>
      <c r="BQ58" s="2">
        <f t="shared" si="100"/>
        <v>-472755.22929482599</v>
      </c>
      <c r="BR58" s="2">
        <f t="shared" si="100"/>
        <v>-482133.59335871699</v>
      </c>
      <c r="BS58" s="2">
        <f t="shared" si="100"/>
        <v>-491511.95742260799</v>
      </c>
      <c r="BT58" s="2">
        <f t="shared" si="100"/>
        <v>-500890.32148649899</v>
      </c>
      <c r="BU58" s="2">
        <f t="shared" si="100"/>
        <v>-510268.68555038999</v>
      </c>
      <c r="BV58" s="2">
        <f t="shared" si="100"/>
        <v>-519647.04961428099</v>
      </c>
      <c r="BW58" s="2">
        <f t="shared" si="100"/>
        <v>-529025.41367817193</v>
      </c>
      <c r="BY58" s="2">
        <f t="shared" si="103"/>
        <v>-112899.79814938176</v>
      </c>
    </row>
    <row r="59" spans="1:77" x14ac:dyDescent="0.3">
      <c r="C59">
        <v>314000</v>
      </c>
      <c r="D59" s="2">
        <f t="shared" si="101"/>
        <v>255.10818908749999</v>
      </c>
      <c r="E59" s="2">
        <f t="shared" si="102"/>
        <v>727.75913496249996</v>
      </c>
      <c r="F59" s="2">
        <f t="shared" si="99"/>
        <v>1147.655981075</v>
      </c>
      <c r="G59" s="2">
        <f t="shared" si="99"/>
        <v>1533.1538244124999</v>
      </c>
      <c r="H59" s="2">
        <f t="shared" si="99"/>
        <v>1781.1685262191679</v>
      </c>
      <c r="I59" s="2">
        <f t="shared" si="99"/>
        <v>1733.5011507912295</v>
      </c>
      <c r="J59" s="2">
        <f t="shared" si="99"/>
        <v>1331.0152333307428</v>
      </c>
      <c r="K59" s="2">
        <f t="shared" si="99"/>
        <v>588.49485919280505</v>
      </c>
      <c r="L59" s="2">
        <f t="shared" si="99"/>
        <v>-479.27588626748638</v>
      </c>
      <c r="M59" s="2">
        <f t="shared" si="99"/>
        <v>-1842.728708962384</v>
      </c>
      <c r="N59" s="2">
        <f t="shared" si="99"/>
        <v>-3457.5112294490432</v>
      </c>
      <c r="O59" s="2">
        <f t="shared" si="99"/>
        <v>-5482.106355442651</v>
      </c>
      <c r="P59" s="2">
        <f t="shared" si="99"/>
        <v>-7845.0508862770257</v>
      </c>
      <c r="Q59" s="2">
        <f t="shared" si="99"/>
        <v>-10301.614628215701</v>
      </c>
      <c r="R59" s="2">
        <f t="shared" si="99"/>
        <v>-12875.20238403475</v>
      </c>
      <c r="S59" s="2">
        <f t="shared" si="99"/>
        <v>-15600.921357898287</v>
      </c>
      <c r="T59" s="2">
        <f t="shared" si="99"/>
        <v>-18502.176352582388</v>
      </c>
      <c r="U59" s="2">
        <f t="shared" si="99"/>
        <v>-21637.479375027237</v>
      </c>
      <c r="V59" s="2">
        <f t="shared" si="99"/>
        <v>-25053.640030784987</v>
      </c>
      <c r="W59" s="2">
        <f t="shared" si="99"/>
        <v>-28738.9559184676</v>
      </c>
      <c r="X59" s="2">
        <f t="shared" si="99"/>
        <v>-32681.724636687039</v>
      </c>
      <c r="Y59" s="2">
        <f t="shared" si="99"/>
        <v>-36858.541382667223</v>
      </c>
      <c r="Z59" s="2">
        <f t="shared" si="99"/>
        <v>-41234.298952244048</v>
      </c>
      <c r="AA59" s="2">
        <f t="shared" si="99"/>
        <v>-45797.294944029469</v>
      </c>
      <c r="AB59" s="2">
        <f t="shared" si="99"/>
        <v>-50494.932117242002</v>
      </c>
      <c r="AC59" s="2">
        <f t="shared" si="99"/>
        <v>-55274.613231100164</v>
      </c>
      <c r="AD59" s="2">
        <f t="shared" si="99"/>
        <v>-60136.338285603953</v>
      </c>
      <c r="AE59" s="2">
        <f t="shared" si="99"/>
        <v>-65080.107280753364</v>
      </c>
      <c r="AF59" s="2">
        <f t="shared" si="99"/>
        <v>-70105.920216548402</v>
      </c>
      <c r="AG59" s="2">
        <f t="shared" si="99"/>
        <v>-75213.777092989068</v>
      </c>
      <c r="AH59" s="2">
        <f t="shared" si="99"/>
        <v>-80403.677910075363</v>
      </c>
      <c r="AI59" s="2">
        <f t="shared" si="99"/>
        <v>-85675.622667807271</v>
      </c>
      <c r="AJ59" s="2">
        <f t="shared" si="99"/>
        <v>-91029.611366184807</v>
      </c>
      <c r="AK59" s="2">
        <f t="shared" si="99"/>
        <v>-96465.644005207971</v>
      </c>
      <c r="AL59" s="2">
        <f t="shared" si="99"/>
        <v>-101983.72058487676</v>
      </c>
      <c r="AM59" s="2">
        <f t="shared" si="99"/>
        <v>-107583.84110519118</v>
      </c>
      <c r="AN59" s="2">
        <f t="shared" si="100"/>
        <v>-113224.98359582841</v>
      </c>
      <c r="AO59" s="2">
        <f t="shared" si="100"/>
        <v>-118866.12608646564</v>
      </c>
      <c r="AP59" s="2">
        <f t="shared" si="100"/>
        <v>-124507.26857710286</v>
      </c>
      <c r="AQ59" s="2">
        <f t="shared" si="100"/>
        <v>-130148.41106774009</v>
      </c>
      <c r="AR59" s="2">
        <f t="shared" si="100"/>
        <v>-135789.55355837732</v>
      </c>
      <c r="AS59" s="2">
        <f t="shared" si="100"/>
        <v>-141430.69604901454</v>
      </c>
      <c r="AT59" s="2">
        <f t="shared" si="100"/>
        <v>-147071.83853965177</v>
      </c>
      <c r="AU59" s="2">
        <f t="shared" si="100"/>
        <v>-152712.981030289</v>
      </c>
      <c r="AV59" s="2">
        <f t="shared" si="100"/>
        <v>-158354.12352092622</v>
      </c>
      <c r="AW59" s="2">
        <f t="shared" si="100"/>
        <v>-163995.26601156345</v>
      </c>
      <c r="AX59" s="2">
        <f t="shared" si="100"/>
        <v>-169636.40850220068</v>
      </c>
      <c r="AY59" s="2">
        <f t="shared" si="100"/>
        <v>-175277.5509928379</v>
      </c>
      <c r="AZ59" s="2">
        <f t="shared" si="100"/>
        <v>-180918.69348347513</v>
      </c>
      <c r="BA59" s="2">
        <f t="shared" si="100"/>
        <v>-186559.83597411236</v>
      </c>
      <c r="BB59" s="2">
        <f t="shared" si="100"/>
        <v>-192200.97846474958</v>
      </c>
      <c r="BC59" s="2">
        <f t="shared" si="100"/>
        <v>-197842.12095538681</v>
      </c>
      <c r="BD59" s="2">
        <f t="shared" si="100"/>
        <v>-203483.26344602404</v>
      </c>
      <c r="BE59" s="2">
        <f t="shared" si="100"/>
        <v>-209124.40593666126</v>
      </c>
      <c r="BF59" s="2">
        <f t="shared" si="100"/>
        <v>-214765.54842729849</v>
      </c>
      <c r="BG59" s="2">
        <f t="shared" si="100"/>
        <v>-220406.69091793572</v>
      </c>
      <c r="BH59" s="2">
        <f t="shared" si="100"/>
        <v>-226047.83340857294</v>
      </c>
      <c r="BI59" s="2">
        <f t="shared" si="100"/>
        <v>-231688.97589921017</v>
      </c>
      <c r="BJ59" s="2">
        <f t="shared" si="100"/>
        <v>-237330.1183898474</v>
      </c>
      <c r="BK59" s="2">
        <f t="shared" si="100"/>
        <v>-242971.26088048462</v>
      </c>
      <c r="BL59" s="2">
        <f t="shared" si="100"/>
        <v>-248612.40337112185</v>
      </c>
      <c r="BM59" s="2">
        <f t="shared" si="100"/>
        <v>-254253.54586175908</v>
      </c>
      <c r="BN59" s="2">
        <f t="shared" si="100"/>
        <v>-259894.6883523963</v>
      </c>
      <c r="BO59" s="2">
        <f t="shared" si="100"/>
        <v>-265535.8308430335</v>
      </c>
      <c r="BP59" s="2">
        <f t="shared" si="100"/>
        <v>-271176.97333367076</v>
      </c>
      <c r="BQ59" s="2">
        <f t="shared" si="100"/>
        <v>-276818.11582430801</v>
      </c>
      <c r="BR59" s="2">
        <f t="shared" si="100"/>
        <v>-282459.25831494527</v>
      </c>
      <c r="BS59" s="2">
        <f t="shared" si="100"/>
        <v>-288100.40080558253</v>
      </c>
      <c r="BT59" s="2">
        <f t="shared" si="100"/>
        <v>-293741.54329621978</v>
      </c>
      <c r="BU59" s="2">
        <f t="shared" si="100"/>
        <v>-299382.68578685704</v>
      </c>
      <c r="BV59" s="2">
        <f t="shared" si="100"/>
        <v>-305023.82827749429</v>
      </c>
      <c r="BW59" s="2">
        <f t="shared" si="100"/>
        <v>-310664.97076813155</v>
      </c>
      <c r="BY59" s="2">
        <f t="shared" si="103"/>
        <v>-60677.566006874695</v>
      </c>
    </row>
    <row r="60" spans="1:77" x14ac:dyDescent="0.3">
      <c r="C60">
        <v>315000</v>
      </c>
      <c r="D60" s="2">
        <f t="shared" si="101"/>
        <v>-122.56257424478402</v>
      </c>
      <c r="E60" s="2">
        <f t="shared" si="102"/>
        <v>-388.60971386142472</v>
      </c>
      <c r="F60" s="2">
        <f t="shared" si="99"/>
        <v>-684.03814206096649</v>
      </c>
      <c r="G60" s="2">
        <f t="shared" si="99"/>
        <v>-998.6250249028285</v>
      </c>
      <c r="H60" s="2">
        <f t="shared" si="99"/>
        <v>-1389.7828638369526</v>
      </c>
      <c r="I60" s="2">
        <f t="shared" si="99"/>
        <v>-1945.6202343929413</v>
      </c>
      <c r="J60" s="2">
        <f t="shared" si="99"/>
        <v>-2699.0730703811178</v>
      </c>
      <c r="K60" s="2">
        <f t="shared" si="99"/>
        <v>-3641.9074055276205</v>
      </c>
      <c r="L60" s="2">
        <f t="shared" si="99"/>
        <v>-4765.8892735585887</v>
      </c>
      <c r="M60" s="2">
        <f t="shared" si="99"/>
        <v>-6054.5506732114209</v>
      </c>
      <c r="N60" s="2">
        <f t="shared" si="99"/>
        <v>-7483.1896369496553</v>
      </c>
      <c r="O60" s="2">
        <f t="shared" si="99"/>
        <v>-9140.0728979371706</v>
      </c>
      <c r="P60" s="2">
        <f t="shared" si="99"/>
        <v>-10985.399171889263</v>
      </c>
      <c r="Q60" s="2">
        <f t="shared" si="99"/>
        <v>-12882.866475083491</v>
      </c>
      <c r="R60" s="2">
        <f t="shared" si="99"/>
        <v>-14845.510064830385</v>
      </c>
      <c r="S60" s="2">
        <f t="shared" si="99"/>
        <v>-16892.882827095746</v>
      </c>
      <c r="T60" s="2">
        <f t="shared" si="99"/>
        <v>-19038.020019190109</v>
      </c>
      <c r="U60" s="2">
        <f t="shared" si="99"/>
        <v>-21313.509784389807</v>
      </c>
      <c r="V60" s="2">
        <f t="shared" si="99"/>
        <v>-23745.422637315907</v>
      </c>
      <c r="W60" s="2">
        <f t="shared" si="99"/>
        <v>-26327.240949313145</v>
      </c>
      <c r="X60" s="2">
        <f t="shared" si="99"/>
        <v>-29052.447091726252</v>
      </c>
      <c r="Y60" s="2">
        <f t="shared" si="99"/>
        <v>-31908.005807244692</v>
      </c>
      <c r="Z60" s="2">
        <f t="shared" si="99"/>
        <v>-34874.364209902669</v>
      </c>
      <c r="AA60" s="2">
        <f t="shared" si="99"/>
        <v>-37945.00467104491</v>
      </c>
      <c r="AB60" s="2">
        <f t="shared" si="99"/>
        <v>-41090.633264379008</v>
      </c>
      <c r="AC60" s="2">
        <f t="shared" si="99"/>
        <v>-44281.956063612553</v>
      </c>
      <c r="AD60" s="2">
        <f t="shared" si="99"/>
        <v>-47518.973068745545</v>
      </c>
      <c r="AE60" s="2">
        <f t="shared" si="99"/>
        <v>-50801.684279777983</v>
      </c>
      <c r="AF60" s="2">
        <f t="shared" si="99"/>
        <v>-54130.08969670986</v>
      </c>
      <c r="AG60" s="2">
        <f t="shared" si="99"/>
        <v>-57504.189319541183</v>
      </c>
      <c r="AH60" s="2">
        <f t="shared" si="99"/>
        <v>-60923.983148271953</v>
      </c>
      <c r="AI60" s="2">
        <f t="shared" si="99"/>
        <v>-64389.471182902169</v>
      </c>
      <c r="AJ60" s="2">
        <f t="shared" si="99"/>
        <v>-67900.653423431824</v>
      </c>
      <c r="AK60" s="2">
        <f t="shared" si="99"/>
        <v>-71457.529869860926</v>
      </c>
      <c r="AL60" s="2">
        <f t="shared" si="99"/>
        <v>-75060.100522189474</v>
      </c>
      <c r="AM60" s="2">
        <f t="shared" si="99"/>
        <v>-78708.365380417468</v>
      </c>
      <c r="AN60" s="2">
        <f t="shared" si="100"/>
        <v>-82379.477341595179</v>
      </c>
      <c r="AO60" s="2">
        <f t="shared" si="100"/>
        <v>-86050.589302772889</v>
      </c>
      <c r="AP60" s="2">
        <f t="shared" si="100"/>
        <v>-89721.701263950599</v>
      </c>
      <c r="AQ60" s="2">
        <f t="shared" si="100"/>
        <v>-93392.81322512831</v>
      </c>
      <c r="AR60" s="2">
        <f t="shared" si="100"/>
        <v>-97063.92518630602</v>
      </c>
      <c r="AS60" s="2">
        <f t="shared" si="100"/>
        <v>-100735.03714748373</v>
      </c>
      <c r="AT60" s="2">
        <f t="shared" si="100"/>
        <v>-104406.14910866144</v>
      </c>
      <c r="AU60" s="2">
        <f t="shared" si="100"/>
        <v>-108077.26106983915</v>
      </c>
      <c r="AV60" s="2">
        <f t="shared" si="100"/>
        <v>-111748.37303101686</v>
      </c>
      <c r="AW60" s="2">
        <f t="shared" si="100"/>
        <v>-115419.48499219457</v>
      </c>
      <c r="AX60" s="2">
        <f t="shared" si="100"/>
        <v>-119090.59695337228</v>
      </c>
      <c r="AY60" s="2">
        <f t="shared" si="100"/>
        <v>-122761.70891454999</v>
      </c>
      <c r="AZ60" s="2">
        <f t="shared" si="100"/>
        <v>-126432.8208757277</v>
      </c>
      <c r="BA60" s="2">
        <f t="shared" si="100"/>
        <v>-130103.93283690541</v>
      </c>
      <c r="BB60" s="2">
        <f t="shared" si="100"/>
        <v>-133775.04479808314</v>
      </c>
      <c r="BC60" s="2">
        <f t="shared" si="100"/>
        <v>-137446.15675926086</v>
      </c>
      <c r="BD60" s="2">
        <f t="shared" si="100"/>
        <v>-141117.26872043859</v>
      </c>
      <c r="BE60" s="2">
        <f t="shared" si="100"/>
        <v>-144788.38068161631</v>
      </c>
      <c r="BF60" s="2">
        <f t="shared" si="100"/>
        <v>-148459.49264279404</v>
      </c>
      <c r="BG60" s="2">
        <f t="shared" si="100"/>
        <v>-152130.60460397176</v>
      </c>
      <c r="BH60" s="2">
        <f t="shared" si="100"/>
        <v>-155801.71656514949</v>
      </c>
      <c r="BI60" s="2">
        <f t="shared" si="100"/>
        <v>-159472.82852632721</v>
      </c>
      <c r="BJ60" s="2">
        <f t="shared" si="100"/>
        <v>-163143.94048750494</v>
      </c>
      <c r="BK60" s="2">
        <f t="shared" si="100"/>
        <v>-166815.05244868266</v>
      </c>
      <c r="BL60" s="2">
        <f t="shared" si="100"/>
        <v>-170486.16440986039</v>
      </c>
      <c r="BM60" s="2">
        <f t="shared" si="100"/>
        <v>-174157.27637103811</v>
      </c>
      <c r="BN60" s="2">
        <f t="shared" si="100"/>
        <v>-177828.38833221584</v>
      </c>
      <c r="BO60" s="2">
        <f t="shared" si="100"/>
        <v>-181499.50029339356</v>
      </c>
      <c r="BP60" s="2">
        <f t="shared" si="100"/>
        <v>-185170.61225457129</v>
      </c>
      <c r="BQ60" s="2">
        <f t="shared" si="100"/>
        <v>-188841.72421574901</v>
      </c>
      <c r="BR60" s="2">
        <f t="shared" si="100"/>
        <v>-192512.83617692674</v>
      </c>
      <c r="BS60" s="2">
        <f t="shared" si="100"/>
        <v>-196183.94813810446</v>
      </c>
      <c r="BT60" s="2">
        <f t="shared" si="100"/>
        <v>-199855.06009928219</v>
      </c>
      <c r="BU60" s="2">
        <f t="shared" si="100"/>
        <v>-203526.17206045991</v>
      </c>
      <c r="BV60" s="2">
        <f t="shared" si="100"/>
        <v>-207197.28402163764</v>
      </c>
      <c r="BW60" s="2">
        <f t="shared" si="100"/>
        <v>-210868.39598281536</v>
      </c>
      <c r="BY60" s="2">
        <f t="shared" si="103"/>
        <v>-47820.408747475965</v>
      </c>
    </row>
    <row r="61" spans="1:77" x14ac:dyDescent="0.3">
      <c r="C61">
        <v>316000</v>
      </c>
      <c r="D61" s="2">
        <f t="shared" si="101"/>
        <v>29.647387352794627</v>
      </c>
      <c r="E61" s="2">
        <f t="shared" si="102"/>
        <v>69.642724794667089</v>
      </c>
      <c r="F61" s="2">
        <f t="shared" si="99"/>
        <v>82.535367646486193</v>
      </c>
      <c r="G61" s="2">
        <f t="shared" si="99"/>
        <v>77.7553429594698</v>
      </c>
      <c r="H61" s="2">
        <f t="shared" si="99"/>
        <v>2.342635448436269</v>
      </c>
      <c r="I61" s="2">
        <f t="shared" si="99"/>
        <v>-224.97828528432416</v>
      </c>
      <c r="J61" s="2">
        <f t="shared" si="99"/>
        <v>-634.58908723750187</v>
      </c>
      <c r="K61" s="2">
        <f t="shared" si="99"/>
        <v>-1218.89436925789</v>
      </c>
      <c r="L61" s="2">
        <f t="shared" si="99"/>
        <v>-1970.2987301922817</v>
      </c>
      <c r="M61" s="2">
        <f t="shared" si="99"/>
        <v>-2873.6113043484002</v>
      </c>
      <c r="N61" s="2">
        <f t="shared" si="99"/>
        <v>-3906.0458248807618</v>
      </c>
      <c r="O61" s="2">
        <f t="shared" si="99"/>
        <v>-5149.0237142927535</v>
      </c>
      <c r="P61" s="2">
        <f t="shared" si="99"/>
        <v>-6565.8303795801739</v>
      </c>
      <c r="Q61" s="2">
        <f t="shared" si="99"/>
        <v>-8030.7344040822281</v>
      </c>
      <c r="R61" s="2">
        <f t="shared" si="99"/>
        <v>-9555.7601276025744</v>
      </c>
      <c r="S61" s="2">
        <f t="shared" si="99"/>
        <v>-11158.944059846701</v>
      </c>
      <c r="T61" s="2">
        <f t="shared" si="99"/>
        <v>-12852.310540618264</v>
      </c>
      <c r="U61" s="2">
        <f t="shared" si="99"/>
        <v>-14665.920419426411</v>
      </c>
      <c r="V61" s="2">
        <f t="shared" si="99"/>
        <v>-16623.822375878459</v>
      </c>
      <c r="W61" s="2">
        <f t="shared" si="99"/>
        <v>-18720.00424007258</v>
      </c>
      <c r="X61" s="2">
        <f t="shared" si="99"/>
        <v>-20948.453842106941</v>
      </c>
      <c r="Y61" s="2">
        <f t="shared" si="99"/>
        <v>-23297.146842177885</v>
      </c>
      <c r="Z61" s="2">
        <f t="shared" si="99"/>
        <v>-25748.046730579925</v>
      </c>
      <c r="AA61" s="2">
        <f t="shared" si="99"/>
        <v>-28295.141337411231</v>
      </c>
      <c r="AB61" s="2">
        <f t="shared" si="99"/>
        <v>-30911.408555203419</v>
      </c>
      <c r="AC61" s="2">
        <f t="shared" si="99"/>
        <v>-33569.826276488107</v>
      </c>
      <c r="AD61" s="2">
        <f t="shared" si="99"/>
        <v>-36270.394501265291</v>
      </c>
      <c r="AE61" s="2">
        <f t="shared" si="99"/>
        <v>-39013.113229534974</v>
      </c>
      <c r="AF61" s="2">
        <f t="shared" si="99"/>
        <v>-41797.982461297157</v>
      </c>
      <c r="AG61" s="2">
        <f t="shared" si="99"/>
        <v>-44625.002196551839</v>
      </c>
      <c r="AH61" s="2">
        <f t="shared" si="99"/>
        <v>-47494.17243529902</v>
      </c>
      <c r="AI61" s="2">
        <f t="shared" si="99"/>
        <v>-50405.493177538694</v>
      </c>
      <c r="AJ61" s="2">
        <f t="shared" si="99"/>
        <v>-53358.964423270867</v>
      </c>
      <c r="AK61" s="2">
        <f t="shared" si="99"/>
        <v>-56354.586172495539</v>
      </c>
      <c r="AL61" s="2">
        <f t="shared" si="99"/>
        <v>-59392.358425212711</v>
      </c>
      <c r="AM61" s="2">
        <f t="shared" si="99"/>
        <v>-62472.281181422382</v>
      </c>
      <c r="AN61" s="2">
        <f t="shared" si="100"/>
        <v>-65573.2791893783</v>
      </c>
      <c r="AO61" s="2">
        <f t="shared" si="100"/>
        <v>-68674.277197334217</v>
      </c>
      <c r="AP61" s="2">
        <f t="shared" si="100"/>
        <v>-71775.275205290134</v>
      </c>
      <c r="AQ61" s="2">
        <f t="shared" si="100"/>
        <v>-74876.273213246051</v>
      </c>
      <c r="AR61" s="2">
        <f t="shared" si="100"/>
        <v>-77977.271221201969</v>
      </c>
      <c r="AS61" s="2">
        <f t="shared" si="100"/>
        <v>-81078.269229157886</v>
      </c>
      <c r="AT61" s="2">
        <f t="shared" si="100"/>
        <v>-84179.267237113803</v>
      </c>
      <c r="AU61" s="2">
        <f t="shared" si="100"/>
        <v>-87280.265245069721</v>
      </c>
      <c r="AV61" s="2">
        <f t="shared" si="100"/>
        <v>-90381.263253025638</v>
      </c>
      <c r="AW61" s="2">
        <f t="shared" si="100"/>
        <v>-93482.261260981555</v>
      </c>
      <c r="AX61" s="2">
        <f t="shared" si="100"/>
        <v>-96583.259268937472</v>
      </c>
      <c r="AY61" s="2">
        <f t="shared" si="100"/>
        <v>-99684.25727689339</v>
      </c>
      <c r="AZ61" s="2">
        <f t="shared" si="100"/>
        <v>-102785.25528484931</v>
      </c>
      <c r="BA61" s="2">
        <f t="shared" si="100"/>
        <v>-105886.25329280522</v>
      </c>
      <c r="BB61" s="2">
        <f t="shared" si="100"/>
        <v>-108987.25130076114</v>
      </c>
      <c r="BC61" s="2">
        <f t="shared" si="100"/>
        <v>-112088.24930871706</v>
      </c>
      <c r="BD61" s="2">
        <f t="shared" si="100"/>
        <v>-115189.24731667298</v>
      </c>
      <c r="BE61" s="2">
        <f t="shared" si="100"/>
        <v>-118290.24532462889</v>
      </c>
      <c r="BF61" s="2">
        <f t="shared" si="100"/>
        <v>-121391.24333258481</v>
      </c>
      <c r="BG61" s="2">
        <f t="shared" si="100"/>
        <v>-124492.24134054073</v>
      </c>
      <c r="BH61" s="2">
        <f t="shared" si="100"/>
        <v>-127593.23934849665</v>
      </c>
      <c r="BI61" s="2">
        <f t="shared" si="100"/>
        <v>-130694.23735645256</v>
      </c>
      <c r="BJ61" s="2">
        <f t="shared" si="100"/>
        <v>-133795.23536440849</v>
      </c>
      <c r="BK61" s="2">
        <f t="shared" si="100"/>
        <v>-136896.23337236443</v>
      </c>
      <c r="BL61" s="2">
        <f t="shared" si="100"/>
        <v>-139997.23138032036</v>
      </c>
      <c r="BM61" s="2">
        <f t="shared" si="100"/>
        <v>-143098.22938827629</v>
      </c>
      <c r="BN61" s="2">
        <f t="shared" si="100"/>
        <v>-146199.22739623222</v>
      </c>
      <c r="BO61" s="2">
        <f t="shared" si="100"/>
        <v>-149300.22540418815</v>
      </c>
      <c r="BP61" s="2">
        <f t="shared" si="100"/>
        <v>-152401.22341214409</v>
      </c>
      <c r="BQ61" s="2">
        <f t="shared" si="100"/>
        <v>-155502.22142010002</v>
      </c>
      <c r="BR61" s="2">
        <f t="shared" si="100"/>
        <v>-158603.21942805595</v>
      </c>
      <c r="BS61" s="2">
        <f t="shared" si="100"/>
        <v>-161704.21743601188</v>
      </c>
      <c r="BT61" s="2">
        <f t="shared" si="100"/>
        <v>-164805.21544396781</v>
      </c>
      <c r="BU61" s="2">
        <f t="shared" si="100"/>
        <v>-167906.21345192374</v>
      </c>
      <c r="BV61" s="2">
        <f t="shared" si="100"/>
        <v>-171007.21145987968</v>
      </c>
      <c r="BW61" s="2">
        <f t="shared" si="100"/>
        <v>-174108.20946783561</v>
      </c>
      <c r="BY61" s="2">
        <f t="shared" si="103"/>
        <v>-36548.453073003031</v>
      </c>
    </row>
    <row r="62" spans="1:77" x14ac:dyDescent="0.3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Y62" s="2">
        <f t="shared" si="103"/>
        <v>0</v>
      </c>
    </row>
    <row r="63" spans="1:77" x14ac:dyDescent="0.3">
      <c r="B63" t="s">
        <v>37</v>
      </c>
      <c r="C63">
        <v>311000</v>
      </c>
      <c r="D63" s="2">
        <f t="shared" si="101"/>
        <v>-54.305854217239016</v>
      </c>
      <c r="E63" s="2">
        <f t="shared" si="102"/>
        <v>-190.16872705112419</v>
      </c>
      <c r="F63" s="2">
        <f t="shared" si="99"/>
        <v>-374.14966594472537</v>
      </c>
      <c r="G63" s="2">
        <f t="shared" si="99"/>
        <v>-621.45843547938819</v>
      </c>
      <c r="H63" s="2">
        <f t="shared" si="99"/>
        <v>-997.02364575263505</v>
      </c>
      <c r="I63" s="2">
        <f t="shared" si="99"/>
        <v>-1587.0776801697161</v>
      </c>
      <c r="J63" s="2">
        <f t="shared" si="99"/>
        <v>-2434.5183393588036</v>
      </c>
      <c r="K63" s="2">
        <f t="shared" si="99"/>
        <v>-3528.6211955374824</v>
      </c>
      <c r="L63" s="2">
        <f t="shared" si="99"/>
        <v>-4858.6618209233384</v>
      </c>
      <c r="M63" s="2">
        <f t="shared" si="99"/>
        <v>-6403.1912704530287</v>
      </c>
      <c r="N63" s="2">
        <f t="shared" si="99"/>
        <v>-8130.0361712807953</v>
      </c>
      <c r="O63" s="2">
        <f t="shared" si="99"/>
        <v>-10154.160584944109</v>
      </c>
      <c r="P63" s="2">
        <f t="shared" si="99"/>
        <v>-12423.72485303756</v>
      </c>
      <c r="Q63" s="2">
        <f t="shared" si="99"/>
        <v>-14761.200827835852</v>
      </c>
      <c r="R63" s="2">
        <f t="shared" si="99"/>
        <v>-17183.566436015193</v>
      </c>
      <c r="S63" s="2">
        <f t="shared" si="99"/>
        <v>-19716.288567589902</v>
      </c>
      <c r="T63" s="2">
        <f t="shared" si="99"/>
        <v>-22376.345149236186</v>
      </c>
      <c r="U63" s="2">
        <f t="shared" si="99"/>
        <v>-25206.180997644573</v>
      </c>
      <c r="V63" s="2">
        <f t="shared" si="99"/>
        <v>-28239.751966167485</v>
      </c>
      <c r="W63" s="2">
        <f t="shared" si="99"/>
        <v>-31468.569091466812</v>
      </c>
      <c r="X63" s="2">
        <f t="shared" si="99"/>
        <v>-34884.143410204451</v>
      </c>
      <c r="Y63" s="2">
        <f t="shared" si="99"/>
        <v>-38469.496995704198</v>
      </c>
      <c r="Z63" s="2">
        <f t="shared" si="99"/>
        <v>-42199.162957951725</v>
      </c>
      <c r="AA63" s="2">
        <f t="shared" si="99"/>
        <v>-46064.652333608938</v>
      </c>
      <c r="AB63" s="2">
        <f t="shared" si="99"/>
        <v>-50027.810898267162</v>
      </c>
      <c r="AC63" s="2">
        <f t="shared" si="99"/>
        <v>-54050.484427517724</v>
      </c>
      <c r="AD63" s="2">
        <f t="shared" si="99"/>
        <v>-58132.672921360623</v>
      </c>
      <c r="AE63" s="2">
        <f t="shared" si="99"/>
        <v>-62274.37637979586</v>
      </c>
      <c r="AF63" s="2">
        <f t="shared" si="99"/>
        <v>-66475.594802823427</v>
      </c>
      <c r="AG63" s="2">
        <f t="shared" si="99"/>
        <v>-70736.328190443339</v>
      </c>
      <c r="AH63" s="2">
        <f t="shared" si="99"/>
        <v>-75056.576542655588</v>
      </c>
      <c r="AI63" s="2">
        <f t="shared" si="99"/>
        <v>-79436.339859460175</v>
      </c>
      <c r="AJ63" s="2">
        <f t="shared" si="99"/>
        <v>-83875.618140857099</v>
      </c>
      <c r="AK63" s="2">
        <f t="shared" si="99"/>
        <v>-88374.411386846361</v>
      </c>
      <c r="AL63" s="2">
        <f t="shared" ref="F63:AM68" si="104">AK63-AL46</f>
        <v>-92932.71959742796</v>
      </c>
      <c r="AM63" s="2">
        <f t="shared" si="104"/>
        <v>-97550.542772601897</v>
      </c>
      <c r="AN63" s="2">
        <f t="shared" ref="AN63:BW63" si="105">AM63-AN46</f>
        <v>-102198.12343007201</v>
      </c>
      <c r="AO63" s="2">
        <f t="shared" si="105"/>
        <v>-106845.70408754212</v>
      </c>
      <c r="AP63" s="2">
        <f t="shared" si="105"/>
        <v>-111493.28474501224</v>
      </c>
      <c r="AQ63" s="2">
        <f t="shared" si="105"/>
        <v>-116140.86540248235</v>
      </c>
      <c r="AR63" s="2">
        <f t="shared" si="105"/>
        <v>-120788.44605995246</v>
      </c>
      <c r="AS63" s="2">
        <f t="shared" si="105"/>
        <v>-125436.02671742257</v>
      </c>
      <c r="AT63" s="2">
        <f t="shared" si="105"/>
        <v>-130083.60737489269</v>
      </c>
      <c r="AU63" s="2">
        <f t="shared" si="105"/>
        <v>-134731.18803236278</v>
      </c>
      <c r="AV63" s="2">
        <f t="shared" si="105"/>
        <v>-139378.76868983288</v>
      </c>
      <c r="AW63" s="2">
        <f t="shared" si="105"/>
        <v>-144026.34934730298</v>
      </c>
      <c r="AX63" s="2">
        <f t="shared" si="105"/>
        <v>-148673.93000477308</v>
      </c>
      <c r="AY63" s="2">
        <f t="shared" si="105"/>
        <v>-153321.51066224318</v>
      </c>
      <c r="AZ63" s="2">
        <f t="shared" si="105"/>
        <v>-157969.09131971328</v>
      </c>
      <c r="BA63" s="2">
        <f t="shared" si="105"/>
        <v>-162616.67197718337</v>
      </c>
      <c r="BB63" s="2">
        <f t="shared" si="105"/>
        <v>-167264.25263465347</v>
      </c>
      <c r="BC63" s="2">
        <f t="shared" si="105"/>
        <v>-171911.83329212357</v>
      </c>
      <c r="BD63" s="2">
        <f t="shared" si="105"/>
        <v>-176559.41394959367</v>
      </c>
      <c r="BE63" s="2">
        <f t="shared" si="105"/>
        <v>-181206.99460706377</v>
      </c>
      <c r="BF63" s="2">
        <f t="shared" si="105"/>
        <v>-185854.57526453387</v>
      </c>
      <c r="BG63" s="2">
        <f t="shared" si="105"/>
        <v>-190502.15592200396</v>
      </c>
      <c r="BH63" s="2">
        <f t="shared" si="105"/>
        <v>-195149.73657947406</v>
      </c>
      <c r="BI63" s="2">
        <f t="shared" si="105"/>
        <v>-199797.31723694416</v>
      </c>
      <c r="BJ63" s="2">
        <f t="shared" si="105"/>
        <v>-204444.89789441426</v>
      </c>
      <c r="BK63" s="2">
        <f t="shared" si="105"/>
        <v>-209092.47855188436</v>
      </c>
      <c r="BL63" s="2">
        <f t="shared" si="105"/>
        <v>-213740.05920935445</v>
      </c>
      <c r="BM63" s="2">
        <f t="shared" si="105"/>
        <v>-218387.63986682455</v>
      </c>
      <c r="BN63" s="2">
        <f t="shared" si="105"/>
        <v>-223035.22052429465</v>
      </c>
      <c r="BO63" s="2">
        <f t="shared" si="105"/>
        <v>-227682.80118176475</v>
      </c>
      <c r="BP63" s="2">
        <f t="shared" si="105"/>
        <v>-232330.38183923485</v>
      </c>
      <c r="BQ63" s="2">
        <f t="shared" si="105"/>
        <v>-236977.96249670495</v>
      </c>
      <c r="BR63" s="2">
        <f t="shared" si="105"/>
        <v>-241625.54315417504</v>
      </c>
      <c r="BS63" s="2">
        <f t="shared" si="105"/>
        <v>-246273.12381164514</v>
      </c>
      <c r="BT63" s="2">
        <f t="shared" si="105"/>
        <v>-250920.70446911524</v>
      </c>
      <c r="BU63" s="2">
        <f t="shared" si="105"/>
        <v>-255568.28512658534</v>
      </c>
      <c r="BV63" s="2">
        <f t="shared" si="105"/>
        <v>-260215.86578405544</v>
      </c>
      <c r="BW63" s="2">
        <f t="shared" si="105"/>
        <v>-264863.44644152554</v>
      </c>
      <c r="BY63" s="2">
        <f t="shared" si="103"/>
        <v>-58525.28142375996</v>
      </c>
    </row>
    <row r="64" spans="1:77" x14ac:dyDescent="0.3">
      <c r="C64">
        <v>312000</v>
      </c>
      <c r="D64" s="2">
        <f t="shared" si="101"/>
        <v>171.88340758243609</v>
      </c>
      <c r="E64" s="2">
        <f t="shared" si="102"/>
        <v>470.28390135242387</v>
      </c>
      <c r="F64" s="2">
        <f t="shared" si="104"/>
        <v>688.57990299708251</v>
      </c>
      <c r="G64" s="2">
        <f t="shared" si="104"/>
        <v>801.45100927089095</v>
      </c>
      <c r="H64" s="2">
        <f t="shared" si="104"/>
        <v>700.80732836454342</v>
      </c>
      <c r="I64" s="2">
        <f t="shared" si="104"/>
        <v>243.09341661250295</v>
      </c>
      <c r="J64" s="2">
        <f t="shared" si="104"/>
        <v>-643.10483175142213</v>
      </c>
      <c r="K64" s="2">
        <f t="shared" si="104"/>
        <v>-1939.9339275338421</v>
      </c>
      <c r="L64" s="2">
        <f t="shared" si="104"/>
        <v>-3629.540381541367</v>
      </c>
      <c r="M64" s="2">
        <f t="shared" si="104"/>
        <v>-5676.2170663945853</v>
      </c>
      <c r="N64" s="2">
        <f t="shared" si="104"/>
        <v>-8026.4033655206949</v>
      </c>
      <c r="O64" s="2">
        <f t="shared" si="104"/>
        <v>-10871.485679381358</v>
      </c>
      <c r="P64" s="2">
        <f t="shared" si="104"/>
        <v>-14125.163946107759</v>
      </c>
      <c r="Q64" s="2">
        <f t="shared" si="104"/>
        <v>-17491.898214176035</v>
      </c>
      <c r="R64" s="2">
        <f t="shared" si="104"/>
        <v>-20999.952483921657</v>
      </c>
      <c r="S64" s="2">
        <f t="shared" si="104"/>
        <v>-24691.722755847826</v>
      </c>
      <c r="T64" s="2">
        <f t="shared" si="104"/>
        <v>-28595.47303029001</v>
      </c>
      <c r="U64" s="2">
        <f t="shared" si="104"/>
        <v>-32781.863308086882</v>
      </c>
      <c r="V64" s="2">
        <f t="shared" si="104"/>
        <v>-37307.421589909376</v>
      </c>
      <c r="W64" s="2">
        <f t="shared" si="104"/>
        <v>-42158.015875589765</v>
      </c>
      <c r="X64" s="2">
        <f t="shared" si="104"/>
        <v>-47319.51416496031</v>
      </c>
      <c r="Y64" s="2">
        <f t="shared" si="104"/>
        <v>-52763.652457685545</v>
      </c>
      <c r="Z64" s="2">
        <f t="shared" si="104"/>
        <v>-58448.034753262262</v>
      </c>
      <c r="AA64" s="2">
        <f t="shared" si="104"/>
        <v>-64358.529051522724</v>
      </c>
      <c r="AB64" s="2">
        <f t="shared" si="104"/>
        <v>-70431.618114346376</v>
      </c>
      <c r="AC64" s="2">
        <f t="shared" si="104"/>
        <v>-76603.784703612662</v>
      </c>
      <c r="AD64" s="2">
        <f t="shared" si="104"/>
        <v>-82875.028819321582</v>
      </c>
      <c r="AE64" s="2">
        <f t="shared" si="104"/>
        <v>-89245.350461473121</v>
      </c>
      <c r="AF64" s="2">
        <f t="shared" si="104"/>
        <v>-95714.749630067294</v>
      </c>
      <c r="AG64" s="2">
        <f t="shared" si="104"/>
        <v>-102283.2263251041</v>
      </c>
      <c r="AH64" s="2">
        <f t="shared" si="104"/>
        <v>-108950.78054658354</v>
      </c>
      <c r="AI64" s="2">
        <f t="shared" si="104"/>
        <v>-115717.4122945056</v>
      </c>
      <c r="AJ64" s="2">
        <f t="shared" si="104"/>
        <v>-122583.12156887029</v>
      </c>
      <c r="AK64" s="2">
        <f t="shared" si="104"/>
        <v>-129547.90836967762</v>
      </c>
      <c r="AL64" s="2">
        <f t="shared" si="104"/>
        <v>-136611.77269692757</v>
      </c>
      <c r="AM64" s="2">
        <f t="shared" si="104"/>
        <v>-143774.71455062015</v>
      </c>
      <c r="AN64" s="2">
        <f t="shared" ref="AN64:BW64" si="106">AM64-AN47</f>
        <v>-150987.19516753405</v>
      </c>
      <c r="AO64" s="2">
        <f t="shared" si="106"/>
        <v>-158199.67578444796</v>
      </c>
      <c r="AP64" s="2">
        <f t="shared" si="106"/>
        <v>-165412.15640136186</v>
      </c>
      <c r="AQ64" s="2">
        <f t="shared" si="106"/>
        <v>-172624.63701827577</v>
      </c>
      <c r="AR64" s="2">
        <f t="shared" si="106"/>
        <v>-179837.11763518967</v>
      </c>
      <c r="AS64" s="2">
        <f t="shared" si="106"/>
        <v>-187049.59825210358</v>
      </c>
      <c r="AT64" s="2">
        <f t="shared" si="106"/>
        <v>-194262.07886901748</v>
      </c>
      <c r="AU64" s="2">
        <f t="shared" si="106"/>
        <v>-201474.55948593139</v>
      </c>
      <c r="AV64" s="2">
        <f t="shared" si="106"/>
        <v>-208687.04010284529</v>
      </c>
      <c r="AW64" s="2">
        <f t="shared" si="106"/>
        <v>-215899.5207197592</v>
      </c>
      <c r="AX64" s="2">
        <f t="shared" si="106"/>
        <v>-223112.0013366731</v>
      </c>
      <c r="AY64" s="2">
        <f t="shared" si="106"/>
        <v>-230324.481953587</v>
      </c>
      <c r="AZ64" s="2">
        <f t="shared" si="106"/>
        <v>-237536.96257050091</v>
      </c>
      <c r="BA64" s="2">
        <f t="shared" si="106"/>
        <v>-244749.44318741481</v>
      </c>
      <c r="BB64" s="2">
        <f t="shared" si="106"/>
        <v>-251961.92380432872</v>
      </c>
      <c r="BC64" s="2">
        <f t="shared" si="106"/>
        <v>-259174.40442124262</v>
      </c>
      <c r="BD64" s="2">
        <f t="shared" si="106"/>
        <v>-266386.88503815653</v>
      </c>
      <c r="BE64" s="2">
        <f t="shared" si="106"/>
        <v>-273599.3656550704</v>
      </c>
      <c r="BF64" s="2">
        <f t="shared" si="106"/>
        <v>-280811.84627198428</v>
      </c>
      <c r="BG64" s="2">
        <f t="shared" si="106"/>
        <v>-288024.32688889815</v>
      </c>
      <c r="BH64" s="2">
        <f t="shared" si="106"/>
        <v>-295236.80750581203</v>
      </c>
      <c r="BI64" s="2">
        <f t="shared" si="106"/>
        <v>-302449.28812272591</v>
      </c>
      <c r="BJ64" s="2">
        <f t="shared" si="106"/>
        <v>-309661.76873963978</v>
      </c>
      <c r="BK64" s="2">
        <f t="shared" si="106"/>
        <v>-316874.24935655366</v>
      </c>
      <c r="BL64" s="2">
        <f t="shared" si="106"/>
        <v>-324086.72997346753</v>
      </c>
      <c r="BM64" s="2">
        <f t="shared" si="106"/>
        <v>-331299.21059038141</v>
      </c>
      <c r="BN64" s="2">
        <f t="shared" si="106"/>
        <v>-338511.69120729528</v>
      </c>
      <c r="BO64" s="2">
        <f t="shared" si="106"/>
        <v>-345724.17182420916</v>
      </c>
      <c r="BP64" s="2">
        <f t="shared" si="106"/>
        <v>-352936.65244112303</v>
      </c>
      <c r="BQ64" s="2">
        <f t="shared" si="106"/>
        <v>-360149.13305803691</v>
      </c>
      <c r="BR64" s="2">
        <f t="shared" si="106"/>
        <v>-367361.61367495079</v>
      </c>
      <c r="BS64" s="2">
        <f t="shared" si="106"/>
        <v>-374574.09429186466</v>
      </c>
      <c r="BT64" s="2">
        <f t="shared" si="106"/>
        <v>-381786.57490877854</v>
      </c>
      <c r="BU64" s="2">
        <f t="shared" si="106"/>
        <v>-388999.05552569241</v>
      </c>
      <c r="BV64" s="2">
        <f t="shared" si="106"/>
        <v>-396211.53614260629</v>
      </c>
      <c r="BW64" s="2">
        <f t="shared" si="106"/>
        <v>-403424.01675952016</v>
      </c>
      <c r="BY64" s="2">
        <f t="shared" si="103"/>
        <v>-83528.623752033353</v>
      </c>
    </row>
    <row r="65" spans="1:77" x14ac:dyDescent="0.3">
      <c r="C65">
        <v>313000</v>
      </c>
      <c r="D65" s="2">
        <f t="shared" si="101"/>
        <v>4.1017951333333338</v>
      </c>
      <c r="E65" s="2">
        <f t="shared" si="102"/>
        <v>-91.060913533333334</v>
      </c>
      <c r="F65" s="2">
        <f t="shared" si="104"/>
        <v>-368.74009480000007</v>
      </c>
      <c r="G65" s="2">
        <f t="shared" si="104"/>
        <v>-886.62785493333342</v>
      </c>
      <c r="H65" s="2">
        <f t="shared" si="104"/>
        <v>-1891.0046839080055</v>
      </c>
      <c r="I65" s="2">
        <f t="shared" si="104"/>
        <v>-3708.958341724277</v>
      </c>
      <c r="J65" s="2">
        <f t="shared" si="104"/>
        <v>-6503.2043299410689</v>
      </c>
      <c r="K65" s="2">
        <f t="shared" si="104"/>
        <v>-10233.063858037776</v>
      </c>
      <c r="L65" s="2">
        <f t="shared" si="104"/>
        <v>-14857.858135493796</v>
      </c>
      <c r="M65" s="2">
        <f t="shared" si="104"/>
        <v>-20296.229241791418</v>
      </c>
      <c r="N65" s="2">
        <f t="shared" si="104"/>
        <v>-26426.14046589232</v>
      </c>
      <c r="O65" s="2">
        <f t="shared" si="104"/>
        <v>-33683.661598331062</v>
      </c>
      <c r="P65" s="2">
        <f t="shared" si="104"/>
        <v>-41872.159807247728</v>
      </c>
      <c r="Q65" s="2">
        <f t="shared" si="104"/>
        <v>-50318.253679727233</v>
      </c>
      <c r="R65" s="2">
        <f t="shared" si="104"/>
        <v>-59086.342131660298</v>
      </c>
      <c r="S65" s="2">
        <f t="shared" si="104"/>
        <v>-68273.023536882989</v>
      </c>
      <c r="T65" s="2">
        <f t="shared" si="104"/>
        <v>-77942.696811286005</v>
      </c>
      <c r="U65" s="2">
        <f t="shared" si="104"/>
        <v>-88256.35924459614</v>
      </c>
      <c r="V65" s="2">
        <f t="shared" si="104"/>
        <v>-99342.808668594807</v>
      </c>
      <c r="W65" s="2">
        <f t="shared" si="104"/>
        <v>-111169.84562533665</v>
      </c>
      <c r="X65" s="2">
        <f t="shared" si="104"/>
        <v>-123705.27065687631</v>
      </c>
      <c r="Y65" s="2">
        <f t="shared" si="104"/>
        <v>-136884.68484732308</v>
      </c>
      <c r="Z65" s="2">
        <f t="shared" si="104"/>
        <v>-150611.4898228409</v>
      </c>
      <c r="AA65" s="2">
        <f t="shared" si="104"/>
        <v>-164853.4861254844</v>
      </c>
      <c r="AB65" s="2">
        <f t="shared" si="104"/>
        <v>-179465.95109650798</v>
      </c>
      <c r="AC65" s="2">
        <f t="shared" si="104"/>
        <v>-194304.16207716599</v>
      </c>
      <c r="AD65" s="2">
        <f t="shared" si="104"/>
        <v>-209368.11906745846</v>
      </c>
      <c r="AE65" s="2">
        <f t="shared" si="104"/>
        <v>-224657.82206738536</v>
      </c>
      <c r="AF65" s="2">
        <f t="shared" si="104"/>
        <v>-240173.27107694669</v>
      </c>
      <c r="AG65" s="2">
        <f t="shared" si="104"/>
        <v>-255914.46609614248</v>
      </c>
      <c r="AH65" s="2">
        <f t="shared" si="104"/>
        <v>-271881.40712497273</v>
      </c>
      <c r="AI65" s="2">
        <f t="shared" si="104"/>
        <v>-288074.09416343737</v>
      </c>
      <c r="AJ65" s="2">
        <f t="shared" si="104"/>
        <v>-304492.52721153648</v>
      </c>
      <c r="AK65" s="2">
        <f t="shared" si="104"/>
        <v>-321136.70626927004</v>
      </c>
      <c r="AL65" s="2">
        <f t="shared" si="104"/>
        <v>-338006.63133663806</v>
      </c>
      <c r="AM65" s="2">
        <f t="shared" si="104"/>
        <v>-355102.30241364049</v>
      </c>
      <c r="AN65" s="2">
        <f t="shared" ref="AN65:BW65" si="107">AM65-AN48</f>
        <v>-372310.84649546014</v>
      </c>
      <c r="AO65" s="2">
        <f t="shared" si="107"/>
        <v>-389519.39057727979</v>
      </c>
      <c r="AP65" s="2">
        <f t="shared" si="107"/>
        <v>-406727.93465909944</v>
      </c>
      <c r="AQ65" s="2">
        <f t="shared" si="107"/>
        <v>-423936.47874091909</v>
      </c>
      <c r="AR65" s="2">
        <f t="shared" si="107"/>
        <v>-441145.02282273874</v>
      </c>
      <c r="AS65" s="2">
        <f t="shared" si="107"/>
        <v>-458353.56690455839</v>
      </c>
      <c r="AT65" s="2">
        <f t="shared" si="107"/>
        <v>-475562.11098637804</v>
      </c>
      <c r="AU65" s="2">
        <f t="shared" si="107"/>
        <v>-492770.6550681977</v>
      </c>
      <c r="AV65" s="2">
        <f t="shared" si="107"/>
        <v>-509979.19915001735</v>
      </c>
      <c r="AW65" s="2">
        <f t="shared" si="107"/>
        <v>-527187.74323183706</v>
      </c>
      <c r="AX65" s="2">
        <f t="shared" si="107"/>
        <v>-544396.28731365677</v>
      </c>
      <c r="AY65" s="2">
        <f t="shared" si="107"/>
        <v>-561604.83139547647</v>
      </c>
      <c r="AZ65" s="2">
        <f t="shared" si="107"/>
        <v>-578813.37547729618</v>
      </c>
      <c r="BA65" s="2">
        <f t="shared" si="107"/>
        <v>-596021.91955911589</v>
      </c>
      <c r="BB65" s="2">
        <f t="shared" si="107"/>
        <v>-613230.4636409356</v>
      </c>
      <c r="BC65" s="2">
        <f t="shared" si="107"/>
        <v>-630439.00772275531</v>
      </c>
      <c r="BD65" s="2">
        <f t="shared" si="107"/>
        <v>-647647.55180457502</v>
      </c>
      <c r="BE65" s="2">
        <f t="shared" si="107"/>
        <v>-664856.09588639473</v>
      </c>
      <c r="BF65" s="2">
        <f t="shared" si="107"/>
        <v>-682064.63996821444</v>
      </c>
      <c r="BG65" s="2">
        <f t="shared" si="107"/>
        <v>-699273.18405003415</v>
      </c>
      <c r="BH65" s="2">
        <f t="shared" si="107"/>
        <v>-716481.72813185386</v>
      </c>
      <c r="BI65" s="2">
        <f t="shared" si="107"/>
        <v>-733690.27221367357</v>
      </c>
      <c r="BJ65" s="2">
        <f t="shared" si="107"/>
        <v>-750898.81629549328</v>
      </c>
      <c r="BK65" s="2">
        <f t="shared" si="107"/>
        <v>-768107.36037731299</v>
      </c>
      <c r="BL65" s="2">
        <f t="shared" si="107"/>
        <v>-785315.9044591327</v>
      </c>
      <c r="BM65" s="2">
        <f t="shared" si="107"/>
        <v>-802524.44854095241</v>
      </c>
      <c r="BN65" s="2">
        <f t="shared" si="107"/>
        <v>-819732.99262277212</v>
      </c>
      <c r="BO65" s="2">
        <f t="shared" si="107"/>
        <v>-836941.53670459182</v>
      </c>
      <c r="BP65" s="2">
        <f t="shared" si="107"/>
        <v>-854150.08078641153</v>
      </c>
      <c r="BQ65" s="2">
        <f t="shared" si="107"/>
        <v>-871358.62486823124</v>
      </c>
      <c r="BR65" s="2">
        <f t="shared" si="107"/>
        <v>-888567.16895005095</v>
      </c>
      <c r="BS65" s="2">
        <f t="shared" si="107"/>
        <v>-905775.71303187066</v>
      </c>
      <c r="BT65" s="2">
        <f t="shared" si="107"/>
        <v>-922984.25711369037</v>
      </c>
      <c r="BU65" s="2">
        <f t="shared" si="107"/>
        <v>-940192.80119551008</v>
      </c>
      <c r="BV65" s="2">
        <f t="shared" si="107"/>
        <v>-957401.34527732979</v>
      </c>
      <c r="BW65" s="2">
        <f t="shared" si="107"/>
        <v>-974609.8893591495</v>
      </c>
      <c r="BY65" s="2">
        <f t="shared" si="103"/>
        <v>-210857.32104165599</v>
      </c>
    </row>
    <row r="66" spans="1:77" x14ac:dyDescent="0.3">
      <c r="C66">
        <v>314000</v>
      </c>
      <c r="D66" s="2">
        <f t="shared" si="101"/>
        <v>18.168631012500004</v>
      </c>
      <c r="E66" s="2">
        <f t="shared" si="102"/>
        <v>-14.148184345833332</v>
      </c>
      <c r="F66" s="2">
        <f t="shared" si="104"/>
        <v>-167.68923006666668</v>
      </c>
      <c r="G66" s="2">
        <f t="shared" si="104"/>
        <v>-480.77258824166677</v>
      </c>
      <c r="H66" s="2">
        <f t="shared" si="104"/>
        <v>-1116.9734278689168</v>
      </c>
      <c r="I66" s="2">
        <f t="shared" si="104"/>
        <v>-2293.5376851764527</v>
      </c>
      <c r="J66" s="2">
        <f t="shared" si="104"/>
        <v>-4118.5381338900606</v>
      </c>
      <c r="K66" s="2">
        <f t="shared" si="104"/>
        <v>-6564.9566369468739</v>
      </c>
      <c r="L66" s="2">
        <f t="shared" si="104"/>
        <v>-9605.7750572840287</v>
      </c>
      <c r="M66" s="2">
        <f t="shared" si="104"/>
        <v>-13186.95689530147</v>
      </c>
      <c r="N66" s="2">
        <f t="shared" si="104"/>
        <v>-17227.447514336276</v>
      </c>
      <c r="O66" s="2">
        <f t="shared" si="104"/>
        <v>-22016.876798140038</v>
      </c>
      <c r="P66" s="2">
        <f t="shared" si="104"/>
        <v>-27424.644678857745</v>
      </c>
      <c r="Q66" s="2">
        <f t="shared" si="104"/>
        <v>-33003.503067819933</v>
      </c>
      <c r="R66" s="2">
        <f t="shared" si="104"/>
        <v>-38796.224592087718</v>
      </c>
      <c r="S66" s="2">
        <f t="shared" si="104"/>
        <v>-44866.968192252782</v>
      </c>
      <c r="T66" s="2">
        <f t="shared" si="104"/>
        <v>-51258.506495376234</v>
      </c>
      <c r="U66" s="2">
        <f t="shared" si="104"/>
        <v>-58077.77106911088</v>
      </c>
      <c r="V66" s="2">
        <f t="shared" si="104"/>
        <v>-65410.307167578962</v>
      </c>
      <c r="W66" s="2">
        <f t="shared" si="104"/>
        <v>-73234.728477249912</v>
      </c>
      <c r="X66" s="2">
        <f t="shared" si="104"/>
        <v>-81529.648684593179</v>
      </c>
      <c r="Y66" s="2">
        <f t="shared" si="104"/>
        <v>-90252.295162547642</v>
      </c>
      <c r="Z66" s="2">
        <f t="shared" si="104"/>
        <v>-99338.508970521623</v>
      </c>
      <c r="AA66" s="2">
        <f t="shared" si="104"/>
        <v>-108766.90379498455</v>
      </c>
      <c r="AB66" s="2">
        <f t="shared" si="104"/>
        <v>-118441.35739188617</v>
      </c>
      <c r="AC66" s="2">
        <f t="shared" si="104"/>
        <v>-128265.74751717618</v>
      </c>
      <c r="AD66" s="2">
        <f t="shared" si="104"/>
        <v>-138240.07417085458</v>
      </c>
      <c r="AE66" s="2">
        <f t="shared" si="104"/>
        <v>-148364.3373529214</v>
      </c>
      <c r="AF66" s="2">
        <f t="shared" si="104"/>
        <v>-158638.53706337663</v>
      </c>
      <c r="AG66" s="2">
        <f t="shared" si="104"/>
        <v>-169062.67330222024</v>
      </c>
      <c r="AH66" s="2">
        <f t="shared" si="104"/>
        <v>-179636.74606945226</v>
      </c>
      <c r="AI66" s="2">
        <f t="shared" si="104"/>
        <v>-190360.75536507269</v>
      </c>
      <c r="AJ66" s="2">
        <f t="shared" si="104"/>
        <v>-201234.70118908153</v>
      </c>
      <c r="AK66" s="2">
        <f t="shared" si="104"/>
        <v>-212258.58354147876</v>
      </c>
      <c r="AL66" s="2">
        <f t="shared" si="104"/>
        <v>-223432.40242226439</v>
      </c>
      <c r="AM66" s="2">
        <f t="shared" si="104"/>
        <v>-234756.15783143844</v>
      </c>
      <c r="AN66" s="2">
        <f t="shared" ref="AN66:BW66" si="108">AM66-AN49</f>
        <v>-246154.88150480666</v>
      </c>
      <c r="AO66" s="2">
        <f t="shared" si="108"/>
        <v>-257553.60517817488</v>
      </c>
      <c r="AP66" s="2">
        <f t="shared" si="108"/>
        <v>-268952.32885154313</v>
      </c>
      <c r="AQ66" s="2">
        <f t="shared" si="108"/>
        <v>-280351.05252491136</v>
      </c>
      <c r="AR66" s="2">
        <f t="shared" si="108"/>
        <v>-291749.77619827958</v>
      </c>
      <c r="AS66" s="2">
        <f t="shared" si="108"/>
        <v>-303148.4998716478</v>
      </c>
      <c r="AT66" s="2">
        <f t="shared" si="108"/>
        <v>-314547.22354501602</v>
      </c>
      <c r="AU66" s="2">
        <f t="shared" si="108"/>
        <v>-325945.94721838424</v>
      </c>
      <c r="AV66" s="2">
        <f t="shared" si="108"/>
        <v>-337344.67089175247</v>
      </c>
      <c r="AW66" s="2">
        <f t="shared" si="108"/>
        <v>-348743.39456512069</v>
      </c>
      <c r="AX66" s="2">
        <f t="shared" si="108"/>
        <v>-360142.11823848891</v>
      </c>
      <c r="AY66" s="2">
        <f t="shared" si="108"/>
        <v>-371540.84191185713</v>
      </c>
      <c r="AZ66" s="2">
        <f t="shared" si="108"/>
        <v>-382939.56558522535</v>
      </c>
      <c r="BA66" s="2">
        <f t="shared" si="108"/>
        <v>-394338.28925859358</v>
      </c>
      <c r="BB66" s="2">
        <f t="shared" si="108"/>
        <v>-405737.0129319618</v>
      </c>
      <c r="BC66" s="2">
        <f t="shared" si="108"/>
        <v>-417135.73660533002</v>
      </c>
      <c r="BD66" s="2">
        <f t="shared" si="108"/>
        <v>-428534.46027869824</v>
      </c>
      <c r="BE66" s="2">
        <f t="shared" si="108"/>
        <v>-439933.18395206647</v>
      </c>
      <c r="BF66" s="2">
        <f t="shared" si="108"/>
        <v>-451331.90762543469</v>
      </c>
      <c r="BG66" s="2">
        <f t="shared" si="108"/>
        <v>-462730.63129880291</v>
      </c>
      <c r="BH66" s="2">
        <f t="shared" si="108"/>
        <v>-474129.35497217113</v>
      </c>
      <c r="BI66" s="2">
        <f t="shared" si="108"/>
        <v>-485528.07864553935</v>
      </c>
      <c r="BJ66" s="2">
        <f t="shared" si="108"/>
        <v>-496926.80231890758</v>
      </c>
      <c r="BK66" s="2">
        <f t="shared" si="108"/>
        <v>-508325.5259922758</v>
      </c>
      <c r="BL66" s="2">
        <f t="shared" si="108"/>
        <v>-519724.24966564402</v>
      </c>
      <c r="BM66" s="2">
        <f t="shared" si="108"/>
        <v>-531122.97333901224</v>
      </c>
      <c r="BN66" s="2">
        <f t="shared" si="108"/>
        <v>-542521.69701238046</v>
      </c>
      <c r="BO66" s="2">
        <f t="shared" si="108"/>
        <v>-553920.42068574869</v>
      </c>
      <c r="BP66" s="2">
        <f t="shared" si="108"/>
        <v>-565319.14435911691</v>
      </c>
      <c r="BQ66" s="2">
        <f t="shared" si="108"/>
        <v>-576717.86803248513</v>
      </c>
      <c r="BR66" s="2">
        <f t="shared" si="108"/>
        <v>-588116.59170585335</v>
      </c>
      <c r="BS66" s="2">
        <f t="shared" si="108"/>
        <v>-599515.31537922157</v>
      </c>
      <c r="BT66" s="2">
        <f t="shared" si="108"/>
        <v>-610914.0390525898</v>
      </c>
      <c r="BU66" s="2">
        <f t="shared" si="108"/>
        <v>-622312.76272595802</v>
      </c>
      <c r="BV66" s="2">
        <f t="shared" si="108"/>
        <v>-633711.48639932624</v>
      </c>
      <c r="BW66" s="2">
        <f t="shared" si="108"/>
        <v>-645110.21007269446</v>
      </c>
      <c r="BY66" s="2">
        <f t="shared" si="103"/>
        <v>-139229.17592482094</v>
      </c>
    </row>
    <row r="67" spans="1:77" x14ac:dyDescent="0.3">
      <c r="C67">
        <v>315000</v>
      </c>
      <c r="D67" s="2">
        <f t="shared" si="101"/>
        <v>-88.777684799999989</v>
      </c>
      <c r="E67" s="2">
        <f t="shared" si="102"/>
        <v>-305.87550479999999</v>
      </c>
      <c r="F67" s="2">
        <f t="shared" si="104"/>
        <v>-592.79441759999997</v>
      </c>
      <c r="G67" s="2">
        <f t="shared" si="104"/>
        <v>-971.60435280000002</v>
      </c>
      <c r="H67" s="2">
        <f t="shared" si="104"/>
        <v>-1536.5125416951521</v>
      </c>
      <c r="I67" s="2">
        <f t="shared" si="104"/>
        <v>-2412.635479757575</v>
      </c>
      <c r="J67" s="2">
        <f t="shared" si="104"/>
        <v>-3662.2161687642347</v>
      </c>
      <c r="K67" s="2">
        <f t="shared" si="104"/>
        <v>-5269.6938907355843</v>
      </c>
      <c r="L67" s="2">
        <f t="shared" si="104"/>
        <v>-7219.5079276920787</v>
      </c>
      <c r="M67" s="2">
        <f t="shared" si="104"/>
        <v>-9480.5367138158435</v>
      </c>
      <c r="N67" s="2">
        <f t="shared" si="104"/>
        <v>-12006.097965309458</v>
      </c>
      <c r="O67" s="2">
        <f t="shared" si="104"/>
        <v>-14962.999960960642</v>
      </c>
      <c r="P67" s="2">
        <f t="shared" si="104"/>
        <v>-18276.02541916064</v>
      </c>
      <c r="Q67" s="2">
        <f t="shared" si="104"/>
        <v>-21687.588061533439</v>
      </c>
      <c r="R67" s="2">
        <f t="shared" si="104"/>
        <v>-25222.322184122237</v>
      </c>
      <c r="S67" s="2">
        <f t="shared" si="104"/>
        <v>-28917.179230991835</v>
      </c>
      <c r="T67" s="2">
        <f t="shared" si="104"/>
        <v>-32796.793498185434</v>
      </c>
      <c r="U67" s="2">
        <f t="shared" si="104"/>
        <v>-36922.750725811034</v>
      </c>
      <c r="V67" s="2">
        <f t="shared" si="104"/>
        <v>-41344.319505955034</v>
      </c>
      <c r="W67" s="2">
        <f t="shared" si="104"/>
        <v>-46049.18269059583</v>
      </c>
      <c r="X67" s="2">
        <f t="shared" si="104"/>
        <v>-51025.023131711831</v>
      </c>
      <c r="Y67" s="2">
        <f t="shared" si="104"/>
        <v>-56247.206533259829</v>
      </c>
      <c r="Z67" s="2">
        <f t="shared" si="104"/>
        <v>-61678.781451175026</v>
      </c>
      <c r="AA67" s="2">
        <f t="shared" si="104"/>
        <v>-67307.430737435818</v>
      </c>
      <c r="AB67" s="2">
        <f t="shared" si="104"/>
        <v>-73077.794130609414</v>
      </c>
      <c r="AC67" s="2">
        <f t="shared" si="104"/>
        <v>-78934.511369263011</v>
      </c>
      <c r="AD67" s="2">
        <f t="shared" si="104"/>
        <v>-84877.582453396608</v>
      </c>
      <c r="AE67" s="2">
        <f t="shared" si="104"/>
        <v>-90907.007383010205</v>
      </c>
      <c r="AF67" s="2">
        <f t="shared" si="104"/>
        <v>-97022.786158103801</v>
      </c>
      <c r="AG67" s="2">
        <f t="shared" si="104"/>
        <v>-103224.9187786774</v>
      </c>
      <c r="AH67" s="2">
        <f t="shared" si="104"/>
        <v>-109513.405244731</v>
      </c>
      <c r="AI67" s="2">
        <f t="shared" si="104"/>
        <v>-115888.24555626459</v>
      </c>
      <c r="AJ67" s="2">
        <f t="shared" si="104"/>
        <v>-122349.43971327819</v>
      </c>
      <c r="AK67" s="2">
        <f t="shared" si="104"/>
        <v>-128896.98771577179</v>
      </c>
      <c r="AL67" s="2">
        <f t="shared" si="104"/>
        <v>-135530.88956374538</v>
      </c>
      <c r="AM67" s="2">
        <f t="shared" si="104"/>
        <v>-142251.14525719898</v>
      </c>
      <c r="AN67" s="2">
        <f t="shared" ref="AN67:BW67" si="109">AM67-AN50</f>
        <v>-149014.57787339258</v>
      </c>
      <c r="AO67" s="2">
        <f t="shared" si="109"/>
        <v>-155778.01048958619</v>
      </c>
      <c r="AP67" s="2">
        <f t="shared" si="109"/>
        <v>-162541.44310577979</v>
      </c>
      <c r="AQ67" s="2">
        <f t="shared" si="109"/>
        <v>-169304.8757219734</v>
      </c>
      <c r="AR67" s="2">
        <f t="shared" si="109"/>
        <v>-176068.308338167</v>
      </c>
      <c r="AS67" s="2">
        <f t="shared" si="109"/>
        <v>-182831.7409543606</v>
      </c>
      <c r="AT67" s="2">
        <f t="shared" si="109"/>
        <v>-189595.17357055421</v>
      </c>
      <c r="AU67" s="2">
        <f t="shared" si="109"/>
        <v>-196358.60618674781</v>
      </c>
      <c r="AV67" s="2">
        <f t="shared" si="109"/>
        <v>-203122.03880294142</v>
      </c>
      <c r="AW67" s="2">
        <f t="shared" si="109"/>
        <v>-209885.47141913502</v>
      </c>
      <c r="AX67" s="2">
        <f t="shared" si="109"/>
        <v>-216648.90403532863</v>
      </c>
      <c r="AY67" s="2">
        <f t="shared" si="109"/>
        <v>-223412.33665152223</v>
      </c>
      <c r="AZ67" s="2">
        <f t="shared" si="109"/>
        <v>-230175.76926771583</v>
      </c>
      <c r="BA67" s="2">
        <f t="shared" si="109"/>
        <v>-236939.20188390944</v>
      </c>
      <c r="BB67" s="2">
        <f t="shared" si="109"/>
        <v>-243702.63450010304</v>
      </c>
      <c r="BC67" s="2">
        <f t="shared" si="109"/>
        <v>-250466.06711629665</v>
      </c>
      <c r="BD67" s="2">
        <f t="shared" si="109"/>
        <v>-257229.49973249025</v>
      </c>
      <c r="BE67" s="2">
        <f t="shared" si="109"/>
        <v>-263992.93234868383</v>
      </c>
      <c r="BF67" s="2">
        <f t="shared" si="109"/>
        <v>-270756.36496487743</v>
      </c>
      <c r="BG67" s="2">
        <f t="shared" si="109"/>
        <v>-277519.79758107103</v>
      </c>
      <c r="BH67" s="2">
        <f t="shared" si="109"/>
        <v>-284283.23019726464</v>
      </c>
      <c r="BI67" s="2">
        <f t="shared" si="109"/>
        <v>-291046.66281345824</v>
      </c>
      <c r="BJ67" s="2">
        <f t="shared" si="109"/>
        <v>-297810.09542965185</v>
      </c>
      <c r="BK67" s="2">
        <f t="shared" si="109"/>
        <v>-304573.52804584545</v>
      </c>
      <c r="BL67" s="2">
        <f t="shared" si="109"/>
        <v>-311336.96066203906</v>
      </c>
      <c r="BM67" s="2">
        <f t="shared" si="109"/>
        <v>-318100.39327823266</v>
      </c>
      <c r="BN67" s="2">
        <f t="shared" si="109"/>
        <v>-324863.82589442626</v>
      </c>
      <c r="BO67" s="2">
        <f t="shared" si="109"/>
        <v>-331627.25851061987</v>
      </c>
      <c r="BP67" s="2">
        <f t="shared" si="109"/>
        <v>-338390.69112681347</v>
      </c>
      <c r="BQ67" s="2">
        <f t="shared" si="109"/>
        <v>-345154.12374300708</v>
      </c>
      <c r="BR67" s="2">
        <f t="shared" si="109"/>
        <v>-351917.55635920068</v>
      </c>
      <c r="BS67" s="2">
        <f t="shared" si="109"/>
        <v>-358680.98897539428</v>
      </c>
      <c r="BT67" s="2">
        <f t="shared" si="109"/>
        <v>-365444.42159158789</v>
      </c>
      <c r="BU67" s="2">
        <f t="shared" si="109"/>
        <v>-372207.85420778149</v>
      </c>
      <c r="BV67" s="2">
        <f t="shared" si="109"/>
        <v>-378971.2868239751</v>
      </c>
      <c r="BW67" s="2">
        <f t="shared" si="109"/>
        <v>-385734.7194401687</v>
      </c>
      <c r="BY67" s="2">
        <f t="shared" si="103"/>
        <v>-85447.241768201813</v>
      </c>
    </row>
    <row r="68" spans="1:77" x14ac:dyDescent="0.3">
      <c r="C68">
        <v>316000</v>
      </c>
      <c r="D68" s="2">
        <f t="shared" si="101"/>
        <v>10.0933906125</v>
      </c>
      <c r="E68" s="2">
        <f t="shared" si="102"/>
        <v>-7.2999458458333368</v>
      </c>
      <c r="F68" s="2">
        <f t="shared" si="104"/>
        <v>-91.04944084166668</v>
      </c>
      <c r="G68" s="2">
        <f t="shared" si="104"/>
        <v>-262.12978501666669</v>
      </c>
      <c r="H68" s="2">
        <f t="shared" si="104"/>
        <v>-610.07934718024967</v>
      </c>
      <c r="I68" s="2">
        <f t="shared" si="104"/>
        <v>-1253.8149952132658</v>
      </c>
      <c r="J68" s="2">
        <f t="shared" si="104"/>
        <v>-2252.4939956579824</v>
      </c>
      <c r="K68" s="2">
        <f t="shared" si="104"/>
        <v>-3591.3270627340708</v>
      </c>
      <c r="L68" s="2">
        <f t="shared" si="104"/>
        <v>-5255.5249106612018</v>
      </c>
      <c r="M68" s="2">
        <f t="shared" si="104"/>
        <v>-7215.5088444577659</v>
      </c>
      <c r="N68" s="2">
        <f t="shared" si="104"/>
        <v>-9426.9108833618247</v>
      </c>
      <c r="O68" s="2">
        <f t="shared" si="104"/>
        <v>-12048.269682772123</v>
      </c>
      <c r="P68" s="2">
        <f t="shared" si="104"/>
        <v>-15008.09690424608</v>
      </c>
      <c r="Q68" s="2">
        <f t="shared" si="104"/>
        <v>-18061.576268162047</v>
      </c>
      <c r="R68" s="2">
        <f t="shared" si="104"/>
        <v>-21232.120810130531</v>
      </c>
      <c r="S68" s="2">
        <f t="shared" si="104"/>
        <v>-24554.850083567282</v>
      </c>
      <c r="T68" s="2">
        <f t="shared" si="104"/>
        <v>-28053.177124082802</v>
      </c>
      <c r="U68" s="2">
        <f t="shared" si="104"/>
        <v>-31785.634520703352</v>
      </c>
      <c r="V68" s="2">
        <f t="shared" si="104"/>
        <v>-35799.048344649935</v>
      </c>
      <c r="W68" s="2">
        <f t="shared" si="104"/>
        <v>-40081.7120781173</v>
      </c>
      <c r="X68" s="2">
        <f t="shared" si="104"/>
        <v>-44621.919203300196</v>
      </c>
      <c r="Y68" s="2">
        <f t="shared" si="104"/>
        <v>-49396.256684588116</v>
      </c>
      <c r="Z68" s="2">
        <f t="shared" si="104"/>
        <v>-54369.604968565312</v>
      </c>
      <c r="AA68" s="2">
        <f t="shared" si="104"/>
        <v>-59530.257537426529</v>
      </c>
      <c r="AB68" s="2">
        <f t="shared" si="104"/>
        <v>-64825.598648872503</v>
      </c>
      <c r="AC68" s="2">
        <f t="shared" si="104"/>
        <v>-70203.012560603966</v>
      </c>
      <c r="AD68" s="2">
        <f t="shared" si="104"/>
        <v>-75662.499272620902</v>
      </c>
      <c r="AE68" s="2">
        <f t="shared" si="104"/>
        <v>-81204.058784923327</v>
      </c>
      <c r="AF68" s="2">
        <f t="shared" si="104"/>
        <v>-86827.691097511241</v>
      </c>
      <c r="AG68" s="2">
        <f t="shared" si="104"/>
        <v>-92533.396210384642</v>
      </c>
      <c r="AH68" s="2">
        <f t="shared" si="104"/>
        <v>-98321.174123543533</v>
      </c>
      <c r="AI68" s="2">
        <f t="shared" si="104"/>
        <v>-104191.0248369879</v>
      </c>
      <c r="AJ68" s="2">
        <f t="shared" si="104"/>
        <v>-110142.94835071775</v>
      </c>
      <c r="AK68" s="2">
        <f t="shared" si="104"/>
        <v>-116176.94466473309</v>
      </c>
      <c r="AL68" s="2">
        <f t="shared" si="104"/>
        <v>-122293.01377903392</v>
      </c>
      <c r="AM68" s="2">
        <f t="shared" si="104"/>
        <v>-128491.15569362024</v>
      </c>
      <c r="AN68" s="2">
        <f t="shared" ref="AN68:BW68" si="110">AM68-AN51</f>
        <v>-134730.33400834931</v>
      </c>
      <c r="AO68" s="2">
        <f t="shared" si="110"/>
        <v>-140969.51232307838</v>
      </c>
      <c r="AP68" s="2">
        <f t="shared" si="110"/>
        <v>-147208.69063780745</v>
      </c>
      <c r="AQ68" s="2">
        <f t="shared" si="110"/>
        <v>-153447.86895253652</v>
      </c>
      <c r="AR68" s="2">
        <f t="shared" si="110"/>
        <v>-159687.04726726559</v>
      </c>
      <c r="AS68" s="2">
        <f t="shared" si="110"/>
        <v>-165926.22558199466</v>
      </c>
      <c r="AT68" s="2">
        <f t="shared" si="110"/>
        <v>-172165.40389672373</v>
      </c>
      <c r="AU68" s="2">
        <f t="shared" si="110"/>
        <v>-178404.5822114528</v>
      </c>
      <c r="AV68" s="2">
        <f t="shared" si="110"/>
        <v>-184643.76052618187</v>
      </c>
      <c r="AW68" s="2">
        <f t="shared" si="110"/>
        <v>-190882.93884091094</v>
      </c>
      <c r="AX68" s="2">
        <f t="shared" si="110"/>
        <v>-197122.11715564001</v>
      </c>
      <c r="AY68" s="2">
        <f t="shared" si="110"/>
        <v>-203361.29547036908</v>
      </c>
      <c r="AZ68" s="2">
        <f t="shared" si="110"/>
        <v>-209600.47378509815</v>
      </c>
      <c r="BA68" s="2">
        <f t="shared" si="110"/>
        <v>-215839.65209982722</v>
      </c>
      <c r="BB68" s="2">
        <f t="shared" si="110"/>
        <v>-222078.83041455629</v>
      </c>
      <c r="BC68" s="2">
        <f t="shared" si="110"/>
        <v>-228318.00872928536</v>
      </c>
      <c r="BD68" s="2">
        <f t="shared" si="110"/>
        <v>-234557.18704401443</v>
      </c>
      <c r="BE68" s="2">
        <f t="shared" si="110"/>
        <v>-240796.3653587435</v>
      </c>
      <c r="BF68" s="2">
        <f t="shared" si="110"/>
        <v>-247035.54367347257</v>
      </c>
      <c r="BG68" s="2">
        <f t="shared" si="110"/>
        <v>-253274.72198820164</v>
      </c>
      <c r="BH68" s="2">
        <f t="shared" si="110"/>
        <v>-259513.90030293071</v>
      </c>
      <c r="BI68" s="2">
        <f t="shared" si="110"/>
        <v>-265753.07861765975</v>
      </c>
      <c r="BJ68" s="2">
        <f t="shared" si="110"/>
        <v>-271992.25693238882</v>
      </c>
      <c r="BK68" s="2">
        <f t="shared" si="110"/>
        <v>-278231.43524711789</v>
      </c>
      <c r="BL68" s="2">
        <f t="shared" si="110"/>
        <v>-284470.61356184696</v>
      </c>
      <c r="BM68" s="2">
        <f t="shared" si="110"/>
        <v>-290709.79187657603</v>
      </c>
      <c r="BN68" s="2">
        <f t="shared" si="110"/>
        <v>-296948.9701913051</v>
      </c>
      <c r="BO68" s="2">
        <f t="shared" si="110"/>
        <v>-303188.14850603417</v>
      </c>
      <c r="BP68" s="2">
        <f t="shared" si="110"/>
        <v>-309427.32682076324</v>
      </c>
      <c r="BQ68" s="2">
        <f t="shared" si="110"/>
        <v>-315666.50513549231</v>
      </c>
      <c r="BR68" s="2">
        <f t="shared" si="110"/>
        <v>-321905.68345022138</v>
      </c>
      <c r="BS68" s="2">
        <f t="shared" si="110"/>
        <v>-328144.86176495044</v>
      </c>
      <c r="BT68" s="2">
        <f t="shared" si="110"/>
        <v>-334384.04007967951</v>
      </c>
      <c r="BU68" s="2">
        <f t="shared" si="110"/>
        <v>-340623.21839440858</v>
      </c>
      <c r="BV68" s="2">
        <f t="shared" si="110"/>
        <v>-346862.39670913765</v>
      </c>
      <c r="BW68" s="2">
        <f t="shared" si="110"/>
        <v>-353101.57502386672</v>
      </c>
      <c r="BY68" s="2">
        <f t="shared" si="103"/>
        <v>-76203.917375253091</v>
      </c>
    </row>
    <row r="70" spans="1:77" x14ac:dyDescent="0.3">
      <c r="C70" t="s">
        <v>5</v>
      </c>
      <c r="D70" s="2">
        <f>SUM(D56:D69)</f>
        <v>176.0459942677133</v>
      </c>
      <c r="E70" s="2">
        <f>SUM(E56:E69)</f>
        <v>32.451339525486176</v>
      </c>
      <c r="F70" s="2">
        <f t="shared" ref="F70:AM70" si="111">SUM(F56:F69)</f>
        <v>-923.53286823029134</v>
      </c>
      <c r="G70" s="2">
        <f t="shared" si="111"/>
        <v>-2786.5083140712709</v>
      </c>
      <c r="H70" s="2">
        <f t="shared" si="111"/>
        <v>-6800.3695508588626</v>
      </c>
      <c r="I70" s="2">
        <f t="shared" si="111"/>
        <v>-14715.72525811675</v>
      </c>
      <c r="J70" s="2">
        <f t="shared" si="111"/>
        <v>-27312.874981120622</v>
      </c>
      <c r="K70" s="2">
        <f t="shared" si="111"/>
        <v>-44396.744240540058</v>
      </c>
      <c r="L70" s="2">
        <f t="shared" si="111"/>
        <v>-65772.258557044668</v>
      </c>
      <c r="M70" s="2">
        <f t="shared" si="111"/>
        <v>-91049.267344019594</v>
      </c>
      <c r="N70" s="2">
        <f t="shared" si="111"/>
        <v>-119642.54553551952</v>
      </c>
      <c r="O70" s="2">
        <f t="shared" si="111"/>
        <v>-153643.25873041252</v>
      </c>
      <c r="P70" s="2">
        <f t="shared" si="111"/>
        <v>-192108.45737677158</v>
      </c>
      <c r="Q70" s="2">
        <f t="shared" si="111"/>
        <v>-231808.95184447124</v>
      </c>
      <c r="R70" s="2">
        <f t="shared" si="111"/>
        <v>-273053.56608884671</v>
      </c>
      <c r="S70" s="2">
        <f t="shared" si="111"/>
        <v>-316305.53604290058</v>
      </c>
      <c r="T70" s="2">
        <f t="shared" si="111"/>
        <v>-361873.68566196808</v>
      </c>
      <c r="U70" s="2">
        <f t="shared" si="111"/>
        <v>-410530.07483438717</v>
      </c>
      <c r="V70" s="2">
        <f t="shared" si="111"/>
        <v>-462892.351470828</v>
      </c>
      <c r="W70" s="2">
        <f t="shared" si="111"/>
        <v>-518806.10359362303</v>
      </c>
      <c r="X70" s="2">
        <f t="shared" si="111"/>
        <v>-578116.91922510474</v>
      </c>
      <c r="Y70" s="2">
        <f t="shared" si="111"/>
        <v>-640515.97440993797</v>
      </c>
      <c r="Z70" s="2">
        <f t="shared" si="111"/>
        <v>-705540.03321511985</v>
      </c>
      <c r="AA70" s="2">
        <f t="shared" si="111"/>
        <v>-773034.68366298301</v>
      </c>
      <c r="AB70" s="2">
        <f t="shared" si="111"/>
        <v>-842305.91059376451</v>
      </c>
      <c r="AC70" s="2">
        <f t="shared" si="111"/>
        <v>-912659.69884770201</v>
      </c>
      <c r="AD70" s="2">
        <f t="shared" si="111"/>
        <v>-984096.04842479469</v>
      </c>
      <c r="AE70" s="2">
        <f t="shared" si="111"/>
        <v>-1056614.959325043</v>
      </c>
      <c r="AF70" s="2">
        <f t="shared" si="111"/>
        <v>-1130216.4315484473</v>
      </c>
      <c r="AG70" s="2">
        <f t="shared" si="111"/>
        <v>-1204900.4650950069</v>
      </c>
      <c r="AH70" s="2">
        <f t="shared" si="111"/>
        <v>-1280667.0599647223</v>
      </c>
      <c r="AI70" s="2">
        <f t="shared" si="111"/>
        <v>-1357516.2161575933</v>
      </c>
      <c r="AJ70" s="2">
        <f t="shared" si="111"/>
        <v>-1435447.9336736195</v>
      </c>
      <c r="AK70" s="2">
        <f t="shared" si="111"/>
        <v>-1514462.2125128019</v>
      </c>
      <c r="AL70" s="2">
        <f t="shared" si="111"/>
        <v>-1594559.0526751396</v>
      </c>
      <c r="AM70" s="2">
        <f t="shared" si="111"/>
        <v>-1675738.454160633</v>
      </c>
      <c r="AN70" s="2">
        <f t="shared" ref="AN70" si="112">SUM(AN56:AN69)</f>
        <v>-1757459.1363077043</v>
      </c>
      <c r="AO70" s="2">
        <f t="shared" ref="AO70" si="113">SUM(AO56:AO69)</f>
        <v>-1839179.8184547757</v>
      </c>
      <c r="AP70" s="2">
        <f t="shared" ref="AP70" si="114">SUM(AP56:AP69)</f>
        <v>-1920900.5006018467</v>
      </c>
      <c r="AQ70" s="2">
        <f t="shared" ref="AQ70" si="115">SUM(AQ56:AQ69)</f>
        <v>-2002621.182748918</v>
      </c>
      <c r="AR70" s="2">
        <f t="shared" ref="AR70" si="116">SUM(AR56:AR69)</f>
        <v>-2084341.8648959894</v>
      </c>
      <c r="AS70" s="2">
        <f t="shared" ref="AS70" si="117">SUM(AS56:AS69)</f>
        <v>-2166062.5470430604</v>
      </c>
      <c r="AT70" s="2">
        <f t="shared" ref="AT70" si="118">SUM(AT56:AT69)</f>
        <v>-2247783.2291901321</v>
      </c>
      <c r="AU70" s="2">
        <f t="shared" ref="AU70" si="119">SUM(AU56:AU69)</f>
        <v>-2329503.9113372033</v>
      </c>
      <c r="AV70" s="2">
        <f t="shared" ref="AV70" si="120">SUM(AV56:AV69)</f>
        <v>-2411224.5934842741</v>
      </c>
      <c r="AW70" s="2">
        <f t="shared" ref="AW70" si="121">SUM(AW56:AW69)</f>
        <v>-2492945.2756313458</v>
      </c>
      <c r="AX70" s="2">
        <f t="shared" ref="AX70" si="122">SUM(AX56:AX69)</f>
        <v>-2574665.9577784166</v>
      </c>
      <c r="AY70" s="2">
        <f t="shared" ref="AY70" si="123">SUM(AY56:AY69)</f>
        <v>-2656386.6399254878</v>
      </c>
      <c r="AZ70" s="2">
        <f t="shared" ref="AZ70" si="124">SUM(AZ56:AZ69)</f>
        <v>-2738107.32207256</v>
      </c>
      <c r="BA70" s="2">
        <f t="shared" ref="BA70" si="125">SUM(BA56:BA69)</f>
        <v>-2819828.0042196307</v>
      </c>
      <c r="BB70" s="2">
        <f t="shared" ref="BB70" si="126">SUM(BB56:BB69)</f>
        <v>-2901548.686366702</v>
      </c>
      <c r="BC70" s="2">
        <f t="shared" ref="BC70" si="127">SUM(BC56:BC69)</f>
        <v>-2983269.3685137737</v>
      </c>
      <c r="BD70" s="2">
        <f t="shared" ref="BD70" si="128">SUM(BD56:BD69)</f>
        <v>-3064990.0506608444</v>
      </c>
      <c r="BE70" s="2">
        <f t="shared" ref="BE70" si="129">SUM(BE56:BE69)</f>
        <v>-3146710.7328079161</v>
      </c>
      <c r="BF70" s="2">
        <f t="shared" ref="BF70" si="130">SUM(BF56:BF69)</f>
        <v>-3228431.4149549874</v>
      </c>
      <c r="BG70" s="2">
        <f t="shared" ref="BG70" si="131">SUM(BG56:BG69)</f>
        <v>-3310152.0971020586</v>
      </c>
      <c r="BH70" s="2">
        <f t="shared" ref="BH70" si="132">SUM(BH56:BH69)</f>
        <v>-3391872.7792491298</v>
      </c>
      <c r="BI70" s="2">
        <f t="shared" ref="BI70" si="133">SUM(BI56:BI69)</f>
        <v>-3473593.461396201</v>
      </c>
      <c r="BJ70" s="2">
        <f t="shared" ref="BJ70" si="134">SUM(BJ56:BJ69)</f>
        <v>-3555314.1435432727</v>
      </c>
      <c r="BK70" s="2">
        <f t="shared" ref="BK70" si="135">SUM(BK56:BK69)</f>
        <v>-3637034.825690343</v>
      </c>
      <c r="BL70" s="2">
        <f t="shared" ref="BL70" si="136">SUM(BL56:BL69)</f>
        <v>-3718755.5078374147</v>
      </c>
      <c r="BM70" s="2">
        <f t="shared" ref="BM70" si="137">SUM(BM56:BM69)</f>
        <v>-3800476.1899844864</v>
      </c>
      <c r="BN70" s="2">
        <f t="shared" ref="BN70" si="138">SUM(BN56:BN69)</f>
        <v>-3882196.8721315572</v>
      </c>
      <c r="BO70" s="2">
        <f t="shared" ref="BO70" si="139">SUM(BO56:BO69)</f>
        <v>-3963917.5542786284</v>
      </c>
      <c r="BP70" s="2">
        <f t="shared" ref="BP70" si="140">SUM(BP56:BP69)</f>
        <v>-4045638.2364257001</v>
      </c>
      <c r="BQ70" s="2">
        <f t="shared" ref="BQ70" si="141">SUM(BQ56:BQ69)</f>
        <v>-4127358.9185727714</v>
      </c>
      <c r="BR70" s="2">
        <f t="shared" ref="BR70" si="142">SUM(BR56:BR69)</f>
        <v>-4209079.6007198421</v>
      </c>
      <c r="BS70" s="2">
        <f t="shared" ref="BS70" si="143">SUM(BS56:BS69)</f>
        <v>-4290800.2828669148</v>
      </c>
      <c r="BT70" s="2">
        <f t="shared" ref="BT70" si="144">SUM(BT56:BT69)</f>
        <v>-4372520.9650139855</v>
      </c>
      <c r="BU70" s="2">
        <f t="shared" ref="BU70" si="145">SUM(BU56:BU69)</f>
        <v>-4454241.6471610572</v>
      </c>
      <c r="BV70" s="2">
        <f t="shared" ref="BV70" si="146">SUM(BV56:BV69)</f>
        <v>-4535962.329308128</v>
      </c>
      <c r="BW70" s="2">
        <f t="shared" ref="BW70" si="147">SUM(BW56:BW69)</f>
        <v>-4617683.0114552006</v>
      </c>
      <c r="BX70" s="2"/>
      <c r="BY70" s="2">
        <f t="shared" ref="BY70" si="148">SUM(BY56:BY69)</f>
        <v>-991237.49230787298</v>
      </c>
    </row>
    <row r="71" spans="1:77" ht="15" thickBot="1" x14ac:dyDescent="0.35"/>
    <row r="72" spans="1:77" ht="15" thickBot="1" x14ac:dyDescent="0.35">
      <c r="A72" s="12" t="s">
        <v>64</v>
      </c>
    </row>
    <row r="73" spans="1:77" x14ac:dyDescent="0.3">
      <c r="B73" t="s">
        <v>36</v>
      </c>
      <c r="C73">
        <v>311000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>
        <f>(BW22+BW56)/52</f>
        <v>12439.406910677873</v>
      </c>
      <c r="Y73" s="1">
        <f>X73</f>
        <v>12439.406910677873</v>
      </c>
      <c r="Z73" s="1">
        <f t="shared" ref="Z73:BW78" si="149">Y73</f>
        <v>12439.406910677873</v>
      </c>
      <c r="AA73" s="1">
        <f t="shared" si="149"/>
        <v>12439.406910677873</v>
      </c>
      <c r="AB73" s="1">
        <f t="shared" si="149"/>
        <v>12439.406910677873</v>
      </c>
      <c r="AC73" s="1">
        <f t="shared" si="149"/>
        <v>12439.406910677873</v>
      </c>
      <c r="AD73" s="1">
        <f t="shared" si="149"/>
        <v>12439.406910677873</v>
      </c>
      <c r="AE73" s="1">
        <f t="shared" si="149"/>
        <v>12439.406910677873</v>
      </c>
      <c r="AF73" s="1">
        <f t="shared" si="149"/>
        <v>12439.406910677873</v>
      </c>
      <c r="AG73" s="1">
        <f t="shared" si="149"/>
        <v>12439.406910677873</v>
      </c>
      <c r="AH73" s="1">
        <f t="shared" si="149"/>
        <v>12439.406910677873</v>
      </c>
      <c r="AI73" s="1">
        <f t="shared" si="149"/>
        <v>12439.406910677873</v>
      </c>
      <c r="AJ73" s="1">
        <f t="shared" si="149"/>
        <v>12439.406910677873</v>
      </c>
      <c r="AK73" s="1">
        <f t="shared" si="149"/>
        <v>12439.406910677873</v>
      </c>
      <c r="AL73" s="1">
        <f t="shared" si="149"/>
        <v>12439.406910677873</v>
      </c>
      <c r="AM73" s="1">
        <f t="shared" si="149"/>
        <v>12439.406910677873</v>
      </c>
      <c r="AN73" s="1">
        <f t="shared" si="149"/>
        <v>12439.406910677873</v>
      </c>
      <c r="AO73" s="1">
        <f t="shared" si="149"/>
        <v>12439.406910677873</v>
      </c>
      <c r="AP73" s="1">
        <f t="shared" si="149"/>
        <v>12439.406910677873</v>
      </c>
      <c r="AQ73" s="1">
        <f t="shared" si="149"/>
        <v>12439.406910677873</v>
      </c>
      <c r="AR73" s="1">
        <f t="shared" si="149"/>
        <v>12439.406910677873</v>
      </c>
      <c r="AS73" s="1">
        <f t="shared" si="149"/>
        <v>12439.406910677873</v>
      </c>
      <c r="AT73" s="1">
        <f t="shared" si="149"/>
        <v>12439.406910677873</v>
      </c>
      <c r="AU73" s="1">
        <f t="shared" si="149"/>
        <v>12439.406910677873</v>
      </c>
      <c r="AV73" s="1">
        <f t="shared" si="149"/>
        <v>12439.406910677873</v>
      </c>
      <c r="AW73" s="1">
        <f t="shared" si="149"/>
        <v>12439.406910677873</v>
      </c>
      <c r="AX73" s="1">
        <f t="shared" si="149"/>
        <v>12439.406910677873</v>
      </c>
      <c r="AY73" s="1">
        <f t="shared" si="149"/>
        <v>12439.406910677873</v>
      </c>
      <c r="AZ73" s="1">
        <f t="shared" si="149"/>
        <v>12439.406910677873</v>
      </c>
      <c r="BA73" s="1">
        <f t="shared" si="149"/>
        <v>12439.406910677873</v>
      </c>
      <c r="BB73" s="1">
        <f t="shared" si="149"/>
        <v>12439.406910677873</v>
      </c>
      <c r="BC73" s="1">
        <f t="shared" si="149"/>
        <v>12439.406910677873</v>
      </c>
      <c r="BD73" s="1">
        <f t="shared" si="149"/>
        <v>12439.406910677873</v>
      </c>
      <c r="BE73" s="1">
        <f t="shared" si="149"/>
        <v>12439.406910677873</v>
      </c>
      <c r="BF73" s="1">
        <f t="shared" si="149"/>
        <v>12439.406910677873</v>
      </c>
      <c r="BG73" s="1">
        <f t="shared" si="149"/>
        <v>12439.406910677873</v>
      </c>
      <c r="BH73" s="1">
        <f t="shared" si="149"/>
        <v>12439.406910677873</v>
      </c>
      <c r="BI73" s="1">
        <f t="shared" si="149"/>
        <v>12439.406910677873</v>
      </c>
      <c r="BJ73" s="1">
        <f t="shared" si="149"/>
        <v>12439.406910677873</v>
      </c>
      <c r="BK73" s="1">
        <f t="shared" si="149"/>
        <v>12439.406910677873</v>
      </c>
      <c r="BL73" s="1">
        <f t="shared" si="149"/>
        <v>12439.406910677873</v>
      </c>
      <c r="BM73" s="1">
        <f t="shared" si="149"/>
        <v>12439.406910677873</v>
      </c>
      <c r="BN73" s="1">
        <f t="shared" si="149"/>
        <v>12439.406910677873</v>
      </c>
      <c r="BO73" s="1">
        <f t="shared" si="149"/>
        <v>12439.406910677873</v>
      </c>
      <c r="BP73" s="1">
        <f t="shared" si="149"/>
        <v>12439.406910677873</v>
      </c>
      <c r="BQ73" s="1">
        <f t="shared" si="149"/>
        <v>12439.406910677873</v>
      </c>
      <c r="BR73" s="1">
        <f t="shared" si="149"/>
        <v>12439.406910677873</v>
      </c>
      <c r="BS73" s="1">
        <f t="shared" si="149"/>
        <v>12439.406910677873</v>
      </c>
      <c r="BT73" s="1">
        <f t="shared" si="149"/>
        <v>12439.406910677873</v>
      </c>
      <c r="BU73" s="1">
        <f t="shared" si="149"/>
        <v>12439.406910677873</v>
      </c>
      <c r="BV73" s="1">
        <f t="shared" si="149"/>
        <v>12439.406910677873</v>
      </c>
      <c r="BW73" s="1">
        <f t="shared" si="149"/>
        <v>12439.406910677873</v>
      </c>
      <c r="BY73" s="2">
        <f>SUM(Y73:AJ73)</f>
        <v>149272.8829281345</v>
      </c>
    </row>
    <row r="74" spans="1:77" x14ac:dyDescent="0.3">
      <c r="C74">
        <v>312000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>
        <f t="shared" ref="X74:X85" si="150">(BW23+BW57)/52</f>
        <v>12928.818571604452</v>
      </c>
      <c r="Y74" s="1">
        <f t="shared" ref="Y74:AN85" si="151">X74</f>
        <v>12928.818571604452</v>
      </c>
      <c r="Z74" s="1">
        <f t="shared" si="151"/>
        <v>12928.818571604452</v>
      </c>
      <c r="AA74" s="1">
        <f t="shared" si="151"/>
        <v>12928.818571604452</v>
      </c>
      <c r="AB74" s="1">
        <f t="shared" si="151"/>
        <v>12928.818571604452</v>
      </c>
      <c r="AC74" s="1">
        <f t="shared" si="151"/>
        <v>12928.818571604452</v>
      </c>
      <c r="AD74" s="1">
        <f t="shared" si="151"/>
        <v>12928.818571604452</v>
      </c>
      <c r="AE74" s="1">
        <f t="shared" si="151"/>
        <v>12928.818571604452</v>
      </c>
      <c r="AF74" s="1">
        <f t="shared" si="151"/>
        <v>12928.818571604452</v>
      </c>
      <c r="AG74" s="1">
        <f t="shared" si="151"/>
        <v>12928.818571604452</v>
      </c>
      <c r="AH74" s="1">
        <f t="shared" si="151"/>
        <v>12928.818571604452</v>
      </c>
      <c r="AI74" s="1">
        <f t="shared" si="151"/>
        <v>12928.818571604452</v>
      </c>
      <c r="AJ74" s="1">
        <f t="shared" si="151"/>
        <v>12928.818571604452</v>
      </c>
      <c r="AK74" s="1">
        <f t="shared" si="151"/>
        <v>12928.818571604452</v>
      </c>
      <c r="AL74" s="1">
        <f t="shared" si="151"/>
        <v>12928.818571604452</v>
      </c>
      <c r="AM74" s="1">
        <f t="shared" si="151"/>
        <v>12928.818571604452</v>
      </c>
      <c r="AN74" s="1">
        <f t="shared" si="151"/>
        <v>12928.818571604452</v>
      </c>
      <c r="AO74" s="1">
        <f t="shared" si="149"/>
        <v>12928.818571604452</v>
      </c>
      <c r="AP74" s="1">
        <f t="shared" si="149"/>
        <v>12928.818571604452</v>
      </c>
      <c r="AQ74" s="1">
        <f t="shared" si="149"/>
        <v>12928.818571604452</v>
      </c>
      <c r="AR74" s="1">
        <f t="shared" si="149"/>
        <v>12928.818571604452</v>
      </c>
      <c r="AS74" s="1">
        <f t="shared" si="149"/>
        <v>12928.818571604452</v>
      </c>
      <c r="AT74" s="1">
        <f t="shared" si="149"/>
        <v>12928.818571604452</v>
      </c>
      <c r="AU74" s="1">
        <f t="shared" si="149"/>
        <v>12928.818571604452</v>
      </c>
      <c r="AV74" s="1">
        <f t="shared" si="149"/>
        <v>12928.818571604452</v>
      </c>
      <c r="AW74" s="1">
        <f t="shared" si="149"/>
        <v>12928.818571604452</v>
      </c>
      <c r="AX74" s="1">
        <f t="shared" si="149"/>
        <v>12928.818571604452</v>
      </c>
      <c r="AY74" s="1">
        <f t="shared" si="149"/>
        <v>12928.818571604452</v>
      </c>
      <c r="AZ74" s="1">
        <f t="shared" si="149"/>
        <v>12928.818571604452</v>
      </c>
      <c r="BA74" s="1">
        <f t="shared" si="149"/>
        <v>12928.818571604452</v>
      </c>
      <c r="BB74" s="1">
        <f t="shared" si="149"/>
        <v>12928.818571604452</v>
      </c>
      <c r="BC74" s="1">
        <f t="shared" si="149"/>
        <v>12928.818571604452</v>
      </c>
      <c r="BD74" s="1">
        <f t="shared" si="149"/>
        <v>12928.818571604452</v>
      </c>
      <c r="BE74" s="1">
        <f t="shared" si="149"/>
        <v>12928.818571604452</v>
      </c>
      <c r="BF74" s="1">
        <f t="shared" si="149"/>
        <v>12928.818571604452</v>
      </c>
      <c r="BG74" s="1">
        <f t="shared" si="149"/>
        <v>12928.818571604452</v>
      </c>
      <c r="BH74" s="1">
        <f t="shared" si="149"/>
        <v>12928.818571604452</v>
      </c>
      <c r="BI74" s="1">
        <f t="shared" si="149"/>
        <v>12928.818571604452</v>
      </c>
      <c r="BJ74" s="1">
        <f t="shared" si="149"/>
        <v>12928.818571604452</v>
      </c>
      <c r="BK74" s="1">
        <f t="shared" si="149"/>
        <v>12928.818571604452</v>
      </c>
      <c r="BL74" s="1">
        <f t="shared" si="149"/>
        <v>12928.818571604452</v>
      </c>
      <c r="BM74" s="1">
        <f t="shared" si="149"/>
        <v>12928.818571604452</v>
      </c>
      <c r="BN74" s="1">
        <f t="shared" si="149"/>
        <v>12928.818571604452</v>
      </c>
      <c r="BO74" s="1">
        <f t="shared" si="149"/>
        <v>12928.818571604452</v>
      </c>
      <c r="BP74" s="1">
        <f t="shared" si="149"/>
        <v>12928.818571604452</v>
      </c>
      <c r="BQ74" s="1">
        <f t="shared" si="149"/>
        <v>12928.818571604452</v>
      </c>
      <c r="BR74" s="1">
        <f t="shared" si="149"/>
        <v>12928.818571604452</v>
      </c>
      <c r="BS74" s="1">
        <f t="shared" si="149"/>
        <v>12928.818571604452</v>
      </c>
      <c r="BT74" s="1">
        <f t="shared" si="149"/>
        <v>12928.818571604452</v>
      </c>
      <c r="BU74" s="1">
        <f t="shared" si="149"/>
        <v>12928.818571604452</v>
      </c>
      <c r="BV74" s="1">
        <f t="shared" si="149"/>
        <v>12928.818571604452</v>
      </c>
      <c r="BW74" s="1">
        <f t="shared" si="149"/>
        <v>12928.818571604452</v>
      </c>
      <c r="BY74" s="2">
        <f t="shared" ref="BY74:BY85" si="152">SUM(Y74:AJ74)</f>
        <v>155145.82285925341</v>
      </c>
    </row>
    <row r="75" spans="1:77" x14ac:dyDescent="0.3">
      <c r="C75">
        <v>313000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>
        <f t="shared" si="150"/>
        <v>5802.2065594582373</v>
      </c>
      <c r="Y75" s="1">
        <f t="shared" si="151"/>
        <v>5802.2065594582373</v>
      </c>
      <c r="Z75" s="1">
        <f t="shared" si="149"/>
        <v>5802.2065594582373</v>
      </c>
      <c r="AA75" s="1">
        <f t="shared" si="149"/>
        <v>5802.2065594582373</v>
      </c>
      <c r="AB75" s="1">
        <f t="shared" si="149"/>
        <v>5802.2065594582373</v>
      </c>
      <c r="AC75" s="1">
        <f t="shared" si="149"/>
        <v>5802.2065594582373</v>
      </c>
      <c r="AD75" s="1">
        <f t="shared" si="149"/>
        <v>5802.2065594582373</v>
      </c>
      <c r="AE75" s="1">
        <f t="shared" si="149"/>
        <v>5802.2065594582373</v>
      </c>
      <c r="AF75" s="1">
        <f t="shared" si="149"/>
        <v>5802.2065594582373</v>
      </c>
      <c r="AG75" s="1">
        <f t="shared" si="149"/>
        <v>5802.2065594582373</v>
      </c>
      <c r="AH75" s="1">
        <f t="shared" si="149"/>
        <v>5802.2065594582373</v>
      </c>
      <c r="AI75" s="1">
        <f t="shared" si="149"/>
        <v>5802.2065594582373</v>
      </c>
      <c r="AJ75" s="1">
        <f t="shared" si="149"/>
        <v>5802.2065594582373</v>
      </c>
      <c r="AK75" s="1">
        <f t="shared" si="149"/>
        <v>5802.2065594582373</v>
      </c>
      <c r="AL75" s="1">
        <f t="shared" si="149"/>
        <v>5802.2065594582373</v>
      </c>
      <c r="AM75" s="1">
        <f t="shared" si="149"/>
        <v>5802.2065594582373</v>
      </c>
      <c r="AN75" s="1">
        <f t="shared" si="149"/>
        <v>5802.2065594582373</v>
      </c>
      <c r="AO75" s="1">
        <f t="shared" si="149"/>
        <v>5802.2065594582373</v>
      </c>
      <c r="AP75" s="1">
        <f t="shared" si="149"/>
        <v>5802.2065594582373</v>
      </c>
      <c r="AQ75" s="1">
        <f t="shared" si="149"/>
        <v>5802.2065594582373</v>
      </c>
      <c r="AR75" s="1">
        <f t="shared" si="149"/>
        <v>5802.2065594582373</v>
      </c>
      <c r="AS75" s="1">
        <f t="shared" si="149"/>
        <v>5802.2065594582373</v>
      </c>
      <c r="AT75" s="1">
        <f t="shared" si="149"/>
        <v>5802.2065594582373</v>
      </c>
      <c r="AU75" s="1">
        <f t="shared" si="149"/>
        <v>5802.2065594582373</v>
      </c>
      <c r="AV75" s="1">
        <f t="shared" si="149"/>
        <v>5802.2065594582373</v>
      </c>
      <c r="AW75" s="1">
        <f t="shared" si="149"/>
        <v>5802.2065594582373</v>
      </c>
      <c r="AX75" s="1">
        <f t="shared" si="149"/>
        <v>5802.2065594582373</v>
      </c>
      <c r="AY75" s="1">
        <f t="shared" si="149"/>
        <v>5802.2065594582373</v>
      </c>
      <c r="AZ75" s="1">
        <f t="shared" si="149"/>
        <v>5802.2065594582373</v>
      </c>
      <c r="BA75" s="1">
        <f t="shared" si="149"/>
        <v>5802.2065594582373</v>
      </c>
      <c r="BB75" s="1">
        <f t="shared" si="149"/>
        <v>5802.2065594582373</v>
      </c>
      <c r="BC75" s="1">
        <f t="shared" si="149"/>
        <v>5802.2065594582373</v>
      </c>
      <c r="BD75" s="1">
        <f t="shared" si="149"/>
        <v>5802.2065594582373</v>
      </c>
      <c r="BE75" s="1">
        <f t="shared" si="149"/>
        <v>5802.2065594582373</v>
      </c>
      <c r="BF75" s="1">
        <f t="shared" si="149"/>
        <v>5802.2065594582373</v>
      </c>
      <c r="BG75" s="1">
        <f t="shared" si="149"/>
        <v>5802.2065594582373</v>
      </c>
      <c r="BH75" s="1">
        <f t="shared" si="149"/>
        <v>5802.2065594582373</v>
      </c>
      <c r="BI75" s="1">
        <f t="shared" si="149"/>
        <v>5802.2065594582373</v>
      </c>
      <c r="BJ75" s="1">
        <f t="shared" si="149"/>
        <v>5802.2065594582373</v>
      </c>
      <c r="BK75" s="1">
        <f t="shared" si="149"/>
        <v>5802.2065594582373</v>
      </c>
      <c r="BL75" s="1">
        <f t="shared" si="149"/>
        <v>5802.2065594582373</v>
      </c>
      <c r="BM75" s="1">
        <f t="shared" si="149"/>
        <v>5802.2065594582373</v>
      </c>
      <c r="BN75" s="1">
        <f t="shared" si="149"/>
        <v>5802.2065594582373</v>
      </c>
      <c r="BO75" s="1">
        <f t="shared" si="149"/>
        <v>5802.2065594582373</v>
      </c>
      <c r="BP75" s="1">
        <f t="shared" si="149"/>
        <v>5802.2065594582373</v>
      </c>
      <c r="BQ75" s="1">
        <f t="shared" si="149"/>
        <v>5802.2065594582373</v>
      </c>
      <c r="BR75" s="1">
        <f t="shared" si="149"/>
        <v>5802.2065594582373</v>
      </c>
      <c r="BS75" s="1">
        <f t="shared" si="149"/>
        <v>5802.2065594582373</v>
      </c>
      <c r="BT75" s="1">
        <f t="shared" si="149"/>
        <v>5802.2065594582373</v>
      </c>
      <c r="BU75" s="1">
        <f t="shared" si="149"/>
        <v>5802.2065594582373</v>
      </c>
      <c r="BV75" s="1">
        <f t="shared" si="149"/>
        <v>5802.2065594582373</v>
      </c>
      <c r="BW75" s="1">
        <f t="shared" si="149"/>
        <v>5802.2065594582373</v>
      </c>
      <c r="BY75" s="2">
        <f t="shared" si="152"/>
        <v>69626.478713498844</v>
      </c>
    </row>
    <row r="76" spans="1:77" x14ac:dyDescent="0.3">
      <c r="C76">
        <v>314000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>
        <f t="shared" si="150"/>
        <v>8700.4804615743997</v>
      </c>
      <c r="Y76" s="1">
        <f t="shared" si="151"/>
        <v>8700.4804615743997</v>
      </c>
      <c r="Z76" s="1">
        <f t="shared" si="149"/>
        <v>8700.4804615743997</v>
      </c>
      <c r="AA76" s="1">
        <f t="shared" si="149"/>
        <v>8700.4804615743997</v>
      </c>
      <c r="AB76" s="1">
        <f t="shared" si="149"/>
        <v>8700.4804615743997</v>
      </c>
      <c r="AC76" s="1">
        <f t="shared" si="149"/>
        <v>8700.4804615743997</v>
      </c>
      <c r="AD76" s="1">
        <f t="shared" si="149"/>
        <v>8700.4804615743997</v>
      </c>
      <c r="AE76" s="1">
        <f t="shared" si="149"/>
        <v>8700.4804615743997</v>
      </c>
      <c r="AF76" s="1">
        <f t="shared" si="149"/>
        <v>8700.4804615743997</v>
      </c>
      <c r="AG76" s="1">
        <f t="shared" si="149"/>
        <v>8700.4804615743997</v>
      </c>
      <c r="AH76" s="1">
        <f t="shared" si="149"/>
        <v>8700.4804615743997</v>
      </c>
      <c r="AI76" s="1">
        <f t="shared" si="149"/>
        <v>8700.4804615743997</v>
      </c>
      <c r="AJ76" s="1">
        <f t="shared" si="149"/>
        <v>8700.4804615743997</v>
      </c>
      <c r="AK76" s="1">
        <f t="shared" si="149"/>
        <v>8700.4804615743997</v>
      </c>
      <c r="AL76" s="1">
        <f t="shared" si="149"/>
        <v>8700.4804615743997</v>
      </c>
      <c r="AM76" s="1">
        <f t="shared" si="149"/>
        <v>8700.4804615743997</v>
      </c>
      <c r="AN76" s="1">
        <f t="shared" si="149"/>
        <v>8700.4804615743997</v>
      </c>
      <c r="AO76" s="1">
        <f t="shared" si="149"/>
        <v>8700.4804615743997</v>
      </c>
      <c r="AP76" s="1">
        <f t="shared" si="149"/>
        <v>8700.4804615743997</v>
      </c>
      <c r="AQ76" s="1">
        <f t="shared" si="149"/>
        <v>8700.4804615743997</v>
      </c>
      <c r="AR76" s="1">
        <f t="shared" si="149"/>
        <v>8700.4804615743997</v>
      </c>
      <c r="AS76" s="1">
        <f t="shared" si="149"/>
        <v>8700.4804615743997</v>
      </c>
      <c r="AT76" s="1">
        <f t="shared" si="149"/>
        <v>8700.4804615743997</v>
      </c>
      <c r="AU76" s="1">
        <f t="shared" si="149"/>
        <v>8700.4804615743997</v>
      </c>
      <c r="AV76" s="1">
        <f t="shared" si="149"/>
        <v>8700.4804615743997</v>
      </c>
      <c r="AW76" s="1">
        <f t="shared" si="149"/>
        <v>8700.4804615743997</v>
      </c>
      <c r="AX76" s="1">
        <f t="shared" si="149"/>
        <v>8700.4804615743997</v>
      </c>
      <c r="AY76" s="1">
        <f t="shared" si="149"/>
        <v>8700.4804615743997</v>
      </c>
      <c r="AZ76" s="1">
        <f t="shared" si="149"/>
        <v>8700.4804615743997</v>
      </c>
      <c r="BA76" s="1">
        <f t="shared" si="149"/>
        <v>8700.4804615743997</v>
      </c>
      <c r="BB76" s="1">
        <f t="shared" si="149"/>
        <v>8700.4804615743997</v>
      </c>
      <c r="BC76" s="1">
        <f t="shared" si="149"/>
        <v>8700.4804615743997</v>
      </c>
      <c r="BD76" s="1">
        <f t="shared" si="149"/>
        <v>8700.4804615743997</v>
      </c>
      <c r="BE76" s="1">
        <f t="shared" si="149"/>
        <v>8700.4804615743997</v>
      </c>
      <c r="BF76" s="1">
        <f t="shared" si="149"/>
        <v>8700.4804615743997</v>
      </c>
      <c r="BG76" s="1">
        <f t="shared" si="149"/>
        <v>8700.4804615743997</v>
      </c>
      <c r="BH76" s="1">
        <f t="shared" si="149"/>
        <v>8700.4804615743997</v>
      </c>
      <c r="BI76" s="1">
        <f t="shared" si="149"/>
        <v>8700.4804615743997</v>
      </c>
      <c r="BJ76" s="1">
        <f t="shared" si="149"/>
        <v>8700.4804615743997</v>
      </c>
      <c r="BK76" s="1">
        <f t="shared" si="149"/>
        <v>8700.4804615743997</v>
      </c>
      <c r="BL76" s="1">
        <f t="shared" si="149"/>
        <v>8700.4804615743997</v>
      </c>
      <c r="BM76" s="1">
        <f t="shared" si="149"/>
        <v>8700.4804615743997</v>
      </c>
      <c r="BN76" s="1">
        <f t="shared" si="149"/>
        <v>8700.4804615743997</v>
      </c>
      <c r="BO76" s="1">
        <f t="shared" si="149"/>
        <v>8700.4804615743997</v>
      </c>
      <c r="BP76" s="1">
        <f t="shared" si="149"/>
        <v>8700.4804615743997</v>
      </c>
      <c r="BQ76" s="1">
        <f t="shared" si="149"/>
        <v>8700.4804615743997</v>
      </c>
      <c r="BR76" s="1">
        <f t="shared" si="149"/>
        <v>8700.4804615743997</v>
      </c>
      <c r="BS76" s="1">
        <f t="shared" si="149"/>
        <v>8700.4804615743997</v>
      </c>
      <c r="BT76" s="1">
        <f t="shared" si="149"/>
        <v>8700.4804615743997</v>
      </c>
      <c r="BU76" s="1">
        <f t="shared" si="149"/>
        <v>8700.4804615743997</v>
      </c>
      <c r="BV76" s="1">
        <f t="shared" si="149"/>
        <v>8700.4804615743997</v>
      </c>
      <c r="BW76" s="1">
        <f t="shared" si="149"/>
        <v>8700.4804615743997</v>
      </c>
      <c r="BY76" s="2">
        <f t="shared" si="152"/>
        <v>104405.76553889277</v>
      </c>
    </row>
    <row r="77" spans="1:77" x14ac:dyDescent="0.3">
      <c r="C77">
        <v>315000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>
        <f t="shared" si="150"/>
        <v>13091.845745907402</v>
      </c>
      <c r="Y77" s="1">
        <f t="shared" si="151"/>
        <v>13091.845745907402</v>
      </c>
      <c r="Z77" s="1">
        <f t="shared" si="149"/>
        <v>13091.845745907402</v>
      </c>
      <c r="AA77" s="1">
        <f t="shared" si="149"/>
        <v>13091.845745907402</v>
      </c>
      <c r="AB77" s="1">
        <f t="shared" si="149"/>
        <v>13091.845745907402</v>
      </c>
      <c r="AC77" s="1">
        <f t="shared" si="149"/>
        <v>13091.845745907402</v>
      </c>
      <c r="AD77" s="1">
        <f t="shared" si="149"/>
        <v>13091.845745907402</v>
      </c>
      <c r="AE77" s="1">
        <f t="shared" si="149"/>
        <v>13091.845745907402</v>
      </c>
      <c r="AF77" s="1">
        <f t="shared" si="149"/>
        <v>13091.845745907402</v>
      </c>
      <c r="AG77" s="1">
        <f t="shared" si="149"/>
        <v>13091.845745907402</v>
      </c>
      <c r="AH77" s="1">
        <f t="shared" si="149"/>
        <v>13091.845745907402</v>
      </c>
      <c r="AI77" s="1">
        <f t="shared" si="149"/>
        <v>13091.845745907402</v>
      </c>
      <c r="AJ77" s="1">
        <f t="shared" si="149"/>
        <v>13091.845745907402</v>
      </c>
      <c r="AK77" s="1">
        <f t="shared" si="149"/>
        <v>13091.845745907402</v>
      </c>
      <c r="AL77" s="1">
        <f t="shared" si="149"/>
        <v>13091.845745907402</v>
      </c>
      <c r="AM77" s="1">
        <f t="shared" si="149"/>
        <v>13091.845745907402</v>
      </c>
      <c r="AN77" s="1">
        <f t="shared" si="149"/>
        <v>13091.845745907402</v>
      </c>
      <c r="AO77" s="1">
        <f t="shared" si="149"/>
        <v>13091.845745907402</v>
      </c>
      <c r="AP77" s="1">
        <f t="shared" si="149"/>
        <v>13091.845745907402</v>
      </c>
      <c r="AQ77" s="1">
        <f t="shared" si="149"/>
        <v>13091.845745907402</v>
      </c>
      <c r="AR77" s="1">
        <f t="shared" si="149"/>
        <v>13091.845745907402</v>
      </c>
      <c r="AS77" s="1">
        <f t="shared" si="149"/>
        <v>13091.845745907402</v>
      </c>
      <c r="AT77" s="1">
        <f t="shared" si="149"/>
        <v>13091.845745907402</v>
      </c>
      <c r="AU77" s="1">
        <f t="shared" si="149"/>
        <v>13091.845745907402</v>
      </c>
      <c r="AV77" s="1">
        <f t="shared" si="149"/>
        <v>13091.845745907402</v>
      </c>
      <c r="AW77" s="1">
        <f t="shared" si="149"/>
        <v>13091.845745907402</v>
      </c>
      <c r="AX77" s="1">
        <f t="shared" si="149"/>
        <v>13091.845745907402</v>
      </c>
      <c r="AY77" s="1">
        <f t="shared" si="149"/>
        <v>13091.845745907402</v>
      </c>
      <c r="AZ77" s="1">
        <f t="shared" si="149"/>
        <v>13091.845745907402</v>
      </c>
      <c r="BA77" s="1">
        <f t="shared" si="149"/>
        <v>13091.845745907402</v>
      </c>
      <c r="BB77" s="1">
        <f t="shared" si="149"/>
        <v>13091.845745907402</v>
      </c>
      <c r="BC77" s="1">
        <f t="shared" si="149"/>
        <v>13091.845745907402</v>
      </c>
      <c r="BD77" s="1">
        <f t="shared" si="149"/>
        <v>13091.845745907402</v>
      </c>
      <c r="BE77" s="1">
        <f t="shared" si="149"/>
        <v>13091.845745907402</v>
      </c>
      <c r="BF77" s="1">
        <f t="shared" si="149"/>
        <v>13091.845745907402</v>
      </c>
      <c r="BG77" s="1">
        <f t="shared" si="149"/>
        <v>13091.845745907402</v>
      </c>
      <c r="BH77" s="1">
        <f t="shared" si="149"/>
        <v>13091.845745907402</v>
      </c>
      <c r="BI77" s="1">
        <f t="shared" si="149"/>
        <v>13091.845745907402</v>
      </c>
      <c r="BJ77" s="1">
        <f t="shared" si="149"/>
        <v>13091.845745907402</v>
      </c>
      <c r="BK77" s="1">
        <f t="shared" si="149"/>
        <v>13091.845745907402</v>
      </c>
      <c r="BL77" s="1">
        <f t="shared" si="149"/>
        <v>13091.845745907402</v>
      </c>
      <c r="BM77" s="1">
        <f t="shared" si="149"/>
        <v>13091.845745907402</v>
      </c>
      <c r="BN77" s="1">
        <f t="shared" si="149"/>
        <v>13091.845745907402</v>
      </c>
      <c r="BO77" s="1">
        <f t="shared" si="149"/>
        <v>13091.845745907402</v>
      </c>
      <c r="BP77" s="1">
        <f t="shared" si="149"/>
        <v>13091.845745907402</v>
      </c>
      <c r="BQ77" s="1">
        <f t="shared" si="149"/>
        <v>13091.845745907402</v>
      </c>
      <c r="BR77" s="1">
        <f t="shared" si="149"/>
        <v>13091.845745907402</v>
      </c>
      <c r="BS77" s="1">
        <f t="shared" si="149"/>
        <v>13091.845745907402</v>
      </c>
      <c r="BT77" s="1">
        <f t="shared" si="149"/>
        <v>13091.845745907402</v>
      </c>
      <c r="BU77" s="1">
        <f t="shared" si="149"/>
        <v>13091.845745907402</v>
      </c>
      <c r="BV77" s="1">
        <f t="shared" si="149"/>
        <v>13091.845745907402</v>
      </c>
      <c r="BW77" s="1">
        <f t="shared" si="149"/>
        <v>13091.845745907402</v>
      </c>
      <c r="BY77" s="2">
        <f t="shared" si="152"/>
        <v>157102.1489508888</v>
      </c>
    </row>
    <row r="78" spans="1:77" x14ac:dyDescent="0.3">
      <c r="C78">
        <v>316000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>
        <f t="shared" si="150"/>
        <v>12353.605486580087</v>
      </c>
      <c r="Y78" s="1">
        <f t="shared" si="151"/>
        <v>12353.605486580087</v>
      </c>
      <c r="Z78" s="1">
        <f t="shared" si="149"/>
        <v>12353.605486580087</v>
      </c>
      <c r="AA78" s="1">
        <f t="shared" si="149"/>
        <v>12353.605486580087</v>
      </c>
      <c r="AB78" s="1">
        <f t="shared" si="149"/>
        <v>12353.605486580087</v>
      </c>
      <c r="AC78" s="1">
        <f t="shared" si="149"/>
        <v>12353.605486580087</v>
      </c>
      <c r="AD78" s="1">
        <f t="shared" si="149"/>
        <v>12353.605486580087</v>
      </c>
      <c r="AE78" s="1">
        <f t="shared" si="149"/>
        <v>12353.605486580087</v>
      </c>
      <c r="AF78" s="1">
        <f t="shared" si="149"/>
        <v>12353.605486580087</v>
      </c>
      <c r="AG78" s="1">
        <f t="shared" si="149"/>
        <v>12353.605486580087</v>
      </c>
      <c r="AH78" s="1">
        <f t="shared" si="149"/>
        <v>12353.605486580087</v>
      </c>
      <c r="AI78" s="1">
        <f t="shared" si="149"/>
        <v>12353.605486580087</v>
      </c>
      <c r="AJ78" s="1">
        <f t="shared" si="149"/>
        <v>12353.605486580087</v>
      </c>
      <c r="AK78" s="1">
        <f t="shared" si="149"/>
        <v>12353.605486580087</v>
      </c>
      <c r="AL78" s="1">
        <f t="shared" si="149"/>
        <v>12353.605486580087</v>
      </c>
      <c r="AM78" s="1">
        <f t="shared" si="149"/>
        <v>12353.605486580087</v>
      </c>
      <c r="AN78" s="1">
        <f t="shared" si="149"/>
        <v>12353.605486580087</v>
      </c>
      <c r="AO78" s="1">
        <f t="shared" si="149"/>
        <v>12353.605486580087</v>
      </c>
      <c r="AP78" s="1">
        <f t="shared" si="149"/>
        <v>12353.605486580087</v>
      </c>
      <c r="AQ78" s="1">
        <f t="shared" si="149"/>
        <v>12353.605486580087</v>
      </c>
      <c r="AR78" s="1">
        <f t="shared" si="149"/>
        <v>12353.605486580087</v>
      </c>
      <c r="AS78" s="1">
        <f t="shared" si="149"/>
        <v>12353.605486580087</v>
      </c>
      <c r="AT78" s="1">
        <f t="shared" ref="Z78:BW83" si="153">AS78</f>
        <v>12353.605486580087</v>
      </c>
      <c r="AU78" s="1">
        <f t="shared" si="153"/>
        <v>12353.605486580087</v>
      </c>
      <c r="AV78" s="1">
        <f t="shared" si="153"/>
        <v>12353.605486580087</v>
      </c>
      <c r="AW78" s="1">
        <f t="shared" si="153"/>
        <v>12353.605486580087</v>
      </c>
      <c r="AX78" s="1">
        <f t="shared" si="153"/>
        <v>12353.605486580087</v>
      </c>
      <c r="AY78" s="1">
        <f t="shared" si="153"/>
        <v>12353.605486580087</v>
      </c>
      <c r="AZ78" s="1">
        <f t="shared" si="153"/>
        <v>12353.605486580087</v>
      </c>
      <c r="BA78" s="1">
        <f t="shared" si="153"/>
        <v>12353.605486580087</v>
      </c>
      <c r="BB78" s="1">
        <f t="shared" si="153"/>
        <v>12353.605486580087</v>
      </c>
      <c r="BC78" s="1">
        <f t="shared" si="153"/>
        <v>12353.605486580087</v>
      </c>
      <c r="BD78" s="1">
        <f t="shared" si="153"/>
        <v>12353.605486580087</v>
      </c>
      <c r="BE78" s="1">
        <f t="shared" si="153"/>
        <v>12353.605486580087</v>
      </c>
      <c r="BF78" s="1">
        <f t="shared" si="153"/>
        <v>12353.605486580087</v>
      </c>
      <c r="BG78" s="1">
        <f t="shared" si="153"/>
        <v>12353.605486580087</v>
      </c>
      <c r="BH78" s="1">
        <f t="shared" si="153"/>
        <v>12353.605486580087</v>
      </c>
      <c r="BI78" s="1">
        <f t="shared" si="153"/>
        <v>12353.605486580087</v>
      </c>
      <c r="BJ78" s="1">
        <f t="shared" si="153"/>
        <v>12353.605486580087</v>
      </c>
      <c r="BK78" s="1">
        <f t="shared" si="153"/>
        <v>12353.605486580087</v>
      </c>
      <c r="BL78" s="1">
        <f t="shared" si="153"/>
        <v>12353.605486580087</v>
      </c>
      <c r="BM78" s="1">
        <f t="shared" si="153"/>
        <v>12353.605486580087</v>
      </c>
      <c r="BN78" s="1">
        <f t="shared" si="153"/>
        <v>12353.605486580087</v>
      </c>
      <c r="BO78" s="1">
        <f t="shared" si="153"/>
        <v>12353.605486580087</v>
      </c>
      <c r="BP78" s="1">
        <f t="shared" si="153"/>
        <v>12353.605486580087</v>
      </c>
      <c r="BQ78" s="1">
        <f t="shared" si="153"/>
        <v>12353.605486580087</v>
      </c>
      <c r="BR78" s="1">
        <f t="shared" si="153"/>
        <v>12353.605486580087</v>
      </c>
      <c r="BS78" s="1">
        <f t="shared" si="153"/>
        <v>12353.605486580087</v>
      </c>
      <c r="BT78" s="1">
        <f t="shared" si="153"/>
        <v>12353.605486580087</v>
      </c>
      <c r="BU78" s="1">
        <f t="shared" si="153"/>
        <v>12353.605486580087</v>
      </c>
      <c r="BV78" s="1">
        <f t="shared" si="153"/>
        <v>12353.605486580087</v>
      </c>
      <c r="BW78" s="1">
        <f t="shared" si="153"/>
        <v>12353.605486580087</v>
      </c>
      <c r="BY78" s="2">
        <f t="shared" si="152"/>
        <v>148243.26583896103</v>
      </c>
    </row>
    <row r="79" spans="1:77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Y79" s="2">
        <f t="shared" si="152"/>
        <v>0</v>
      </c>
    </row>
    <row r="80" spans="1:77" x14ac:dyDescent="0.3">
      <c r="B80" t="s">
        <v>37</v>
      </c>
      <c r="C80">
        <v>311000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>
        <f t="shared" si="150"/>
        <v>24925.411835675754</v>
      </c>
      <c r="Y80" s="1">
        <f t="shared" si="151"/>
        <v>24925.411835675754</v>
      </c>
      <c r="Z80" s="1">
        <f t="shared" si="153"/>
        <v>24925.411835675754</v>
      </c>
      <c r="AA80" s="1">
        <f t="shared" si="153"/>
        <v>24925.411835675754</v>
      </c>
      <c r="AB80" s="1">
        <f t="shared" si="153"/>
        <v>24925.411835675754</v>
      </c>
      <c r="AC80" s="1">
        <f t="shared" si="153"/>
        <v>24925.411835675754</v>
      </c>
      <c r="AD80" s="1">
        <f t="shared" si="153"/>
        <v>24925.411835675754</v>
      </c>
      <c r="AE80" s="1">
        <f t="shared" si="153"/>
        <v>24925.411835675754</v>
      </c>
      <c r="AF80" s="1">
        <f t="shared" si="153"/>
        <v>24925.411835675754</v>
      </c>
      <c r="AG80" s="1">
        <f t="shared" si="153"/>
        <v>24925.411835675754</v>
      </c>
      <c r="AH80" s="1">
        <f t="shared" si="153"/>
        <v>24925.411835675754</v>
      </c>
      <c r="AI80" s="1">
        <f t="shared" si="153"/>
        <v>24925.411835675754</v>
      </c>
      <c r="AJ80" s="1">
        <f t="shared" si="153"/>
        <v>24925.411835675754</v>
      </c>
      <c r="AK80" s="1">
        <f t="shared" si="153"/>
        <v>24925.411835675754</v>
      </c>
      <c r="AL80" s="1">
        <f t="shared" si="153"/>
        <v>24925.411835675754</v>
      </c>
      <c r="AM80" s="1">
        <f t="shared" si="153"/>
        <v>24925.411835675754</v>
      </c>
      <c r="AN80" s="1">
        <f t="shared" si="153"/>
        <v>24925.411835675754</v>
      </c>
      <c r="AO80" s="1">
        <f t="shared" si="153"/>
        <v>24925.411835675754</v>
      </c>
      <c r="AP80" s="1">
        <f t="shared" si="153"/>
        <v>24925.411835675754</v>
      </c>
      <c r="AQ80" s="1">
        <f t="shared" si="153"/>
        <v>24925.411835675754</v>
      </c>
      <c r="AR80" s="1">
        <f t="shared" si="153"/>
        <v>24925.411835675754</v>
      </c>
      <c r="AS80" s="1">
        <f t="shared" si="153"/>
        <v>24925.411835675754</v>
      </c>
      <c r="AT80" s="1">
        <f t="shared" si="153"/>
        <v>24925.411835675754</v>
      </c>
      <c r="AU80" s="1">
        <f t="shared" si="153"/>
        <v>24925.411835675754</v>
      </c>
      <c r="AV80" s="1">
        <f t="shared" si="153"/>
        <v>24925.411835675754</v>
      </c>
      <c r="AW80" s="1">
        <f t="shared" si="153"/>
        <v>24925.411835675754</v>
      </c>
      <c r="AX80" s="1">
        <f t="shared" si="153"/>
        <v>24925.411835675754</v>
      </c>
      <c r="AY80" s="1">
        <f t="shared" si="153"/>
        <v>24925.411835675754</v>
      </c>
      <c r="AZ80" s="1">
        <f t="shared" si="153"/>
        <v>24925.411835675754</v>
      </c>
      <c r="BA80" s="1">
        <f t="shared" si="153"/>
        <v>24925.411835675754</v>
      </c>
      <c r="BB80" s="1">
        <f t="shared" si="153"/>
        <v>24925.411835675754</v>
      </c>
      <c r="BC80" s="1">
        <f t="shared" si="153"/>
        <v>24925.411835675754</v>
      </c>
      <c r="BD80" s="1">
        <f t="shared" si="153"/>
        <v>24925.411835675754</v>
      </c>
      <c r="BE80" s="1">
        <f t="shared" si="153"/>
        <v>24925.411835675754</v>
      </c>
      <c r="BF80" s="1">
        <f t="shared" si="153"/>
        <v>24925.411835675754</v>
      </c>
      <c r="BG80" s="1">
        <f t="shared" si="153"/>
        <v>24925.411835675754</v>
      </c>
      <c r="BH80" s="1">
        <f t="shared" si="153"/>
        <v>24925.411835675754</v>
      </c>
      <c r="BI80" s="1">
        <f t="shared" si="153"/>
        <v>24925.411835675754</v>
      </c>
      <c r="BJ80" s="1">
        <f t="shared" si="153"/>
        <v>24925.411835675754</v>
      </c>
      <c r="BK80" s="1">
        <f t="shared" si="153"/>
        <v>24925.411835675754</v>
      </c>
      <c r="BL80" s="1">
        <f t="shared" si="153"/>
        <v>24925.411835675754</v>
      </c>
      <c r="BM80" s="1">
        <f t="shared" si="153"/>
        <v>24925.411835675754</v>
      </c>
      <c r="BN80" s="1">
        <f t="shared" si="153"/>
        <v>24925.411835675754</v>
      </c>
      <c r="BO80" s="1">
        <f t="shared" si="153"/>
        <v>24925.411835675754</v>
      </c>
      <c r="BP80" s="1">
        <f t="shared" si="153"/>
        <v>24925.411835675754</v>
      </c>
      <c r="BQ80" s="1">
        <f t="shared" si="153"/>
        <v>24925.411835675754</v>
      </c>
      <c r="BR80" s="1">
        <f t="shared" si="153"/>
        <v>24925.411835675754</v>
      </c>
      <c r="BS80" s="1">
        <f t="shared" si="153"/>
        <v>24925.411835675754</v>
      </c>
      <c r="BT80" s="1">
        <f t="shared" si="153"/>
        <v>24925.411835675754</v>
      </c>
      <c r="BU80" s="1">
        <f t="shared" si="153"/>
        <v>24925.411835675754</v>
      </c>
      <c r="BV80" s="1">
        <f t="shared" si="153"/>
        <v>24925.411835675754</v>
      </c>
      <c r="BW80" s="1">
        <f t="shared" si="153"/>
        <v>24925.411835675754</v>
      </c>
      <c r="BY80" s="2">
        <f t="shared" si="152"/>
        <v>299104.9420281091</v>
      </c>
    </row>
    <row r="81" spans="1:77" x14ac:dyDescent="0.3">
      <c r="C81">
        <v>312000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>
        <f t="shared" si="150"/>
        <v>20225.478752637398</v>
      </c>
      <c r="Y81" s="1">
        <f t="shared" si="151"/>
        <v>20225.478752637398</v>
      </c>
      <c r="Z81" s="1">
        <f t="shared" si="153"/>
        <v>20225.478752637398</v>
      </c>
      <c r="AA81" s="1">
        <f t="shared" si="153"/>
        <v>20225.478752637398</v>
      </c>
      <c r="AB81" s="1">
        <f t="shared" si="153"/>
        <v>20225.478752637398</v>
      </c>
      <c r="AC81" s="1">
        <f t="shared" si="153"/>
        <v>20225.478752637398</v>
      </c>
      <c r="AD81" s="1">
        <f t="shared" si="153"/>
        <v>20225.478752637398</v>
      </c>
      <c r="AE81" s="1">
        <f t="shared" si="153"/>
        <v>20225.478752637398</v>
      </c>
      <c r="AF81" s="1">
        <f t="shared" si="153"/>
        <v>20225.478752637398</v>
      </c>
      <c r="AG81" s="1">
        <f t="shared" si="153"/>
        <v>20225.478752637398</v>
      </c>
      <c r="AH81" s="1">
        <f t="shared" si="153"/>
        <v>20225.478752637398</v>
      </c>
      <c r="AI81" s="1">
        <f t="shared" si="153"/>
        <v>20225.478752637398</v>
      </c>
      <c r="AJ81" s="1">
        <f t="shared" si="153"/>
        <v>20225.478752637398</v>
      </c>
      <c r="AK81" s="1">
        <f t="shared" si="153"/>
        <v>20225.478752637398</v>
      </c>
      <c r="AL81" s="1">
        <f t="shared" si="153"/>
        <v>20225.478752637398</v>
      </c>
      <c r="AM81" s="1">
        <f t="shared" si="153"/>
        <v>20225.478752637398</v>
      </c>
      <c r="AN81" s="1">
        <f t="shared" si="153"/>
        <v>20225.478752637398</v>
      </c>
      <c r="AO81" s="1">
        <f t="shared" si="153"/>
        <v>20225.478752637398</v>
      </c>
      <c r="AP81" s="1">
        <f t="shared" si="153"/>
        <v>20225.478752637398</v>
      </c>
      <c r="AQ81" s="1">
        <f t="shared" si="153"/>
        <v>20225.478752637398</v>
      </c>
      <c r="AR81" s="1">
        <f t="shared" si="153"/>
        <v>20225.478752637398</v>
      </c>
      <c r="AS81" s="1">
        <f t="shared" si="153"/>
        <v>20225.478752637398</v>
      </c>
      <c r="AT81" s="1">
        <f t="shared" si="153"/>
        <v>20225.478752637398</v>
      </c>
      <c r="AU81" s="1">
        <f t="shared" si="153"/>
        <v>20225.478752637398</v>
      </c>
      <c r="AV81" s="1">
        <f t="shared" si="153"/>
        <v>20225.478752637398</v>
      </c>
      <c r="AW81" s="1">
        <f t="shared" si="153"/>
        <v>20225.478752637398</v>
      </c>
      <c r="AX81" s="1">
        <f t="shared" si="153"/>
        <v>20225.478752637398</v>
      </c>
      <c r="AY81" s="1">
        <f t="shared" si="153"/>
        <v>20225.478752637398</v>
      </c>
      <c r="AZ81" s="1">
        <f t="shared" si="153"/>
        <v>20225.478752637398</v>
      </c>
      <c r="BA81" s="1">
        <f t="shared" si="153"/>
        <v>20225.478752637398</v>
      </c>
      <c r="BB81" s="1">
        <f t="shared" si="153"/>
        <v>20225.478752637398</v>
      </c>
      <c r="BC81" s="1">
        <f t="shared" si="153"/>
        <v>20225.478752637398</v>
      </c>
      <c r="BD81" s="1">
        <f t="shared" si="153"/>
        <v>20225.478752637398</v>
      </c>
      <c r="BE81" s="1">
        <f t="shared" si="153"/>
        <v>20225.478752637398</v>
      </c>
      <c r="BF81" s="1">
        <f t="shared" si="153"/>
        <v>20225.478752637398</v>
      </c>
      <c r="BG81" s="1">
        <f t="shared" si="153"/>
        <v>20225.478752637398</v>
      </c>
      <c r="BH81" s="1">
        <f t="shared" si="153"/>
        <v>20225.478752637398</v>
      </c>
      <c r="BI81" s="1">
        <f t="shared" si="153"/>
        <v>20225.478752637398</v>
      </c>
      <c r="BJ81" s="1">
        <f t="shared" si="153"/>
        <v>20225.478752637398</v>
      </c>
      <c r="BK81" s="1">
        <f t="shared" si="153"/>
        <v>20225.478752637398</v>
      </c>
      <c r="BL81" s="1">
        <f t="shared" si="153"/>
        <v>20225.478752637398</v>
      </c>
      <c r="BM81" s="1">
        <f t="shared" si="153"/>
        <v>20225.478752637398</v>
      </c>
      <c r="BN81" s="1">
        <f t="shared" si="153"/>
        <v>20225.478752637398</v>
      </c>
      <c r="BO81" s="1">
        <f t="shared" si="153"/>
        <v>20225.478752637398</v>
      </c>
      <c r="BP81" s="1">
        <f t="shared" si="153"/>
        <v>20225.478752637398</v>
      </c>
      <c r="BQ81" s="1">
        <f t="shared" si="153"/>
        <v>20225.478752637398</v>
      </c>
      <c r="BR81" s="1">
        <f t="shared" si="153"/>
        <v>20225.478752637398</v>
      </c>
      <c r="BS81" s="1">
        <f t="shared" si="153"/>
        <v>20225.478752637398</v>
      </c>
      <c r="BT81" s="1">
        <f t="shared" si="153"/>
        <v>20225.478752637398</v>
      </c>
      <c r="BU81" s="1">
        <f t="shared" si="153"/>
        <v>20225.478752637398</v>
      </c>
      <c r="BV81" s="1">
        <f t="shared" si="153"/>
        <v>20225.478752637398</v>
      </c>
      <c r="BW81" s="1">
        <f t="shared" si="153"/>
        <v>20225.478752637398</v>
      </c>
      <c r="BY81" s="2">
        <f t="shared" si="152"/>
        <v>242705.74503164878</v>
      </c>
    </row>
    <row r="82" spans="1:77" x14ac:dyDescent="0.3">
      <c r="C82">
        <v>313000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>
        <f t="shared" si="150"/>
        <v>10560.9442795676</v>
      </c>
      <c r="Y82" s="1">
        <f t="shared" si="151"/>
        <v>10560.9442795676</v>
      </c>
      <c r="Z82" s="1">
        <f t="shared" si="153"/>
        <v>10560.9442795676</v>
      </c>
      <c r="AA82" s="1">
        <f t="shared" si="153"/>
        <v>10560.9442795676</v>
      </c>
      <c r="AB82" s="1">
        <f t="shared" si="153"/>
        <v>10560.9442795676</v>
      </c>
      <c r="AC82" s="1">
        <f t="shared" si="153"/>
        <v>10560.9442795676</v>
      </c>
      <c r="AD82" s="1">
        <f t="shared" si="153"/>
        <v>10560.9442795676</v>
      </c>
      <c r="AE82" s="1">
        <f t="shared" si="153"/>
        <v>10560.9442795676</v>
      </c>
      <c r="AF82" s="1">
        <f t="shared" si="153"/>
        <v>10560.9442795676</v>
      </c>
      <c r="AG82" s="1">
        <f t="shared" si="153"/>
        <v>10560.9442795676</v>
      </c>
      <c r="AH82" s="1">
        <f t="shared" si="153"/>
        <v>10560.9442795676</v>
      </c>
      <c r="AI82" s="1">
        <f t="shared" si="153"/>
        <v>10560.9442795676</v>
      </c>
      <c r="AJ82" s="1">
        <f t="shared" si="153"/>
        <v>10560.9442795676</v>
      </c>
      <c r="AK82" s="1">
        <f t="shared" si="153"/>
        <v>10560.9442795676</v>
      </c>
      <c r="AL82" s="1">
        <f t="shared" si="153"/>
        <v>10560.9442795676</v>
      </c>
      <c r="AM82" s="1">
        <f t="shared" si="153"/>
        <v>10560.9442795676</v>
      </c>
      <c r="AN82" s="1">
        <f t="shared" si="153"/>
        <v>10560.9442795676</v>
      </c>
      <c r="AO82" s="1">
        <f t="shared" si="153"/>
        <v>10560.9442795676</v>
      </c>
      <c r="AP82" s="1">
        <f t="shared" si="153"/>
        <v>10560.9442795676</v>
      </c>
      <c r="AQ82" s="1">
        <f t="shared" si="153"/>
        <v>10560.9442795676</v>
      </c>
      <c r="AR82" s="1">
        <f t="shared" si="153"/>
        <v>10560.9442795676</v>
      </c>
      <c r="AS82" s="1">
        <f t="shared" si="153"/>
        <v>10560.9442795676</v>
      </c>
      <c r="AT82" s="1">
        <f t="shared" si="153"/>
        <v>10560.9442795676</v>
      </c>
      <c r="AU82" s="1">
        <f t="shared" si="153"/>
        <v>10560.9442795676</v>
      </c>
      <c r="AV82" s="1">
        <f t="shared" si="153"/>
        <v>10560.9442795676</v>
      </c>
      <c r="AW82" s="1">
        <f t="shared" si="153"/>
        <v>10560.9442795676</v>
      </c>
      <c r="AX82" s="1">
        <f t="shared" si="153"/>
        <v>10560.9442795676</v>
      </c>
      <c r="AY82" s="1">
        <f t="shared" si="153"/>
        <v>10560.9442795676</v>
      </c>
      <c r="AZ82" s="1">
        <f t="shared" si="153"/>
        <v>10560.9442795676</v>
      </c>
      <c r="BA82" s="1">
        <f t="shared" si="153"/>
        <v>10560.9442795676</v>
      </c>
      <c r="BB82" s="1">
        <f t="shared" si="153"/>
        <v>10560.9442795676</v>
      </c>
      <c r="BC82" s="1">
        <f t="shared" si="153"/>
        <v>10560.9442795676</v>
      </c>
      <c r="BD82" s="1">
        <f t="shared" si="153"/>
        <v>10560.9442795676</v>
      </c>
      <c r="BE82" s="1">
        <f t="shared" si="153"/>
        <v>10560.9442795676</v>
      </c>
      <c r="BF82" s="1">
        <f t="shared" si="153"/>
        <v>10560.9442795676</v>
      </c>
      <c r="BG82" s="1">
        <f t="shared" si="153"/>
        <v>10560.9442795676</v>
      </c>
      <c r="BH82" s="1">
        <f t="shared" si="153"/>
        <v>10560.9442795676</v>
      </c>
      <c r="BI82" s="1">
        <f t="shared" si="153"/>
        <v>10560.9442795676</v>
      </c>
      <c r="BJ82" s="1">
        <f t="shared" si="153"/>
        <v>10560.9442795676</v>
      </c>
      <c r="BK82" s="1">
        <f t="shared" si="153"/>
        <v>10560.9442795676</v>
      </c>
      <c r="BL82" s="1">
        <f t="shared" si="153"/>
        <v>10560.9442795676</v>
      </c>
      <c r="BM82" s="1">
        <f t="shared" si="153"/>
        <v>10560.9442795676</v>
      </c>
      <c r="BN82" s="1">
        <f t="shared" si="153"/>
        <v>10560.9442795676</v>
      </c>
      <c r="BO82" s="1">
        <f t="shared" si="153"/>
        <v>10560.9442795676</v>
      </c>
      <c r="BP82" s="1">
        <f t="shared" si="153"/>
        <v>10560.9442795676</v>
      </c>
      <c r="BQ82" s="1">
        <f t="shared" si="153"/>
        <v>10560.9442795676</v>
      </c>
      <c r="BR82" s="1">
        <f t="shared" si="153"/>
        <v>10560.9442795676</v>
      </c>
      <c r="BS82" s="1">
        <f t="shared" si="153"/>
        <v>10560.9442795676</v>
      </c>
      <c r="BT82" s="1">
        <f t="shared" si="153"/>
        <v>10560.9442795676</v>
      </c>
      <c r="BU82" s="1">
        <f t="shared" si="153"/>
        <v>10560.9442795676</v>
      </c>
      <c r="BV82" s="1">
        <f t="shared" si="153"/>
        <v>10560.9442795676</v>
      </c>
      <c r="BW82" s="1">
        <f t="shared" si="153"/>
        <v>10560.9442795676</v>
      </c>
      <c r="BY82" s="2">
        <f t="shared" si="152"/>
        <v>126731.33135481121</v>
      </c>
    </row>
    <row r="83" spans="1:77" x14ac:dyDescent="0.3">
      <c r="C83">
        <v>314000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f t="shared" si="150"/>
        <v>16818.2838812302</v>
      </c>
      <c r="Y83" s="1">
        <f t="shared" si="151"/>
        <v>16818.2838812302</v>
      </c>
      <c r="Z83" s="1">
        <f t="shared" si="153"/>
        <v>16818.2838812302</v>
      </c>
      <c r="AA83" s="1">
        <f t="shared" si="153"/>
        <v>16818.2838812302</v>
      </c>
      <c r="AB83" s="1">
        <f t="shared" si="153"/>
        <v>16818.2838812302</v>
      </c>
      <c r="AC83" s="1">
        <f t="shared" si="153"/>
        <v>16818.2838812302</v>
      </c>
      <c r="AD83" s="1">
        <f t="shared" si="153"/>
        <v>16818.2838812302</v>
      </c>
      <c r="AE83" s="1">
        <f t="shared" si="153"/>
        <v>16818.2838812302</v>
      </c>
      <c r="AF83" s="1">
        <f t="shared" si="153"/>
        <v>16818.2838812302</v>
      </c>
      <c r="AG83" s="1">
        <f t="shared" si="153"/>
        <v>16818.2838812302</v>
      </c>
      <c r="AH83" s="1">
        <f t="shared" si="153"/>
        <v>16818.2838812302</v>
      </c>
      <c r="AI83" s="1">
        <f t="shared" si="153"/>
        <v>16818.2838812302</v>
      </c>
      <c r="AJ83" s="1">
        <f t="shared" si="153"/>
        <v>16818.2838812302</v>
      </c>
      <c r="AK83" s="1">
        <f t="shared" si="153"/>
        <v>16818.2838812302</v>
      </c>
      <c r="AL83" s="1">
        <f t="shared" si="153"/>
        <v>16818.2838812302</v>
      </c>
      <c r="AM83" s="1">
        <f t="shared" si="153"/>
        <v>16818.2838812302</v>
      </c>
      <c r="AN83" s="1">
        <f t="shared" si="153"/>
        <v>16818.2838812302</v>
      </c>
      <c r="AO83" s="1">
        <f t="shared" si="153"/>
        <v>16818.2838812302</v>
      </c>
      <c r="AP83" s="1">
        <f t="shared" si="153"/>
        <v>16818.2838812302</v>
      </c>
      <c r="AQ83" s="1">
        <f t="shared" si="153"/>
        <v>16818.2838812302</v>
      </c>
      <c r="AR83" s="1">
        <f t="shared" si="153"/>
        <v>16818.2838812302</v>
      </c>
      <c r="AS83" s="1">
        <f t="shared" si="153"/>
        <v>16818.2838812302</v>
      </c>
      <c r="AT83" s="1">
        <f t="shared" si="153"/>
        <v>16818.2838812302</v>
      </c>
      <c r="AU83" s="1">
        <f t="shared" si="153"/>
        <v>16818.2838812302</v>
      </c>
      <c r="AV83" s="1">
        <f t="shared" si="153"/>
        <v>16818.2838812302</v>
      </c>
      <c r="AW83" s="1">
        <f t="shared" si="153"/>
        <v>16818.2838812302</v>
      </c>
      <c r="AX83" s="1">
        <f t="shared" si="153"/>
        <v>16818.2838812302</v>
      </c>
      <c r="AY83" s="1">
        <f t="shared" ref="Z83:BW85" si="154">AX83</f>
        <v>16818.2838812302</v>
      </c>
      <c r="AZ83" s="1">
        <f t="shared" si="154"/>
        <v>16818.2838812302</v>
      </c>
      <c r="BA83" s="1">
        <f t="shared" si="154"/>
        <v>16818.2838812302</v>
      </c>
      <c r="BB83" s="1">
        <f t="shared" si="154"/>
        <v>16818.2838812302</v>
      </c>
      <c r="BC83" s="1">
        <f t="shared" si="154"/>
        <v>16818.2838812302</v>
      </c>
      <c r="BD83" s="1">
        <f t="shared" si="154"/>
        <v>16818.2838812302</v>
      </c>
      <c r="BE83" s="1">
        <f t="shared" si="154"/>
        <v>16818.2838812302</v>
      </c>
      <c r="BF83" s="1">
        <f t="shared" si="154"/>
        <v>16818.2838812302</v>
      </c>
      <c r="BG83" s="1">
        <f t="shared" si="154"/>
        <v>16818.2838812302</v>
      </c>
      <c r="BH83" s="1">
        <f t="shared" si="154"/>
        <v>16818.2838812302</v>
      </c>
      <c r="BI83" s="1">
        <f t="shared" si="154"/>
        <v>16818.2838812302</v>
      </c>
      <c r="BJ83" s="1">
        <f t="shared" si="154"/>
        <v>16818.2838812302</v>
      </c>
      <c r="BK83" s="1">
        <f t="shared" si="154"/>
        <v>16818.2838812302</v>
      </c>
      <c r="BL83" s="1">
        <f t="shared" si="154"/>
        <v>16818.2838812302</v>
      </c>
      <c r="BM83" s="1">
        <f t="shared" si="154"/>
        <v>16818.2838812302</v>
      </c>
      <c r="BN83" s="1">
        <f t="shared" si="154"/>
        <v>16818.2838812302</v>
      </c>
      <c r="BO83" s="1">
        <f t="shared" si="154"/>
        <v>16818.2838812302</v>
      </c>
      <c r="BP83" s="1">
        <f t="shared" si="154"/>
        <v>16818.2838812302</v>
      </c>
      <c r="BQ83" s="1">
        <f t="shared" si="154"/>
        <v>16818.2838812302</v>
      </c>
      <c r="BR83" s="1">
        <f t="shared" si="154"/>
        <v>16818.2838812302</v>
      </c>
      <c r="BS83" s="1">
        <f t="shared" si="154"/>
        <v>16818.2838812302</v>
      </c>
      <c r="BT83" s="1">
        <f t="shared" si="154"/>
        <v>16818.2838812302</v>
      </c>
      <c r="BU83" s="1">
        <f t="shared" si="154"/>
        <v>16818.2838812302</v>
      </c>
      <c r="BV83" s="1">
        <f t="shared" si="154"/>
        <v>16818.2838812302</v>
      </c>
      <c r="BW83" s="1">
        <f t="shared" si="154"/>
        <v>16818.2838812302</v>
      </c>
      <c r="BY83" s="2">
        <f t="shared" si="152"/>
        <v>201819.40657476234</v>
      </c>
    </row>
    <row r="84" spans="1:77" x14ac:dyDescent="0.3">
      <c r="C84">
        <v>315000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>
        <f t="shared" si="150"/>
        <v>22689.897739548003</v>
      </c>
      <c r="Y84" s="1">
        <f t="shared" si="151"/>
        <v>22689.897739548003</v>
      </c>
      <c r="Z84" s="1">
        <f t="shared" si="154"/>
        <v>22689.897739548003</v>
      </c>
      <c r="AA84" s="1">
        <f t="shared" si="154"/>
        <v>22689.897739548003</v>
      </c>
      <c r="AB84" s="1">
        <f t="shared" si="154"/>
        <v>22689.897739548003</v>
      </c>
      <c r="AC84" s="1">
        <f t="shared" si="154"/>
        <v>22689.897739548003</v>
      </c>
      <c r="AD84" s="1">
        <f t="shared" si="154"/>
        <v>22689.897739548003</v>
      </c>
      <c r="AE84" s="1">
        <f t="shared" si="154"/>
        <v>22689.897739548003</v>
      </c>
      <c r="AF84" s="1">
        <f t="shared" si="154"/>
        <v>22689.897739548003</v>
      </c>
      <c r="AG84" s="1">
        <f t="shared" si="154"/>
        <v>22689.897739548003</v>
      </c>
      <c r="AH84" s="1">
        <f t="shared" si="154"/>
        <v>22689.897739548003</v>
      </c>
      <c r="AI84" s="1">
        <f t="shared" si="154"/>
        <v>22689.897739548003</v>
      </c>
      <c r="AJ84" s="1">
        <f t="shared" si="154"/>
        <v>22689.897739548003</v>
      </c>
      <c r="AK84" s="1">
        <f t="shared" si="154"/>
        <v>22689.897739548003</v>
      </c>
      <c r="AL84" s="1">
        <f t="shared" si="154"/>
        <v>22689.897739548003</v>
      </c>
      <c r="AM84" s="1">
        <f t="shared" si="154"/>
        <v>22689.897739548003</v>
      </c>
      <c r="AN84" s="1">
        <f t="shared" si="154"/>
        <v>22689.897739548003</v>
      </c>
      <c r="AO84" s="1">
        <f t="shared" si="154"/>
        <v>22689.897739548003</v>
      </c>
      <c r="AP84" s="1">
        <f t="shared" si="154"/>
        <v>22689.897739548003</v>
      </c>
      <c r="AQ84" s="1">
        <f t="shared" si="154"/>
        <v>22689.897739548003</v>
      </c>
      <c r="AR84" s="1">
        <f t="shared" si="154"/>
        <v>22689.897739548003</v>
      </c>
      <c r="AS84" s="1">
        <f t="shared" si="154"/>
        <v>22689.897739548003</v>
      </c>
      <c r="AT84" s="1">
        <f t="shared" si="154"/>
        <v>22689.897739548003</v>
      </c>
      <c r="AU84" s="1">
        <f t="shared" si="154"/>
        <v>22689.897739548003</v>
      </c>
      <c r="AV84" s="1">
        <f t="shared" si="154"/>
        <v>22689.897739548003</v>
      </c>
      <c r="AW84" s="1">
        <f t="shared" si="154"/>
        <v>22689.897739548003</v>
      </c>
      <c r="AX84" s="1">
        <f t="shared" si="154"/>
        <v>22689.897739548003</v>
      </c>
      <c r="AY84" s="1">
        <f t="shared" si="154"/>
        <v>22689.897739548003</v>
      </c>
      <c r="AZ84" s="1">
        <f t="shared" si="154"/>
        <v>22689.897739548003</v>
      </c>
      <c r="BA84" s="1">
        <f t="shared" si="154"/>
        <v>22689.897739548003</v>
      </c>
      <c r="BB84" s="1">
        <f t="shared" si="154"/>
        <v>22689.897739548003</v>
      </c>
      <c r="BC84" s="1">
        <f t="shared" si="154"/>
        <v>22689.897739548003</v>
      </c>
      <c r="BD84" s="1">
        <f t="shared" si="154"/>
        <v>22689.897739548003</v>
      </c>
      <c r="BE84" s="1">
        <f t="shared" si="154"/>
        <v>22689.897739548003</v>
      </c>
      <c r="BF84" s="1">
        <f t="shared" si="154"/>
        <v>22689.897739548003</v>
      </c>
      <c r="BG84" s="1">
        <f t="shared" si="154"/>
        <v>22689.897739548003</v>
      </c>
      <c r="BH84" s="1">
        <f t="shared" si="154"/>
        <v>22689.897739548003</v>
      </c>
      <c r="BI84" s="1">
        <f t="shared" si="154"/>
        <v>22689.897739548003</v>
      </c>
      <c r="BJ84" s="1">
        <f t="shared" si="154"/>
        <v>22689.897739548003</v>
      </c>
      <c r="BK84" s="1">
        <f t="shared" si="154"/>
        <v>22689.897739548003</v>
      </c>
      <c r="BL84" s="1">
        <f t="shared" si="154"/>
        <v>22689.897739548003</v>
      </c>
      <c r="BM84" s="1">
        <f t="shared" si="154"/>
        <v>22689.897739548003</v>
      </c>
      <c r="BN84" s="1">
        <f t="shared" si="154"/>
        <v>22689.897739548003</v>
      </c>
      <c r="BO84" s="1">
        <f t="shared" si="154"/>
        <v>22689.897739548003</v>
      </c>
      <c r="BP84" s="1">
        <f t="shared" si="154"/>
        <v>22689.897739548003</v>
      </c>
      <c r="BQ84" s="1">
        <f t="shared" si="154"/>
        <v>22689.897739548003</v>
      </c>
      <c r="BR84" s="1">
        <f t="shared" si="154"/>
        <v>22689.897739548003</v>
      </c>
      <c r="BS84" s="1">
        <f t="shared" si="154"/>
        <v>22689.897739548003</v>
      </c>
      <c r="BT84" s="1">
        <f t="shared" si="154"/>
        <v>22689.897739548003</v>
      </c>
      <c r="BU84" s="1">
        <f t="shared" si="154"/>
        <v>22689.897739548003</v>
      </c>
      <c r="BV84" s="1">
        <f t="shared" si="154"/>
        <v>22689.897739548003</v>
      </c>
      <c r="BW84" s="1">
        <f t="shared" si="154"/>
        <v>22689.897739548003</v>
      </c>
      <c r="BY84" s="2">
        <f t="shared" si="152"/>
        <v>272278.77287457604</v>
      </c>
    </row>
    <row r="85" spans="1:77" x14ac:dyDescent="0.3">
      <c r="C85">
        <v>316000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f t="shared" si="150"/>
        <v>22432.44647832304</v>
      </c>
      <c r="Y85" s="1">
        <f t="shared" si="151"/>
        <v>22432.44647832304</v>
      </c>
      <c r="Z85" s="1">
        <f t="shared" si="154"/>
        <v>22432.44647832304</v>
      </c>
      <c r="AA85" s="1">
        <f t="shared" si="154"/>
        <v>22432.44647832304</v>
      </c>
      <c r="AB85" s="1">
        <f t="shared" si="154"/>
        <v>22432.44647832304</v>
      </c>
      <c r="AC85" s="1">
        <f t="shared" si="154"/>
        <v>22432.44647832304</v>
      </c>
      <c r="AD85" s="1">
        <f t="shared" si="154"/>
        <v>22432.44647832304</v>
      </c>
      <c r="AE85" s="1">
        <f t="shared" si="154"/>
        <v>22432.44647832304</v>
      </c>
      <c r="AF85" s="1">
        <f t="shared" si="154"/>
        <v>22432.44647832304</v>
      </c>
      <c r="AG85" s="1">
        <f t="shared" si="154"/>
        <v>22432.44647832304</v>
      </c>
      <c r="AH85" s="1">
        <f t="shared" si="154"/>
        <v>22432.44647832304</v>
      </c>
      <c r="AI85" s="1">
        <f t="shared" si="154"/>
        <v>22432.44647832304</v>
      </c>
      <c r="AJ85" s="1">
        <f t="shared" si="154"/>
        <v>22432.44647832304</v>
      </c>
      <c r="AK85" s="1">
        <f t="shared" si="154"/>
        <v>22432.44647832304</v>
      </c>
      <c r="AL85" s="1">
        <f t="shared" si="154"/>
        <v>22432.44647832304</v>
      </c>
      <c r="AM85" s="1">
        <f t="shared" si="154"/>
        <v>22432.44647832304</v>
      </c>
      <c r="AN85" s="1">
        <f t="shared" si="154"/>
        <v>22432.44647832304</v>
      </c>
      <c r="AO85" s="1">
        <f t="shared" si="154"/>
        <v>22432.44647832304</v>
      </c>
      <c r="AP85" s="1">
        <f t="shared" si="154"/>
        <v>22432.44647832304</v>
      </c>
      <c r="AQ85" s="1">
        <f t="shared" si="154"/>
        <v>22432.44647832304</v>
      </c>
      <c r="AR85" s="1">
        <f t="shared" si="154"/>
        <v>22432.44647832304</v>
      </c>
      <c r="AS85" s="1">
        <f t="shared" si="154"/>
        <v>22432.44647832304</v>
      </c>
      <c r="AT85" s="1">
        <f t="shared" si="154"/>
        <v>22432.44647832304</v>
      </c>
      <c r="AU85" s="1">
        <f t="shared" si="154"/>
        <v>22432.44647832304</v>
      </c>
      <c r="AV85" s="1">
        <f t="shared" si="154"/>
        <v>22432.44647832304</v>
      </c>
      <c r="AW85" s="1">
        <f t="shared" si="154"/>
        <v>22432.44647832304</v>
      </c>
      <c r="AX85" s="1">
        <f t="shared" si="154"/>
        <v>22432.44647832304</v>
      </c>
      <c r="AY85" s="1">
        <f t="shared" si="154"/>
        <v>22432.44647832304</v>
      </c>
      <c r="AZ85" s="1">
        <f t="shared" si="154"/>
        <v>22432.44647832304</v>
      </c>
      <c r="BA85" s="1">
        <f t="shared" si="154"/>
        <v>22432.44647832304</v>
      </c>
      <c r="BB85" s="1">
        <f t="shared" si="154"/>
        <v>22432.44647832304</v>
      </c>
      <c r="BC85" s="1">
        <f t="shared" si="154"/>
        <v>22432.44647832304</v>
      </c>
      <c r="BD85" s="1">
        <f t="shared" si="154"/>
        <v>22432.44647832304</v>
      </c>
      <c r="BE85" s="1">
        <f t="shared" si="154"/>
        <v>22432.44647832304</v>
      </c>
      <c r="BF85" s="1">
        <f t="shared" si="154"/>
        <v>22432.44647832304</v>
      </c>
      <c r="BG85" s="1">
        <f t="shared" si="154"/>
        <v>22432.44647832304</v>
      </c>
      <c r="BH85" s="1">
        <f t="shared" si="154"/>
        <v>22432.44647832304</v>
      </c>
      <c r="BI85" s="1">
        <f t="shared" si="154"/>
        <v>22432.44647832304</v>
      </c>
      <c r="BJ85" s="1">
        <f t="shared" si="154"/>
        <v>22432.44647832304</v>
      </c>
      <c r="BK85" s="1">
        <f t="shared" si="154"/>
        <v>22432.44647832304</v>
      </c>
      <c r="BL85" s="1">
        <f t="shared" si="154"/>
        <v>22432.44647832304</v>
      </c>
      <c r="BM85" s="1">
        <f t="shared" si="154"/>
        <v>22432.44647832304</v>
      </c>
      <c r="BN85" s="1">
        <f t="shared" si="154"/>
        <v>22432.44647832304</v>
      </c>
      <c r="BO85" s="1">
        <f t="shared" si="154"/>
        <v>22432.44647832304</v>
      </c>
      <c r="BP85" s="1">
        <f t="shared" si="154"/>
        <v>22432.44647832304</v>
      </c>
      <c r="BQ85" s="1">
        <f t="shared" si="154"/>
        <v>22432.44647832304</v>
      </c>
      <c r="BR85" s="1">
        <f t="shared" si="154"/>
        <v>22432.44647832304</v>
      </c>
      <c r="BS85" s="1">
        <f t="shared" si="154"/>
        <v>22432.44647832304</v>
      </c>
      <c r="BT85" s="1">
        <f t="shared" si="154"/>
        <v>22432.44647832304</v>
      </c>
      <c r="BU85" s="1">
        <f t="shared" si="154"/>
        <v>22432.44647832304</v>
      </c>
      <c r="BV85" s="1">
        <f t="shared" si="154"/>
        <v>22432.44647832304</v>
      </c>
      <c r="BW85" s="1">
        <f t="shared" si="154"/>
        <v>22432.44647832304</v>
      </c>
      <c r="BY85" s="2">
        <f t="shared" si="152"/>
        <v>269189.35773987655</v>
      </c>
    </row>
    <row r="87" spans="1:77" x14ac:dyDescent="0.3">
      <c r="C87" t="s">
        <v>5</v>
      </c>
      <c r="D87" s="2">
        <f>SUM(D73:D86)</f>
        <v>0</v>
      </c>
      <c r="E87" s="2">
        <f t="shared" ref="E87" si="155">SUM(E73:E86)</f>
        <v>0</v>
      </c>
      <c r="F87" s="2">
        <f t="shared" ref="F87" si="156">SUM(F73:F86)</f>
        <v>0</v>
      </c>
      <c r="G87" s="2">
        <f t="shared" ref="G87" si="157">SUM(G73:G86)</f>
        <v>0</v>
      </c>
      <c r="H87" s="2">
        <f t="shared" ref="H87" si="158">SUM(H73:H86)</f>
        <v>0</v>
      </c>
      <c r="I87" s="2">
        <f t="shared" ref="I87" si="159">SUM(I73:I86)</f>
        <v>0</v>
      </c>
      <c r="J87" s="2">
        <f t="shared" ref="J87" si="160">SUM(J73:J86)</f>
        <v>0</v>
      </c>
      <c r="K87" s="2">
        <f t="shared" ref="K87" si="161">SUM(K73:K86)</f>
        <v>0</v>
      </c>
      <c r="L87" s="2">
        <f t="shared" ref="L87" si="162">SUM(L73:L86)</f>
        <v>0</v>
      </c>
      <c r="M87" s="2">
        <f t="shared" ref="M87" si="163">SUM(M73:M86)</f>
        <v>0</v>
      </c>
      <c r="N87" s="2">
        <f t="shared" ref="N87" si="164">SUM(N73:N86)</f>
        <v>0</v>
      </c>
      <c r="O87" s="2">
        <f t="shared" ref="O87" si="165">SUM(O73:O86)</f>
        <v>0</v>
      </c>
      <c r="P87" s="2">
        <f t="shared" ref="P87" si="166">SUM(P73:P86)</f>
        <v>0</v>
      </c>
      <c r="Q87" s="2">
        <f t="shared" ref="Q87" si="167">SUM(Q73:Q86)</f>
        <v>0</v>
      </c>
      <c r="R87" s="2">
        <f t="shared" ref="R87" si="168">SUM(R73:R86)</f>
        <v>0</v>
      </c>
      <c r="S87" s="2">
        <f t="shared" ref="S87" si="169">SUM(S73:S86)</f>
        <v>0</v>
      </c>
      <c r="T87" s="2">
        <f t="shared" ref="T87" si="170">SUM(T73:T86)</f>
        <v>0</v>
      </c>
      <c r="U87" s="2">
        <f t="shared" ref="U87" si="171">SUM(U73:U86)</f>
        <v>0</v>
      </c>
      <c r="V87" s="2">
        <f t="shared" ref="V87" si="172">SUM(V73:V86)</f>
        <v>0</v>
      </c>
      <c r="W87" s="2">
        <f t="shared" ref="W87" si="173">SUM(W73:W86)</f>
        <v>0</v>
      </c>
      <c r="X87" s="2">
        <f t="shared" ref="X87" si="174">SUM(X73:X86)</f>
        <v>182968.82670278446</v>
      </c>
      <c r="Y87" s="2">
        <f t="shared" ref="Y87" si="175">SUM(Y73:Y86)</f>
        <v>182968.82670278446</v>
      </c>
      <c r="Z87" s="2">
        <f t="shared" ref="Z87" si="176">SUM(Z73:Z86)</f>
        <v>182968.82670278446</v>
      </c>
      <c r="AA87" s="2">
        <f t="shared" ref="AA87" si="177">SUM(AA73:AA86)</f>
        <v>182968.82670278446</v>
      </c>
      <c r="AB87" s="2">
        <f t="shared" ref="AB87" si="178">SUM(AB73:AB86)</f>
        <v>182968.82670278446</v>
      </c>
      <c r="AC87" s="2">
        <f t="shared" ref="AC87" si="179">SUM(AC73:AC86)</f>
        <v>182968.82670278446</v>
      </c>
      <c r="AD87" s="2">
        <f t="shared" ref="AD87" si="180">SUM(AD73:AD86)</f>
        <v>182968.82670278446</v>
      </c>
      <c r="AE87" s="2">
        <f t="shared" ref="AE87" si="181">SUM(AE73:AE86)</f>
        <v>182968.82670278446</v>
      </c>
      <c r="AF87" s="2">
        <f t="shared" ref="AF87" si="182">SUM(AF73:AF86)</f>
        <v>182968.82670278446</v>
      </c>
      <c r="AG87" s="2">
        <f t="shared" ref="AG87" si="183">SUM(AG73:AG86)</f>
        <v>182968.82670278446</v>
      </c>
      <c r="AH87" s="2">
        <f t="shared" ref="AH87" si="184">SUM(AH73:AH86)</f>
        <v>182968.82670278446</v>
      </c>
      <c r="AI87" s="2">
        <f t="shared" ref="AI87" si="185">SUM(AI73:AI86)</f>
        <v>182968.82670278446</v>
      </c>
      <c r="AJ87" s="2">
        <f t="shared" ref="AJ87" si="186">SUM(AJ73:AJ86)</f>
        <v>182968.82670278446</v>
      </c>
      <c r="AK87" s="2">
        <f t="shared" ref="AK87" si="187">SUM(AK73:AK86)</f>
        <v>182968.82670278446</v>
      </c>
      <c r="AL87" s="2">
        <f t="shared" ref="AL87" si="188">SUM(AL73:AL86)</f>
        <v>182968.82670278446</v>
      </c>
      <c r="AM87" s="2">
        <f t="shared" ref="AM87" si="189">SUM(AM73:AM86)</f>
        <v>182968.82670278446</v>
      </c>
      <c r="AN87" s="2">
        <f t="shared" ref="AN87" si="190">SUM(AN73:AN86)</f>
        <v>182968.82670278446</v>
      </c>
      <c r="AO87" s="2">
        <f t="shared" ref="AO87" si="191">SUM(AO73:AO86)</f>
        <v>182968.82670278446</v>
      </c>
      <c r="AP87" s="2">
        <f t="shared" ref="AP87" si="192">SUM(AP73:AP86)</f>
        <v>182968.82670278446</v>
      </c>
      <c r="AQ87" s="2">
        <f t="shared" ref="AQ87" si="193">SUM(AQ73:AQ86)</f>
        <v>182968.82670278446</v>
      </c>
      <c r="AR87" s="2">
        <f t="shared" ref="AR87" si="194">SUM(AR73:AR86)</f>
        <v>182968.82670278446</v>
      </c>
      <c r="AS87" s="2">
        <f t="shared" ref="AS87" si="195">SUM(AS73:AS86)</f>
        <v>182968.82670278446</v>
      </c>
      <c r="AT87" s="2">
        <f t="shared" ref="AT87" si="196">SUM(AT73:AT86)</f>
        <v>182968.82670278446</v>
      </c>
      <c r="AU87" s="2">
        <f t="shared" ref="AU87" si="197">SUM(AU73:AU86)</f>
        <v>182968.82670278446</v>
      </c>
      <c r="AV87" s="2">
        <f t="shared" ref="AV87" si="198">SUM(AV73:AV86)</f>
        <v>182968.82670278446</v>
      </c>
      <c r="AW87" s="2">
        <f t="shared" ref="AW87" si="199">SUM(AW73:AW86)</f>
        <v>182968.82670278446</v>
      </c>
      <c r="AX87" s="2">
        <f t="shared" ref="AX87" si="200">SUM(AX73:AX86)</f>
        <v>182968.82670278446</v>
      </c>
      <c r="AY87" s="2">
        <f t="shared" ref="AY87" si="201">SUM(AY73:AY86)</f>
        <v>182968.82670278446</v>
      </c>
      <c r="AZ87" s="2">
        <f t="shared" ref="AZ87" si="202">SUM(AZ73:AZ86)</f>
        <v>182968.82670278446</v>
      </c>
      <c r="BA87" s="2">
        <f t="shared" ref="BA87" si="203">SUM(BA73:BA86)</f>
        <v>182968.82670278446</v>
      </c>
      <c r="BB87" s="2">
        <f t="shared" ref="BB87" si="204">SUM(BB73:BB86)</f>
        <v>182968.82670278446</v>
      </c>
      <c r="BC87" s="2">
        <f t="shared" ref="BC87" si="205">SUM(BC73:BC86)</f>
        <v>182968.82670278446</v>
      </c>
      <c r="BD87" s="2">
        <f t="shared" ref="BD87" si="206">SUM(BD73:BD86)</f>
        <v>182968.82670278446</v>
      </c>
      <c r="BE87" s="2">
        <f t="shared" ref="BE87" si="207">SUM(BE73:BE86)</f>
        <v>182968.82670278446</v>
      </c>
      <c r="BF87" s="2">
        <f t="shared" ref="BF87" si="208">SUM(BF73:BF86)</f>
        <v>182968.82670278446</v>
      </c>
      <c r="BG87" s="2">
        <f t="shared" ref="BG87" si="209">SUM(BG73:BG86)</f>
        <v>182968.82670278446</v>
      </c>
      <c r="BH87" s="2">
        <f t="shared" ref="BH87" si="210">SUM(BH73:BH86)</f>
        <v>182968.82670278446</v>
      </c>
      <c r="BI87" s="2">
        <f t="shared" ref="BI87" si="211">SUM(BI73:BI86)</f>
        <v>182968.82670278446</v>
      </c>
      <c r="BJ87" s="2">
        <f t="shared" ref="BJ87" si="212">SUM(BJ73:BJ86)</f>
        <v>182968.82670278446</v>
      </c>
      <c r="BK87" s="2">
        <f t="shared" ref="BK87" si="213">SUM(BK73:BK86)</f>
        <v>182968.82670278446</v>
      </c>
      <c r="BL87" s="2">
        <f t="shared" ref="BL87" si="214">SUM(BL73:BL86)</f>
        <v>182968.82670278446</v>
      </c>
      <c r="BM87" s="2">
        <f t="shared" ref="BM87" si="215">SUM(BM73:BM86)</f>
        <v>182968.82670278446</v>
      </c>
      <c r="BN87" s="2">
        <f t="shared" ref="BN87" si="216">SUM(BN73:BN86)</f>
        <v>182968.82670278446</v>
      </c>
      <c r="BO87" s="2">
        <f t="shared" ref="BO87" si="217">SUM(BO73:BO86)</f>
        <v>182968.82670278446</v>
      </c>
      <c r="BP87" s="2">
        <f t="shared" ref="BP87" si="218">SUM(BP73:BP86)</f>
        <v>182968.82670278446</v>
      </c>
      <c r="BQ87" s="2">
        <f t="shared" ref="BQ87" si="219">SUM(BQ73:BQ86)</f>
        <v>182968.82670278446</v>
      </c>
      <c r="BR87" s="2">
        <f t="shared" ref="BR87" si="220">SUM(BR73:BR86)</f>
        <v>182968.82670278446</v>
      </c>
      <c r="BS87" s="2">
        <f t="shared" ref="BS87" si="221">SUM(BS73:BS86)</f>
        <v>182968.82670278446</v>
      </c>
      <c r="BT87" s="2">
        <f t="shared" ref="BT87" si="222">SUM(BT73:BT86)</f>
        <v>182968.82670278446</v>
      </c>
      <c r="BU87" s="2">
        <f t="shared" ref="BU87" si="223">SUM(BU73:BU86)</f>
        <v>182968.82670278446</v>
      </c>
      <c r="BV87" s="2">
        <f t="shared" ref="BV87" si="224">SUM(BV73:BV86)</f>
        <v>182968.82670278446</v>
      </c>
      <c r="BW87" s="2">
        <f t="shared" ref="BW87" si="225">SUM(BW73:BW86)</f>
        <v>182968.82670278446</v>
      </c>
      <c r="BX87" s="2"/>
      <c r="BY87" s="2">
        <f t="shared" ref="BY87" si="226">SUM(BY73:BY86)</f>
        <v>2195625.9204334132</v>
      </c>
    </row>
    <row r="88" spans="1:77" ht="15" thickBot="1" x14ac:dyDescent="0.35"/>
    <row r="89" spans="1:77" ht="15" thickBot="1" x14ac:dyDescent="0.35">
      <c r="A89" s="12" t="s">
        <v>65</v>
      </c>
    </row>
    <row r="90" spans="1:77" x14ac:dyDescent="0.3">
      <c r="B90" t="s">
        <v>36</v>
      </c>
      <c r="C90">
        <v>311000</v>
      </c>
      <c r="D90" s="2">
        <f>-D73+D56</f>
        <v>52.762923766269438</v>
      </c>
      <c r="E90" s="2">
        <f>D90-E73-E39</f>
        <v>140.72968359676469</v>
      </c>
      <c r="F90" s="2">
        <f t="shared" ref="F90:BQ91" si="227">E90-F73-F39</f>
        <v>204.03776634950148</v>
      </c>
      <c r="G90" s="2">
        <f t="shared" si="227"/>
        <v>251.26683524275805</v>
      </c>
      <c r="H90" s="2">
        <f t="shared" si="227"/>
        <v>234.23260695329174</v>
      </c>
      <c r="I90" s="2">
        <f t="shared" si="227"/>
        <v>78.988668081448083</v>
      </c>
      <c r="J90" s="2">
        <f t="shared" si="227"/>
        <v>-242.10694655723537</v>
      </c>
      <c r="K90" s="2">
        <f t="shared" si="227"/>
        <v>-722.14376008413501</v>
      </c>
      <c r="L90" s="2">
        <f t="shared" si="227"/>
        <v>-1354.211295620627</v>
      </c>
      <c r="M90" s="2">
        <f t="shared" si="227"/>
        <v>-2124.4885417394962</v>
      </c>
      <c r="N90" s="2">
        <f t="shared" si="227"/>
        <v>-3012.2440101349043</v>
      </c>
      <c r="O90" s="2">
        <f t="shared" si="227"/>
        <v>-4091.5568503191503</v>
      </c>
      <c r="P90" s="2">
        <f t="shared" si="227"/>
        <v>-5329.0232510983396</v>
      </c>
      <c r="Q90" s="2">
        <f t="shared" si="227"/>
        <v>-6610.249774887654</v>
      </c>
      <c r="R90" s="2">
        <f t="shared" si="227"/>
        <v>-7946.1764524396258</v>
      </c>
      <c r="S90" s="2">
        <f t="shared" si="227"/>
        <v>-9353.2133298830522</v>
      </c>
      <c r="T90" s="2">
        <f t="shared" si="227"/>
        <v>-10842.300437970463</v>
      </c>
      <c r="U90" s="2">
        <f t="shared" si="227"/>
        <v>-12440.787853583188</v>
      </c>
      <c r="V90" s="2">
        <f t="shared" si="227"/>
        <v>-14170.555638226288</v>
      </c>
      <c r="W90" s="2">
        <f t="shared" si="227"/>
        <v>-16026.133776523498</v>
      </c>
      <c r="X90" s="2">
        <f t="shared" si="227"/>
        <v>-30441.459163776428</v>
      </c>
      <c r="Y90" s="2">
        <f t="shared" si="227"/>
        <v>-44966.184858554669</v>
      </c>
      <c r="Z90" s="2">
        <f t="shared" si="227"/>
        <v>-59583.90081472943</v>
      </c>
      <c r="AA90" s="2">
        <f t="shared" si="227"/>
        <v>-74289.137016924433</v>
      </c>
      <c r="AB90" s="2">
        <f t="shared" si="227"/>
        <v>-89057.308108144687</v>
      </c>
      <c r="AC90" s="2">
        <f t="shared" si="227"/>
        <v>-103863.82873139516</v>
      </c>
      <c r="AD90" s="2">
        <f t="shared" si="227"/>
        <v>-118708.69888667585</v>
      </c>
      <c r="AE90" s="2">
        <f t="shared" si="227"/>
        <v>-133591.91857398674</v>
      </c>
      <c r="AF90" s="2">
        <f t="shared" si="227"/>
        <v>-148513.48779332786</v>
      </c>
      <c r="AG90" s="2">
        <f t="shared" si="227"/>
        <v>-163473.40654469919</v>
      </c>
      <c r="AH90" s="2">
        <f t="shared" si="227"/>
        <v>-178471.67482810075</v>
      </c>
      <c r="AI90" s="2">
        <f t="shared" si="227"/>
        <v>-193508.29264353251</v>
      </c>
      <c r="AJ90" s="2">
        <f t="shared" si="227"/>
        <v>-208583.2599909945</v>
      </c>
      <c r="AK90" s="2">
        <f t="shared" si="227"/>
        <v>-223696.57687048669</v>
      </c>
      <c r="AL90" s="2">
        <f t="shared" si="227"/>
        <v>-238848.24328200912</v>
      </c>
      <c r="AM90" s="2">
        <f t="shared" si="227"/>
        <v>-254038.25922556175</v>
      </c>
      <c r="AN90" s="2">
        <f t="shared" si="227"/>
        <v>-269247.44993512944</v>
      </c>
      <c r="AO90" s="2">
        <f t="shared" si="227"/>
        <v>-284456.64064469712</v>
      </c>
      <c r="AP90" s="2">
        <f t="shared" si="227"/>
        <v>-299665.83135426481</v>
      </c>
      <c r="AQ90" s="2">
        <f t="shared" si="227"/>
        <v>-314875.0220638325</v>
      </c>
      <c r="AR90" s="2">
        <f t="shared" si="227"/>
        <v>-330084.21277340018</v>
      </c>
      <c r="AS90" s="2">
        <f t="shared" si="227"/>
        <v>-345293.40348296787</v>
      </c>
      <c r="AT90" s="2">
        <f t="shared" si="227"/>
        <v>-360502.59419253556</v>
      </c>
      <c r="AU90" s="2">
        <f t="shared" si="227"/>
        <v>-375711.78490210325</v>
      </c>
      <c r="AV90" s="2">
        <f t="shared" si="227"/>
        <v>-390920.97561167093</v>
      </c>
      <c r="AW90" s="2">
        <f t="shared" si="227"/>
        <v>-406130.16632123862</v>
      </c>
      <c r="AX90" s="2">
        <f t="shared" si="227"/>
        <v>-421339.35703080631</v>
      </c>
      <c r="AY90" s="2">
        <f t="shared" si="227"/>
        <v>-436548.54774037399</v>
      </c>
      <c r="AZ90" s="2">
        <f t="shared" si="227"/>
        <v>-451757.73844994168</v>
      </c>
      <c r="BA90" s="2">
        <f t="shared" si="227"/>
        <v>-466966.92915950937</v>
      </c>
      <c r="BB90" s="2">
        <f t="shared" si="227"/>
        <v>-482176.11986907705</v>
      </c>
      <c r="BC90" s="2">
        <f t="shared" si="227"/>
        <v>-497385.31057864474</v>
      </c>
      <c r="BD90" s="2">
        <f t="shared" si="227"/>
        <v>-512594.50128821243</v>
      </c>
      <c r="BE90" s="2">
        <f t="shared" si="227"/>
        <v>-527803.69199778012</v>
      </c>
      <c r="BF90" s="2">
        <f t="shared" si="227"/>
        <v>-543012.88270734786</v>
      </c>
      <c r="BG90" s="2">
        <f t="shared" si="227"/>
        <v>-558222.07341691561</v>
      </c>
      <c r="BH90" s="2">
        <f t="shared" si="227"/>
        <v>-573431.26412648335</v>
      </c>
      <c r="BI90" s="2">
        <f t="shared" si="227"/>
        <v>-588640.4548360511</v>
      </c>
      <c r="BJ90" s="2">
        <f t="shared" si="227"/>
        <v>-603849.64554561884</v>
      </c>
      <c r="BK90" s="2">
        <f t="shared" si="227"/>
        <v>-619058.83625518659</v>
      </c>
      <c r="BL90" s="2">
        <f t="shared" si="227"/>
        <v>-634268.02696475433</v>
      </c>
      <c r="BM90" s="2">
        <f t="shared" si="227"/>
        <v>-649477.21767432208</v>
      </c>
      <c r="BN90" s="2">
        <f t="shared" si="227"/>
        <v>-664686.40838388982</v>
      </c>
      <c r="BO90" s="2">
        <f t="shared" si="227"/>
        <v>-679895.59909345757</v>
      </c>
      <c r="BP90" s="2">
        <f t="shared" si="227"/>
        <v>-695104.78980302531</v>
      </c>
      <c r="BQ90" s="2">
        <f t="shared" si="227"/>
        <v>-710313.98051259306</v>
      </c>
      <c r="BR90" s="2">
        <f t="shared" ref="BR90:BW94" si="228">BQ90-BR73-BR39</f>
        <v>-725523.1712221608</v>
      </c>
      <c r="BS90" s="2">
        <f t="shared" si="228"/>
        <v>-740732.36193172855</v>
      </c>
      <c r="BT90" s="2">
        <f t="shared" si="228"/>
        <v>-755941.55264129629</v>
      </c>
      <c r="BU90" s="2">
        <f t="shared" si="228"/>
        <v>-771150.74335086404</v>
      </c>
      <c r="BV90" s="2">
        <f t="shared" si="228"/>
        <v>-786359.93406043178</v>
      </c>
      <c r="BW90" s="2">
        <f t="shared" si="228"/>
        <v>-801569.12476999953</v>
      </c>
      <c r="BY90" s="2">
        <f>(((X90+AJ90)/2)+Y90+Z90+AA90+AB90+AC90+AD90+AE90+AF90+AG90+AH90+AI90)/12</f>
        <v>-118961.68319812138</v>
      </c>
    </row>
    <row r="91" spans="1:77" x14ac:dyDescent="0.3">
      <c r="C91">
        <v>312000</v>
      </c>
      <c r="D91" s="2">
        <f t="shared" ref="D91:D102" si="229">-D74+D57</f>
        <v>-107.79489900509718</v>
      </c>
      <c r="E91" s="2">
        <f t="shared" ref="E91:T102" si="230">D91-E74-E40</f>
        <v>-344.59838393915385</v>
      </c>
      <c r="F91" s="2">
        <f t="shared" si="230"/>
        <v>-611.19279334266957</v>
      </c>
      <c r="G91" s="2">
        <f t="shared" si="230"/>
        <v>-897.21272409550602</v>
      </c>
      <c r="H91" s="2">
        <f t="shared" si="230"/>
        <v>-1260.8711265749762</v>
      </c>
      <c r="I91" s="2">
        <f t="shared" si="230"/>
        <v>-1791.5050336981722</v>
      </c>
      <c r="J91" s="2">
        <f t="shared" si="230"/>
        <v>-2522.5095742630006</v>
      </c>
      <c r="K91" s="2">
        <f t="shared" si="230"/>
        <v>-3445.5359834882111</v>
      </c>
      <c r="L91" s="2">
        <f t="shared" si="230"/>
        <v>-4552.2354965925533</v>
      </c>
      <c r="M91" s="2">
        <f t="shared" si="230"/>
        <v>-5825.9105143406214</v>
      </c>
      <c r="N91" s="2">
        <f t="shared" si="230"/>
        <v>-7241.514672715758</v>
      </c>
      <c r="O91" s="2">
        <f t="shared" si="230"/>
        <v>-8888.5453255672201</v>
      </c>
      <c r="P91" s="2">
        <f t="shared" si="230"/>
        <v>-10726.64627644816</v>
      </c>
      <c r="Q91" s="2">
        <f t="shared" si="230"/>
        <v>-12617.615210281225</v>
      </c>
      <c r="R91" s="2">
        <f t="shared" si="230"/>
        <v>-14574.669122804446</v>
      </c>
      <c r="S91" s="2">
        <f t="shared" si="230"/>
        <v>-16617.633507624869</v>
      </c>
      <c r="T91" s="2">
        <f t="shared" si="230"/>
        <v>-18759.725360480526</v>
      </c>
      <c r="U91" s="2">
        <f t="shared" si="227"/>
        <v>-21033.987170716497</v>
      </c>
      <c r="V91" s="2">
        <f t="shared" si="227"/>
        <v>-23466.85292980884</v>
      </c>
      <c r="W91" s="2">
        <f t="shared" si="227"/>
        <v>-26051.71413988854</v>
      </c>
      <c r="X91" s="2">
        <f t="shared" si="227"/>
        <v>-41710.78087469103</v>
      </c>
      <c r="Y91" s="2">
        <f t="shared" si="227"/>
        <v>-57502.017566873837</v>
      </c>
      <c r="Z91" s="2">
        <f t="shared" si="227"/>
        <v>-73405.598722829905</v>
      </c>
      <c r="AA91" s="2">
        <f t="shared" si="227"/>
        <v>-89414.915844690229</v>
      </c>
      <c r="AB91" s="2">
        <f t="shared" si="227"/>
        <v>-105500.26658828671</v>
      </c>
      <c r="AC91" s="2">
        <f t="shared" si="227"/>
        <v>-121631.94860945128</v>
      </c>
      <c r="AD91" s="2">
        <f t="shared" si="227"/>
        <v>-137809.96190818393</v>
      </c>
      <c r="AE91" s="2">
        <f t="shared" si="227"/>
        <v>-154034.30648448464</v>
      </c>
      <c r="AF91" s="2">
        <f t="shared" si="227"/>
        <v>-170304.98233835344</v>
      </c>
      <c r="AG91" s="2">
        <f t="shared" si="227"/>
        <v>-186621.98946979031</v>
      </c>
      <c r="AH91" s="2">
        <f t="shared" si="227"/>
        <v>-202985.32787879527</v>
      </c>
      <c r="AI91" s="2">
        <f t="shared" si="227"/>
        <v>-219394.99756536831</v>
      </c>
      <c r="AJ91" s="2">
        <f t="shared" si="227"/>
        <v>-235850.99852950944</v>
      </c>
      <c r="AK91" s="2">
        <f t="shared" si="227"/>
        <v>-252353.33077121864</v>
      </c>
      <c r="AL91" s="2">
        <f t="shared" si="227"/>
        <v>-268901.99429049593</v>
      </c>
      <c r="AM91" s="2">
        <f t="shared" si="227"/>
        <v>-285496.9890873413</v>
      </c>
      <c r="AN91" s="2">
        <f t="shared" si="227"/>
        <v>-302115.14952297072</v>
      </c>
      <c r="AO91" s="2">
        <f t="shared" si="227"/>
        <v>-318733.30995860015</v>
      </c>
      <c r="AP91" s="2">
        <f t="shared" si="227"/>
        <v>-335351.47039422957</v>
      </c>
      <c r="AQ91" s="2">
        <f t="shared" si="227"/>
        <v>-351969.630829859</v>
      </c>
      <c r="AR91" s="2">
        <f t="shared" si="227"/>
        <v>-368587.79126548843</v>
      </c>
      <c r="AS91" s="2">
        <f t="shared" si="227"/>
        <v>-385205.95170111785</v>
      </c>
      <c r="AT91" s="2">
        <f t="shared" si="227"/>
        <v>-401824.11213674728</v>
      </c>
      <c r="AU91" s="2">
        <f t="shared" si="227"/>
        <v>-418442.27257237671</v>
      </c>
      <c r="AV91" s="2">
        <f t="shared" si="227"/>
        <v>-435060.43300800613</v>
      </c>
      <c r="AW91" s="2">
        <f t="shared" si="227"/>
        <v>-451678.59344363556</v>
      </c>
      <c r="AX91" s="2">
        <f t="shared" si="227"/>
        <v>-468296.75387926499</v>
      </c>
      <c r="AY91" s="2">
        <f t="shared" si="227"/>
        <v>-484914.91431489441</v>
      </c>
      <c r="AZ91" s="2">
        <f t="shared" si="227"/>
        <v>-501533.07475052384</v>
      </c>
      <c r="BA91" s="2">
        <f t="shared" si="227"/>
        <v>-518151.23518615327</v>
      </c>
      <c r="BB91" s="2">
        <f t="shared" si="227"/>
        <v>-534769.39562178275</v>
      </c>
      <c r="BC91" s="2">
        <f t="shared" si="227"/>
        <v>-551387.55605741218</v>
      </c>
      <c r="BD91" s="2">
        <f t="shared" si="227"/>
        <v>-568005.7164930416</v>
      </c>
      <c r="BE91" s="2">
        <f t="shared" si="227"/>
        <v>-584623.87692867103</v>
      </c>
      <c r="BF91" s="2">
        <f t="shared" si="227"/>
        <v>-601242.03736430046</v>
      </c>
      <c r="BG91" s="2">
        <f t="shared" si="227"/>
        <v>-617860.19779992988</v>
      </c>
      <c r="BH91" s="2">
        <f t="shared" si="227"/>
        <v>-634478.35823555931</v>
      </c>
      <c r="BI91" s="2">
        <f t="shared" si="227"/>
        <v>-651096.51867118874</v>
      </c>
      <c r="BJ91" s="2">
        <f t="shared" si="227"/>
        <v>-667714.67910681816</v>
      </c>
      <c r="BK91" s="2">
        <f t="shared" si="227"/>
        <v>-684332.83954244759</v>
      </c>
      <c r="BL91" s="2">
        <f t="shared" si="227"/>
        <v>-700950.99997807702</v>
      </c>
      <c r="BM91" s="2">
        <f t="shared" si="227"/>
        <v>-717569.16041370644</v>
      </c>
      <c r="BN91" s="2">
        <f t="shared" si="227"/>
        <v>-734187.32084933587</v>
      </c>
      <c r="BO91" s="2">
        <f t="shared" si="227"/>
        <v>-750805.4812849653</v>
      </c>
      <c r="BP91" s="2">
        <f t="shared" si="227"/>
        <v>-767423.64172059472</v>
      </c>
      <c r="BQ91" s="2">
        <f t="shared" si="227"/>
        <v>-784041.80215622415</v>
      </c>
      <c r="BR91" s="2">
        <f t="shared" si="228"/>
        <v>-800659.96259185357</v>
      </c>
      <c r="BS91" s="2">
        <f t="shared" si="228"/>
        <v>-817278.123027483</v>
      </c>
      <c r="BT91" s="2">
        <f t="shared" si="228"/>
        <v>-833896.28346311243</v>
      </c>
      <c r="BU91" s="2">
        <f t="shared" si="228"/>
        <v>-850514.44389874185</v>
      </c>
      <c r="BV91" s="2">
        <f t="shared" si="228"/>
        <v>-867132.60433437128</v>
      </c>
      <c r="BW91" s="2">
        <f t="shared" si="228"/>
        <v>-883750.76477000071</v>
      </c>
      <c r="BY91" s="2">
        <f t="shared" ref="BY91:BY102" si="231">(((X91+AJ91)/2)+Y91+Z91+AA91+AB91+AC91+AD91+AE91+AF91+AG91+AH91+AI91)/12</f>
        <v>-138115.60022326733</v>
      </c>
    </row>
    <row r="92" spans="1:77" x14ac:dyDescent="0.3">
      <c r="C92">
        <v>313000</v>
      </c>
      <c r="D92" s="2">
        <f t="shared" si="229"/>
        <v>7.7212819875000003</v>
      </c>
      <c r="E92" s="2">
        <f t="shared" si="230"/>
        <v>-34.202731804166675</v>
      </c>
      <c r="F92" s="2">
        <f t="shared" ref="F92:BQ95" si="232">E92-F75-F41</f>
        <v>-156.68810164166669</v>
      </c>
      <c r="G92" s="2">
        <f t="shared" si="232"/>
        <v>-331.70456048750003</v>
      </c>
      <c r="H92" s="2">
        <f t="shared" si="232"/>
        <v>-716.67301102741317</v>
      </c>
      <c r="I92" s="2">
        <f t="shared" si="232"/>
        <v>-1553.1807581852061</v>
      </c>
      <c r="J92" s="2">
        <f t="shared" si="232"/>
        <v>-2931.5357366489325</v>
      </c>
      <c r="K92" s="2">
        <f t="shared" si="232"/>
        <v>-4829.1610098493775</v>
      </c>
      <c r="L92" s="2">
        <f t="shared" si="232"/>
        <v>-7223.4796412173255</v>
      </c>
      <c r="M92" s="2">
        <f t="shared" si="232"/>
        <v>-10069.337569203153</v>
      </c>
      <c r="N92" s="2">
        <f t="shared" si="232"/>
        <v>-13299.003795688022</v>
      </c>
      <c r="O92" s="2">
        <f t="shared" si="232"/>
        <v>-17154.499282324243</v>
      </c>
      <c r="P92" s="2">
        <f t="shared" si="232"/>
        <v>-21526.691802821118</v>
      </c>
      <c r="Q92" s="2">
        <f t="shared" si="232"/>
        <v>-26041.851232666428</v>
      </c>
      <c r="R92" s="2">
        <f t="shared" si="232"/>
        <v>-30735.719299197277</v>
      </c>
      <c r="S92" s="2">
        <f t="shared" si="232"/>
        <v>-35661.908593419328</v>
      </c>
      <c r="T92" s="2">
        <f t="shared" si="232"/>
        <v>-40856.160842669691</v>
      </c>
      <c r="U92" s="2">
        <f t="shared" si="232"/>
        <v>-46407.830365291142</v>
      </c>
      <c r="V92" s="2">
        <f t="shared" si="232"/>
        <v>-52388.400615957893</v>
      </c>
      <c r="W92" s="2">
        <f t="shared" si="232"/>
        <v>-58780.00073100139</v>
      </c>
      <c r="X92" s="2">
        <f t="shared" si="232"/>
        <v>-71366.966406211315</v>
      </c>
      <c r="Y92" s="2">
        <f t="shared" si="232"/>
        <v>-84311.349354792328</v>
      </c>
      <c r="Z92" s="2">
        <f t="shared" si="232"/>
        <v>-97559.536985738756</v>
      </c>
      <c r="AA92" s="2">
        <f t="shared" si="232"/>
        <v>-111093.65843538205</v>
      </c>
      <c r="AB92" s="2">
        <f t="shared" si="232"/>
        <v>-124833.39188872201</v>
      </c>
      <c r="AC92" s="2">
        <f t="shared" si="232"/>
        <v>-138698.41553075842</v>
      </c>
      <c r="AD92" s="2">
        <f t="shared" si="232"/>
        <v>-152688.72936149128</v>
      </c>
      <c r="AE92" s="2">
        <f t="shared" si="232"/>
        <v>-166804.33338092061</v>
      </c>
      <c r="AF92" s="2">
        <f t="shared" si="232"/>
        <v>-181045.22758904638</v>
      </c>
      <c r="AG92" s="2">
        <f t="shared" si="232"/>
        <v>-195411.41198586862</v>
      </c>
      <c r="AH92" s="2">
        <f t="shared" si="232"/>
        <v>-209902.88657138732</v>
      </c>
      <c r="AI92" s="2">
        <f t="shared" si="232"/>
        <v>-224519.65134560247</v>
      </c>
      <c r="AJ92" s="2">
        <f t="shared" si="232"/>
        <v>-239261.70630851408</v>
      </c>
      <c r="AK92" s="2">
        <f t="shared" si="232"/>
        <v>-254129.05146012217</v>
      </c>
      <c r="AL92" s="2">
        <f t="shared" si="232"/>
        <v>-269121.68680042669</v>
      </c>
      <c r="AM92" s="2">
        <f t="shared" si="232"/>
        <v>-284239.61232942768</v>
      </c>
      <c r="AN92" s="2">
        <f t="shared" si="232"/>
        <v>-299420.1829527769</v>
      </c>
      <c r="AO92" s="2">
        <f t="shared" si="232"/>
        <v>-314600.75357612612</v>
      </c>
      <c r="AP92" s="2">
        <f t="shared" si="232"/>
        <v>-329781.32419947535</v>
      </c>
      <c r="AQ92" s="2">
        <f t="shared" si="232"/>
        <v>-344961.89482282457</v>
      </c>
      <c r="AR92" s="2">
        <f t="shared" si="232"/>
        <v>-360142.4654461738</v>
      </c>
      <c r="AS92" s="2">
        <f t="shared" si="232"/>
        <v>-375323.03606952302</v>
      </c>
      <c r="AT92" s="2">
        <f t="shared" si="232"/>
        <v>-390503.60669287224</v>
      </c>
      <c r="AU92" s="2">
        <f t="shared" si="232"/>
        <v>-405684.17731622147</v>
      </c>
      <c r="AV92" s="2">
        <f t="shared" si="232"/>
        <v>-420864.74793957069</v>
      </c>
      <c r="AW92" s="2">
        <f t="shared" si="232"/>
        <v>-436045.31856291991</v>
      </c>
      <c r="AX92" s="2">
        <f t="shared" si="232"/>
        <v>-451225.88918626914</v>
      </c>
      <c r="AY92" s="2">
        <f t="shared" si="232"/>
        <v>-466406.45980961836</v>
      </c>
      <c r="AZ92" s="2">
        <f t="shared" si="232"/>
        <v>-481587.03043296759</v>
      </c>
      <c r="BA92" s="2">
        <f t="shared" si="232"/>
        <v>-496767.60105631681</v>
      </c>
      <c r="BB92" s="2">
        <f t="shared" si="232"/>
        <v>-511948.17167966603</v>
      </c>
      <c r="BC92" s="2">
        <f t="shared" si="232"/>
        <v>-527128.7423030152</v>
      </c>
      <c r="BD92" s="2">
        <f t="shared" si="232"/>
        <v>-542309.31292636448</v>
      </c>
      <c r="BE92" s="2">
        <f t="shared" si="232"/>
        <v>-557489.88354971376</v>
      </c>
      <c r="BF92" s="2">
        <f t="shared" si="232"/>
        <v>-572670.45417306304</v>
      </c>
      <c r="BG92" s="2">
        <f t="shared" si="232"/>
        <v>-587851.02479641233</v>
      </c>
      <c r="BH92" s="2">
        <f t="shared" si="232"/>
        <v>-603031.59541976161</v>
      </c>
      <c r="BI92" s="2">
        <f t="shared" si="232"/>
        <v>-618212.16604311089</v>
      </c>
      <c r="BJ92" s="2">
        <f t="shared" si="232"/>
        <v>-633392.73666646017</v>
      </c>
      <c r="BK92" s="2">
        <f t="shared" si="232"/>
        <v>-648573.30728980945</v>
      </c>
      <c r="BL92" s="2">
        <f t="shared" si="232"/>
        <v>-663753.87791315874</v>
      </c>
      <c r="BM92" s="2">
        <f t="shared" si="232"/>
        <v>-678934.44853650802</v>
      </c>
      <c r="BN92" s="2">
        <f t="shared" si="232"/>
        <v>-694115.0191598573</v>
      </c>
      <c r="BO92" s="2">
        <f t="shared" si="232"/>
        <v>-709295.58978320658</v>
      </c>
      <c r="BP92" s="2">
        <f t="shared" si="232"/>
        <v>-724476.16040655586</v>
      </c>
      <c r="BQ92" s="2">
        <f t="shared" si="232"/>
        <v>-739656.73102990515</v>
      </c>
      <c r="BR92" s="2">
        <f t="shared" si="228"/>
        <v>-754837.30165325443</v>
      </c>
      <c r="BS92" s="2">
        <f t="shared" si="228"/>
        <v>-770017.87227660371</v>
      </c>
      <c r="BT92" s="2">
        <f t="shared" si="228"/>
        <v>-785198.44289995299</v>
      </c>
      <c r="BU92" s="2">
        <f t="shared" si="228"/>
        <v>-800379.01352330227</v>
      </c>
      <c r="BV92" s="2">
        <f t="shared" si="228"/>
        <v>-815559.58414665156</v>
      </c>
      <c r="BW92" s="2">
        <f t="shared" si="228"/>
        <v>-830740.15477000084</v>
      </c>
      <c r="BY92" s="2">
        <f t="shared" si="231"/>
        <v>-153515.24406558942</v>
      </c>
    </row>
    <row r="93" spans="1:77" x14ac:dyDescent="0.3">
      <c r="C93">
        <v>314000</v>
      </c>
      <c r="D93" s="2">
        <f t="shared" si="229"/>
        <v>255.10818908749999</v>
      </c>
      <c r="E93" s="2">
        <f t="shared" si="230"/>
        <v>727.75913496249996</v>
      </c>
      <c r="F93" s="2">
        <f t="shared" si="232"/>
        <v>1147.655981075</v>
      </c>
      <c r="G93" s="2">
        <f t="shared" si="232"/>
        <v>1533.1538244124999</v>
      </c>
      <c r="H93" s="2">
        <f t="shared" si="232"/>
        <v>1781.1685262191679</v>
      </c>
      <c r="I93" s="2">
        <f t="shared" si="232"/>
        <v>1733.5011507912295</v>
      </c>
      <c r="J93" s="2">
        <f t="shared" si="232"/>
        <v>1331.0152333307428</v>
      </c>
      <c r="K93" s="2">
        <f t="shared" si="232"/>
        <v>588.49485919280505</v>
      </c>
      <c r="L93" s="2">
        <f t="shared" si="232"/>
        <v>-479.27588626748638</v>
      </c>
      <c r="M93" s="2">
        <f t="shared" si="232"/>
        <v>-1842.728708962384</v>
      </c>
      <c r="N93" s="2">
        <f t="shared" si="232"/>
        <v>-3457.5112294490432</v>
      </c>
      <c r="O93" s="2">
        <f t="shared" si="232"/>
        <v>-5482.106355442651</v>
      </c>
      <c r="P93" s="2">
        <f t="shared" si="232"/>
        <v>-7845.0508862770257</v>
      </c>
      <c r="Q93" s="2">
        <f t="shared" si="232"/>
        <v>-10301.614628215701</v>
      </c>
      <c r="R93" s="2">
        <f t="shared" si="232"/>
        <v>-12875.20238403475</v>
      </c>
      <c r="S93" s="2">
        <f t="shared" si="232"/>
        <v>-15600.921357898287</v>
      </c>
      <c r="T93" s="2">
        <f t="shared" si="232"/>
        <v>-18502.176352582388</v>
      </c>
      <c r="U93" s="2">
        <f t="shared" si="232"/>
        <v>-21637.479375027237</v>
      </c>
      <c r="V93" s="2">
        <f t="shared" si="232"/>
        <v>-25053.640030784987</v>
      </c>
      <c r="W93" s="2">
        <f t="shared" si="232"/>
        <v>-28738.9559184676</v>
      </c>
      <c r="X93" s="2">
        <f t="shared" si="232"/>
        <v>-41382.205098261431</v>
      </c>
      <c r="Y93" s="2">
        <f t="shared" si="232"/>
        <v>-54259.502305816015</v>
      </c>
      <c r="Z93" s="2">
        <f t="shared" si="232"/>
        <v>-67335.740336967239</v>
      </c>
      <c r="AA93" s="2">
        <f t="shared" si="232"/>
        <v>-80599.216790327075</v>
      </c>
      <c r="AB93" s="2">
        <f t="shared" si="232"/>
        <v>-93997.334425114008</v>
      </c>
      <c r="AC93" s="2">
        <f t="shared" si="232"/>
        <v>-107477.49600054657</v>
      </c>
      <c r="AD93" s="2">
        <f t="shared" si="232"/>
        <v>-121039.70151662476</v>
      </c>
      <c r="AE93" s="2">
        <f t="shared" si="232"/>
        <v>-134683.95097334858</v>
      </c>
      <c r="AF93" s="2">
        <f t="shared" si="232"/>
        <v>-148410.24437071799</v>
      </c>
      <c r="AG93" s="2">
        <f t="shared" si="232"/>
        <v>-162218.58170873305</v>
      </c>
      <c r="AH93" s="2">
        <f t="shared" si="232"/>
        <v>-176108.96298739372</v>
      </c>
      <c r="AI93" s="2">
        <f t="shared" si="232"/>
        <v>-190081.38820670004</v>
      </c>
      <c r="AJ93" s="2">
        <f t="shared" si="232"/>
        <v>-204135.85736665197</v>
      </c>
      <c r="AK93" s="2">
        <f t="shared" si="232"/>
        <v>-218272.37046724954</v>
      </c>
      <c r="AL93" s="2">
        <f t="shared" si="232"/>
        <v>-232490.92750849272</v>
      </c>
      <c r="AM93" s="2">
        <f t="shared" si="232"/>
        <v>-246791.52849038152</v>
      </c>
      <c r="AN93" s="2">
        <f t="shared" si="232"/>
        <v>-261133.15144259314</v>
      </c>
      <c r="AO93" s="2">
        <f t="shared" si="232"/>
        <v>-275474.77439480473</v>
      </c>
      <c r="AP93" s="2">
        <f t="shared" si="232"/>
        <v>-289816.39734701638</v>
      </c>
      <c r="AQ93" s="2">
        <f t="shared" si="232"/>
        <v>-304158.02029922802</v>
      </c>
      <c r="AR93" s="2">
        <f t="shared" si="232"/>
        <v>-318499.64325143967</v>
      </c>
      <c r="AS93" s="2">
        <f t="shared" si="232"/>
        <v>-332841.26620365132</v>
      </c>
      <c r="AT93" s="2">
        <f t="shared" si="232"/>
        <v>-347182.88915586297</v>
      </c>
      <c r="AU93" s="2">
        <f t="shared" si="232"/>
        <v>-361524.51210807462</v>
      </c>
      <c r="AV93" s="2">
        <f t="shared" si="232"/>
        <v>-375866.13506028627</v>
      </c>
      <c r="AW93" s="2">
        <f t="shared" si="232"/>
        <v>-390207.75801249791</v>
      </c>
      <c r="AX93" s="2">
        <f t="shared" si="232"/>
        <v>-404549.38096470956</v>
      </c>
      <c r="AY93" s="2">
        <f t="shared" si="232"/>
        <v>-418891.00391692121</v>
      </c>
      <c r="AZ93" s="2">
        <f t="shared" si="232"/>
        <v>-433232.62686913286</v>
      </c>
      <c r="BA93" s="2">
        <f t="shared" si="232"/>
        <v>-447574.24982134451</v>
      </c>
      <c r="BB93" s="2">
        <f t="shared" si="232"/>
        <v>-461915.87277355616</v>
      </c>
      <c r="BC93" s="2">
        <f t="shared" si="232"/>
        <v>-476257.4957257678</v>
      </c>
      <c r="BD93" s="2">
        <f t="shared" si="232"/>
        <v>-490599.11867797945</v>
      </c>
      <c r="BE93" s="2">
        <f t="shared" si="232"/>
        <v>-504940.7416301911</v>
      </c>
      <c r="BF93" s="2">
        <f t="shared" si="232"/>
        <v>-519282.36458240275</v>
      </c>
      <c r="BG93" s="2">
        <f t="shared" si="232"/>
        <v>-533623.9875346144</v>
      </c>
      <c r="BH93" s="2">
        <f t="shared" si="232"/>
        <v>-547965.61048682604</v>
      </c>
      <c r="BI93" s="2">
        <f t="shared" si="232"/>
        <v>-562307.23343903769</v>
      </c>
      <c r="BJ93" s="2">
        <f t="shared" si="232"/>
        <v>-576648.85639124934</v>
      </c>
      <c r="BK93" s="2">
        <f t="shared" si="232"/>
        <v>-590990.47934346099</v>
      </c>
      <c r="BL93" s="2">
        <f t="shared" si="232"/>
        <v>-605332.10229567264</v>
      </c>
      <c r="BM93" s="2">
        <f t="shared" si="232"/>
        <v>-619673.72524788429</v>
      </c>
      <c r="BN93" s="2">
        <f t="shared" si="232"/>
        <v>-634015.34820009593</v>
      </c>
      <c r="BO93" s="2">
        <f t="shared" si="232"/>
        <v>-648356.97115230758</v>
      </c>
      <c r="BP93" s="2">
        <f t="shared" si="232"/>
        <v>-662698.59410451923</v>
      </c>
      <c r="BQ93" s="2">
        <f t="shared" si="232"/>
        <v>-677040.21705673088</v>
      </c>
      <c r="BR93" s="2">
        <f t="shared" si="228"/>
        <v>-691381.84000894253</v>
      </c>
      <c r="BS93" s="2">
        <f t="shared" si="228"/>
        <v>-705723.46296115417</v>
      </c>
      <c r="BT93" s="2">
        <f t="shared" si="228"/>
        <v>-720065.08591336582</v>
      </c>
      <c r="BU93" s="2">
        <f t="shared" si="228"/>
        <v>-734406.70886557747</v>
      </c>
      <c r="BV93" s="2">
        <f t="shared" si="228"/>
        <v>-748748.33181778912</v>
      </c>
      <c r="BW93" s="2">
        <f t="shared" si="228"/>
        <v>-763089.95477000077</v>
      </c>
      <c r="BY93" s="2">
        <f t="shared" si="231"/>
        <v>-121580.92923789547</v>
      </c>
    </row>
    <row r="94" spans="1:77" x14ac:dyDescent="0.3">
      <c r="C94">
        <v>315000</v>
      </c>
      <c r="D94" s="2">
        <f t="shared" si="229"/>
        <v>-122.56257424478402</v>
      </c>
      <c r="E94" s="2">
        <f t="shared" si="230"/>
        <v>-388.60971386142472</v>
      </c>
      <c r="F94" s="2">
        <f t="shared" si="232"/>
        <v>-684.03814206096649</v>
      </c>
      <c r="G94" s="2">
        <f t="shared" si="232"/>
        <v>-998.6250249028285</v>
      </c>
      <c r="H94" s="2">
        <f t="shared" si="232"/>
        <v>-1389.7828638369526</v>
      </c>
      <c r="I94" s="2">
        <f t="shared" si="232"/>
        <v>-1945.6202343929413</v>
      </c>
      <c r="J94" s="2">
        <f t="shared" si="232"/>
        <v>-2699.0730703811178</v>
      </c>
      <c r="K94" s="2">
        <f t="shared" si="232"/>
        <v>-3641.9074055276205</v>
      </c>
      <c r="L94" s="2">
        <f t="shared" si="232"/>
        <v>-4765.8892735585887</v>
      </c>
      <c r="M94" s="2">
        <f t="shared" si="232"/>
        <v>-6054.5506732114209</v>
      </c>
      <c r="N94" s="2">
        <f t="shared" si="232"/>
        <v>-7483.1896369496553</v>
      </c>
      <c r="O94" s="2">
        <f t="shared" si="232"/>
        <v>-9140.0728979371706</v>
      </c>
      <c r="P94" s="2">
        <f t="shared" si="232"/>
        <v>-10985.399171889263</v>
      </c>
      <c r="Q94" s="2">
        <f t="shared" si="232"/>
        <v>-12882.866475083491</v>
      </c>
      <c r="R94" s="2">
        <f t="shared" si="232"/>
        <v>-14845.510064830385</v>
      </c>
      <c r="S94" s="2">
        <f t="shared" si="232"/>
        <v>-16892.882827095746</v>
      </c>
      <c r="T94" s="2">
        <f t="shared" si="232"/>
        <v>-19038.020019190109</v>
      </c>
      <c r="U94" s="2">
        <f t="shared" si="232"/>
        <v>-21313.509784389807</v>
      </c>
      <c r="V94" s="2">
        <f t="shared" si="232"/>
        <v>-23745.422637315907</v>
      </c>
      <c r="W94" s="2">
        <f t="shared" si="232"/>
        <v>-26327.240949313145</v>
      </c>
      <c r="X94" s="2">
        <f t="shared" si="232"/>
        <v>-42144.292837633649</v>
      </c>
      <c r="Y94" s="2">
        <f t="shared" si="232"/>
        <v>-58091.697299059488</v>
      </c>
      <c r="Z94" s="2">
        <f t="shared" si="232"/>
        <v>-74149.90144762487</v>
      </c>
      <c r="AA94" s="2">
        <f t="shared" si="232"/>
        <v>-90312.387654674516</v>
      </c>
      <c r="AB94" s="2">
        <f t="shared" si="232"/>
        <v>-106549.86199391601</v>
      </c>
      <c r="AC94" s="2">
        <f t="shared" si="232"/>
        <v>-122833.03053905696</v>
      </c>
      <c r="AD94" s="2">
        <f t="shared" si="232"/>
        <v>-139161.89329009733</v>
      </c>
      <c r="AE94" s="2">
        <f t="shared" si="232"/>
        <v>-155536.45024703717</v>
      </c>
      <c r="AF94" s="2">
        <f t="shared" si="232"/>
        <v>-171956.70140987643</v>
      </c>
      <c r="AG94" s="2">
        <f t="shared" si="232"/>
        <v>-188422.64677861516</v>
      </c>
      <c r="AH94" s="2">
        <f t="shared" si="232"/>
        <v>-204934.28635325332</v>
      </c>
      <c r="AI94" s="2">
        <f t="shared" si="232"/>
        <v>-221491.62013379094</v>
      </c>
      <c r="AJ94" s="2">
        <f t="shared" si="232"/>
        <v>-238094.648120228</v>
      </c>
      <c r="AK94" s="2">
        <f t="shared" si="232"/>
        <v>-254743.37031256451</v>
      </c>
      <c r="AL94" s="2">
        <f t="shared" si="232"/>
        <v>-271437.78671080049</v>
      </c>
      <c r="AM94" s="2">
        <f t="shared" si="232"/>
        <v>-288177.89731493586</v>
      </c>
      <c r="AN94" s="2">
        <f t="shared" si="232"/>
        <v>-304940.85502202099</v>
      </c>
      <c r="AO94" s="2">
        <f t="shared" si="232"/>
        <v>-321703.81272910611</v>
      </c>
      <c r="AP94" s="2">
        <f t="shared" si="232"/>
        <v>-338466.77043619123</v>
      </c>
      <c r="AQ94" s="2">
        <f t="shared" si="232"/>
        <v>-355229.72814327636</v>
      </c>
      <c r="AR94" s="2">
        <f t="shared" si="232"/>
        <v>-371992.68585036148</v>
      </c>
      <c r="AS94" s="2">
        <f t="shared" si="232"/>
        <v>-388755.6435574466</v>
      </c>
      <c r="AT94" s="2">
        <f t="shared" si="232"/>
        <v>-405518.60126453172</v>
      </c>
      <c r="AU94" s="2">
        <f t="shared" si="232"/>
        <v>-422281.55897161685</v>
      </c>
      <c r="AV94" s="2">
        <f t="shared" si="232"/>
        <v>-439044.51667870197</v>
      </c>
      <c r="AW94" s="2">
        <f t="shared" si="232"/>
        <v>-455807.47438578709</v>
      </c>
      <c r="AX94" s="2">
        <f t="shared" si="232"/>
        <v>-472570.43209287222</v>
      </c>
      <c r="AY94" s="2">
        <f t="shared" si="232"/>
        <v>-489333.38979995734</v>
      </c>
      <c r="AZ94" s="2">
        <f t="shared" si="232"/>
        <v>-506096.34750704246</v>
      </c>
      <c r="BA94" s="2">
        <f t="shared" si="232"/>
        <v>-522859.30521412758</v>
      </c>
      <c r="BB94" s="2">
        <f t="shared" si="232"/>
        <v>-539622.26292121271</v>
      </c>
      <c r="BC94" s="2">
        <f t="shared" si="232"/>
        <v>-556385.22062829777</v>
      </c>
      <c r="BD94" s="2">
        <f t="shared" si="232"/>
        <v>-573148.17833538284</v>
      </c>
      <c r="BE94" s="2">
        <f t="shared" si="232"/>
        <v>-589911.1360424679</v>
      </c>
      <c r="BF94" s="2">
        <f t="shared" si="232"/>
        <v>-606674.09374955297</v>
      </c>
      <c r="BG94" s="2">
        <f t="shared" si="232"/>
        <v>-623437.05145663803</v>
      </c>
      <c r="BH94" s="2">
        <f t="shared" si="232"/>
        <v>-640200.00916372309</v>
      </c>
      <c r="BI94" s="2">
        <f t="shared" si="232"/>
        <v>-656962.96687080816</v>
      </c>
      <c r="BJ94" s="2">
        <f t="shared" si="232"/>
        <v>-673725.92457789322</v>
      </c>
      <c r="BK94" s="2">
        <f t="shared" si="232"/>
        <v>-690488.88228497829</v>
      </c>
      <c r="BL94" s="2">
        <f t="shared" si="232"/>
        <v>-707251.83999206335</v>
      </c>
      <c r="BM94" s="2">
        <f t="shared" si="232"/>
        <v>-724014.79769914842</v>
      </c>
      <c r="BN94" s="2">
        <f t="shared" si="232"/>
        <v>-740777.75540623348</v>
      </c>
      <c r="BO94" s="2">
        <f t="shared" si="232"/>
        <v>-757540.71311331855</v>
      </c>
      <c r="BP94" s="2">
        <f t="shared" si="232"/>
        <v>-774303.67082040361</v>
      </c>
      <c r="BQ94" s="2">
        <f t="shared" si="232"/>
        <v>-791066.62852748868</v>
      </c>
      <c r="BR94" s="2">
        <f t="shared" si="228"/>
        <v>-807829.58623457374</v>
      </c>
      <c r="BS94" s="2">
        <f t="shared" si="228"/>
        <v>-824592.54394165881</v>
      </c>
      <c r="BT94" s="2">
        <f t="shared" si="228"/>
        <v>-841355.50164874387</v>
      </c>
      <c r="BU94" s="2">
        <f t="shared" si="228"/>
        <v>-858118.45935582893</v>
      </c>
      <c r="BV94" s="2">
        <f t="shared" si="228"/>
        <v>-874881.417062914</v>
      </c>
      <c r="BW94" s="2">
        <f t="shared" si="228"/>
        <v>-891644.37476999906</v>
      </c>
      <c r="BY94" s="2">
        <f t="shared" si="231"/>
        <v>-139463.32896882776</v>
      </c>
    </row>
    <row r="95" spans="1:77" x14ac:dyDescent="0.3">
      <c r="C95">
        <v>316000</v>
      </c>
      <c r="D95" s="2">
        <f t="shared" si="229"/>
        <v>29.647387352794627</v>
      </c>
      <c r="E95" s="2">
        <f t="shared" si="230"/>
        <v>69.642724794667089</v>
      </c>
      <c r="F95" s="2">
        <f t="shared" si="232"/>
        <v>82.535367646486193</v>
      </c>
      <c r="G95" s="2">
        <f t="shared" si="232"/>
        <v>77.7553429594698</v>
      </c>
      <c r="H95" s="2">
        <f t="shared" si="232"/>
        <v>2.342635448436269</v>
      </c>
      <c r="I95" s="2">
        <f t="shared" si="232"/>
        <v>-224.97828528432416</v>
      </c>
      <c r="J95" s="2">
        <f t="shared" si="232"/>
        <v>-634.58908723750187</v>
      </c>
      <c r="K95" s="2">
        <f t="shared" si="232"/>
        <v>-1218.89436925789</v>
      </c>
      <c r="L95" s="2">
        <f t="shared" si="232"/>
        <v>-1970.2987301922817</v>
      </c>
      <c r="M95" s="2">
        <f t="shared" si="232"/>
        <v>-2873.6113043484002</v>
      </c>
      <c r="N95" s="2">
        <f t="shared" si="232"/>
        <v>-3906.0458248807618</v>
      </c>
      <c r="O95" s="2">
        <f t="shared" si="232"/>
        <v>-5149.0237142927535</v>
      </c>
      <c r="P95" s="2">
        <f t="shared" si="232"/>
        <v>-6565.8303795801739</v>
      </c>
      <c r="Q95" s="2">
        <f t="shared" si="232"/>
        <v>-8030.7344040822281</v>
      </c>
      <c r="R95" s="2">
        <f t="shared" si="232"/>
        <v>-9555.7601276025744</v>
      </c>
      <c r="S95" s="2">
        <f t="shared" si="232"/>
        <v>-11158.944059846701</v>
      </c>
      <c r="T95" s="2">
        <f t="shared" si="232"/>
        <v>-12852.310540618264</v>
      </c>
      <c r="U95" s="2">
        <f t="shared" si="232"/>
        <v>-14665.920419426411</v>
      </c>
      <c r="V95" s="2">
        <f t="shared" si="232"/>
        <v>-16623.822375878459</v>
      </c>
      <c r="W95" s="2">
        <f t="shared" si="232"/>
        <v>-18720.00424007258</v>
      </c>
      <c r="X95" s="2">
        <f t="shared" si="232"/>
        <v>-33302.059328687028</v>
      </c>
      <c r="Y95" s="2">
        <f t="shared" si="232"/>
        <v>-48004.357815338059</v>
      </c>
      <c r="Z95" s="2">
        <f t="shared" si="232"/>
        <v>-62808.863190320189</v>
      </c>
      <c r="AA95" s="2">
        <f t="shared" si="232"/>
        <v>-77709.563283731579</v>
      </c>
      <c r="AB95" s="2">
        <f t="shared" si="232"/>
        <v>-92679.435988103854</v>
      </c>
      <c r="AC95" s="2">
        <f t="shared" si="232"/>
        <v>-107691.45919596862</v>
      </c>
      <c r="AD95" s="2">
        <f t="shared" si="232"/>
        <v>-122745.6329073259</v>
      </c>
      <c r="AE95" s="2">
        <f t="shared" si="232"/>
        <v>-137841.95712217566</v>
      </c>
      <c r="AF95" s="2">
        <f t="shared" si="232"/>
        <v>-152980.43184051794</v>
      </c>
      <c r="AG95" s="2">
        <f t="shared" si="232"/>
        <v>-168161.05706235269</v>
      </c>
      <c r="AH95" s="2">
        <f t="shared" si="232"/>
        <v>-183383.83278767994</v>
      </c>
      <c r="AI95" s="2">
        <f t="shared" si="232"/>
        <v>-198648.75901649971</v>
      </c>
      <c r="AJ95" s="2">
        <f t="shared" si="232"/>
        <v>-213955.83574881198</v>
      </c>
      <c r="AK95" s="2">
        <f t="shared" si="232"/>
        <v>-229305.06298461673</v>
      </c>
      <c r="AL95" s="2">
        <f t="shared" si="232"/>
        <v>-244696.44072391398</v>
      </c>
      <c r="AM95" s="2">
        <f t="shared" si="232"/>
        <v>-260129.96896670375</v>
      </c>
      <c r="AN95" s="2">
        <f t="shared" si="232"/>
        <v>-275584.57246123976</v>
      </c>
      <c r="AO95" s="2">
        <f t="shared" si="232"/>
        <v>-291039.17595577578</v>
      </c>
      <c r="AP95" s="2">
        <f t="shared" si="232"/>
        <v>-306493.77945031179</v>
      </c>
      <c r="AQ95" s="2">
        <f t="shared" si="232"/>
        <v>-321948.38294484781</v>
      </c>
      <c r="AR95" s="2">
        <f t="shared" si="232"/>
        <v>-337402.98643938382</v>
      </c>
      <c r="AS95" s="2">
        <f t="shared" si="232"/>
        <v>-352857.58993391984</v>
      </c>
      <c r="AT95" s="2">
        <f t="shared" si="232"/>
        <v>-368312.19342845585</v>
      </c>
      <c r="AU95" s="2">
        <f t="shared" si="232"/>
        <v>-383766.79692299187</v>
      </c>
      <c r="AV95" s="2">
        <f t="shared" si="232"/>
        <v>-399221.40041752788</v>
      </c>
      <c r="AW95" s="2">
        <f t="shared" si="232"/>
        <v>-414676.0039120639</v>
      </c>
      <c r="AX95" s="2">
        <f t="shared" si="232"/>
        <v>-430130.60740659991</v>
      </c>
      <c r="AY95" s="2">
        <f t="shared" si="232"/>
        <v>-445585.21090113593</v>
      </c>
      <c r="AZ95" s="2">
        <f t="shared" si="232"/>
        <v>-461039.81439567194</v>
      </c>
      <c r="BA95" s="2">
        <f t="shared" si="232"/>
        <v>-476494.41789020796</v>
      </c>
      <c r="BB95" s="2">
        <f t="shared" si="232"/>
        <v>-491949.02138474397</v>
      </c>
      <c r="BC95" s="2">
        <f t="shared" si="232"/>
        <v>-507403.62487927999</v>
      </c>
      <c r="BD95" s="2">
        <f t="shared" si="232"/>
        <v>-522858.228373816</v>
      </c>
      <c r="BE95" s="2">
        <f t="shared" si="232"/>
        <v>-538312.83186835202</v>
      </c>
      <c r="BF95" s="2">
        <f t="shared" si="232"/>
        <v>-553767.43536288803</v>
      </c>
      <c r="BG95" s="2">
        <f t="shared" si="232"/>
        <v>-569222.03885742405</v>
      </c>
      <c r="BH95" s="2">
        <f t="shared" si="232"/>
        <v>-584676.64235196006</v>
      </c>
      <c r="BI95" s="2">
        <f t="shared" si="232"/>
        <v>-600131.24584649608</v>
      </c>
      <c r="BJ95" s="2">
        <f t="shared" si="232"/>
        <v>-615585.8493410321</v>
      </c>
      <c r="BK95" s="2">
        <f t="shared" si="232"/>
        <v>-631040.45283556811</v>
      </c>
      <c r="BL95" s="2">
        <f t="shared" si="232"/>
        <v>-646495.05633010413</v>
      </c>
      <c r="BM95" s="2">
        <f t="shared" si="232"/>
        <v>-661949.65982464014</v>
      </c>
      <c r="BN95" s="2">
        <f t="shared" si="232"/>
        <v>-677404.26331917616</v>
      </c>
      <c r="BO95" s="2">
        <f t="shared" si="232"/>
        <v>-692858.86681371217</v>
      </c>
      <c r="BP95" s="2">
        <f t="shared" si="232"/>
        <v>-708313.47030824819</v>
      </c>
      <c r="BQ95" s="2">
        <f t="shared" ref="BQ95:BW98" si="233">BP95-BQ78-BQ44</f>
        <v>-723768.0738027842</v>
      </c>
      <c r="BR95" s="2">
        <f t="shared" si="233"/>
        <v>-739222.67729732022</v>
      </c>
      <c r="BS95" s="2">
        <f t="shared" si="233"/>
        <v>-754677.28079185623</v>
      </c>
      <c r="BT95" s="2">
        <f t="shared" si="233"/>
        <v>-770131.88428639225</v>
      </c>
      <c r="BU95" s="2">
        <f t="shared" si="233"/>
        <v>-785586.48778092826</v>
      </c>
      <c r="BV95" s="2">
        <f t="shared" si="233"/>
        <v>-801041.09127546428</v>
      </c>
      <c r="BW95" s="2">
        <f t="shared" si="233"/>
        <v>-816495.69477000029</v>
      </c>
      <c r="BY95" s="2">
        <f t="shared" si="231"/>
        <v>-123023.69147906364</v>
      </c>
    </row>
    <row r="96" spans="1:77" x14ac:dyDescent="0.3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Y96" s="2">
        <f t="shared" si="231"/>
        <v>0</v>
      </c>
    </row>
    <row r="97" spans="2:77" x14ac:dyDescent="0.3">
      <c r="B97" t="s">
        <v>37</v>
      </c>
      <c r="C97">
        <v>311000</v>
      </c>
      <c r="D97" s="2">
        <f t="shared" si="229"/>
        <v>-54.305854217239016</v>
      </c>
      <c r="E97" s="2">
        <f t="shared" si="230"/>
        <v>-190.16872705112419</v>
      </c>
      <c r="F97" s="2">
        <f t="shared" ref="F97:BQ99" si="234">E97-F80-F46</f>
        <v>-374.14966594472537</v>
      </c>
      <c r="G97" s="2">
        <f t="shared" si="234"/>
        <v>-621.45843547938819</v>
      </c>
      <c r="H97" s="2">
        <f t="shared" si="234"/>
        <v>-997.02364575263505</v>
      </c>
      <c r="I97" s="2">
        <f t="shared" si="234"/>
        <v>-1587.0776801697161</v>
      </c>
      <c r="J97" s="2">
        <f t="shared" si="234"/>
        <v>-2434.5183393588036</v>
      </c>
      <c r="K97" s="2">
        <f t="shared" si="234"/>
        <v>-3528.6211955374824</v>
      </c>
      <c r="L97" s="2">
        <f t="shared" si="234"/>
        <v>-4858.6618209233384</v>
      </c>
      <c r="M97" s="2">
        <f t="shared" si="234"/>
        <v>-6403.1912704530287</v>
      </c>
      <c r="N97" s="2">
        <f t="shared" si="234"/>
        <v>-8130.0361712807953</v>
      </c>
      <c r="O97" s="2">
        <f t="shared" si="234"/>
        <v>-10154.160584944109</v>
      </c>
      <c r="P97" s="2">
        <f t="shared" si="234"/>
        <v>-12423.72485303756</v>
      </c>
      <c r="Q97" s="2">
        <f t="shared" si="234"/>
        <v>-14761.200827835852</v>
      </c>
      <c r="R97" s="2">
        <f t="shared" si="234"/>
        <v>-17183.566436015193</v>
      </c>
      <c r="S97" s="2">
        <f t="shared" si="234"/>
        <v>-19716.288567589902</v>
      </c>
      <c r="T97" s="2">
        <f t="shared" si="234"/>
        <v>-22376.345149236186</v>
      </c>
      <c r="U97" s="2">
        <f t="shared" si="234"/>
        <v>-25206.180997644573</v>
      </c>
      <c r="V97" s="2">
        <f t="shared" si="234"/>
        <v>-28239.751966167485</v>
      </c>
      <c r="W97" s="2">
        <f t="shared" si="234"/>
        <v>-31468.569091466812</v>
      </c>
      <c r="X97" s="2">
        <f t="shared" si="234"/>
        <v>-59809.555245880205</v>
      </c>
      <c r="Y97" s="2">
        <f t="shared" si="234"/>
        <v>-88320.320667055697</v>
      </c>
      <c r="Z97" s="2">
        <f t="shared" si="234"/>
        <v>-116975.39846497898</v>
      </c>
      <c r="AA97" s="2">
        <f t="shared" si="234"/>
        <v>-145766.29967631193</v>
      </c>
      <c r="AB97" s="2">
        <f t="shared" si="234"/>
        <v>-174654.87007664589</v>
      </c>
      <c r="AC97" s="2">
        <f t="shared" si="234"/>
        <v>-203602.95544157218</v>
      </c>
      <c r="AD97" s="2">
        <f t="shared" si="234"/>
        <v>-232610.55577109085</v>
      </c>
      <c r="AE97" s="2">
        <f t="shared" si="234"/>
        <v>-261677.67106520184</v>
      </c>
      <c r="AF97" s="2">
        <f t="shared" si="234"/>
        <v>-290804.30132390512</v>
      </c>
      <c r="AG97" s="2">
        <f t="shared" si="234"/>
        <v>-319990.44654720079</v>
      </c>
      <c r="AH97" s="2">
        <f t="shared" si="234"/>
        <v>-349236.1067350888</v>
      </c>
      <c r="AI97" s="2">
        <f t="shared" si="234"/>
        <v>-378541.28188756917</v>
      </c>
      <c r="AJ97" s="2">
        <f t="shared" si="234"/>
        <v>-407905.9720046419</v>
      </c>
      <c r="AK97" s="2">
        <f t="shared" si="234"/>
        <v>-437330.17708630691</v>
      </c>
      <c r="AL97" s="2">
        <f t="shared" si="234"/>
        <v>-466813.89713256428</v>
      </c>
      <c r="AM97" s="2">
        <f t="shared" si="234"/>
        <v>-496357.132143414</v>
      </c>
      <c r="AN97" s="2">
        <f t="shared" si="234"/>
        <v>-525930.12463655986</v>
      </c>
      <c r="AO97" s="2">
        <f t="shared" si="234"/>
        <v>-555503.11712970573</v>
      </c>
      <c r="AP97" s="2">
        <f t="shared" si="234"/>
        <v>-585076.1096228516</v>
      </c>
      <c r="AQ97" s="2">
        <f t="shared" si="234"/>
        <v>-614649.10211599746</v>
      </c>
      <c r="AR97" s="2">
        <f t="shared" si="234"/>
        <v>-644222.09460914333</v>
      </c>
      <c r="AS97" s="2">
        <f t="shared" si="234"/>
        <v>-673795.0871022892</v>
      </c>
      <c r="AT97" s="2">
        <f t="shared" si="234"/>
        <v>-703368.07959543506</v>
      </c>
      <c r="AU97" s="2">
        <f t="shared" si="234"/>
        <v>-732941.07208858093</v>
      </c>
      <c r="AV97" s="2">
        <f t="shared" si="234"/>
        <v>-762514.06458172679</v>
      </c>
      <c r="AW97" s="2">
        <f t="shared" si="234"/>
        <v>-792087.05707487266</v>
      </c>
      <c r="AX97" s="2">
        <f t="shared" si="234"/>
        <v>-821660.04956801853</v>
      </c>
      <c r="AY97" s="2">
        <f t="shared" si="234"/>
        <v>-851233.04206116439</v>
      </c>
      <c r="AZ97" s="2">
        <f t="shared" si="234"/>
        <v>-880806.03455431026</v>
      </c>
      <c r="BA97" s="2">
        <f t="shared" si="234"/>
        <v>-910379.02704745613</v>
      </c>
      <c r="BB97" s="2">
        <f t="shared" si="234"/>
        <v>-939952.01954060199</v>
      </c>
      <c r="BC97" s="2">
        <f t="shared" si="234"/>
        <v>-969525.01203374786</v>
      </c>
      <c r="BD97" s="2">
        <f t="shared" si="234"/>
        <v>-999098.00452689372</v>
      </c>
      <c r="BE97" s="2">
        <f t="shared" si="234"/>
        <v>-1028670.9970200396</v>
      </c>
      <c r="BF97" s="2">
        <f t="shared" si="234"/>
        <v>-1058243.9895131853</v>
      </c>
      <c r="BG97" s="2">
        <f t="shared" si="234"/>
        <v>-1087816.9820063312</v>
      </c>
      <c r="BH97" s="2">
        <f t="shared" si="234"/>
        <v>-1117389.9744994771</v>
      </c>
      <c r="BI97" s="2">
        <f t="shared" si="234"/>
        <v>-1146962.9669926229</v>
      </c>
      <c r="BJ97" s="2">
        <f t="shared" si="234"/>
        <v>-1176535.9594857688</v>
      </c>
      <c r="BK97" s="2">
        <f t="shared" si="234"/>
        <v>-1206108.9519789147</v>
      </c>
      <c r="BL97" s="2">
        <f t="shared" si="234"/>
        <v>-1235681.9444720605</v>
      </c>
      <c r="BM97" s="2">
        <f t="shared" si="234"/>
        <v>-1265254.9369652064</v>
      </c>
      <c r="BN97" s="2">
        <f t="shared" si="234"/>
        <v>-1294827.9294583523</v>
      </c>
      <c r="BO97" s="2">
        <f t="shared" si="234"/>
        <v>-1324400.9219514981</v>
      </c>
      <c r="BP97" s="2">
        <f t="shared" si="234"/>
        <v>-1353973.914444644</v>
      </c>
      <c r="BQ97" s="2">
        <f t="shared" si="234"/>
        <v>-1383546.9069377899</v>
      </c>
      <c r="BR97" s="2">
        <f t="shared" si="233"/>
        <v>-1413119.8994309357</v>
      </c>
      <c r="BS97" s="2">
        <f t="shared" si="233"/>
        <v>-1442692.8919240816</v>
      </c>
      <c r="BT97" s="2">
        <f t="shared" si="233"/>
        <v>-1472265.8844172275</v>
      </c>
      <c r="BU97" s="2">
        <f t="shared" si="233"/>
        <v>-1501838.8769103733</v>
      </c>
      <c r="BV97" s="2">
        <f t="shared" si="233"/>
        <v>-1531411.8694035192</v>
      </c>
      <c r="BW97" s="2">
        <f t="shared" si="233"/>
        <v>-1560984.8618966651</v>
      </c>
      <c r="BY97" s="2">
        <f t="shared" si="231"/>
        <v>-233003.16427349017</v>
      </c>
    </row>
    <row r="98" spans="2:77" x14ac:dyDescent="0.3">
      <c r="C98">
        <v>312000</v>
      </c>
      <c r="D98" s="2">
        <f t="shared" si="229"/>
        <v>171.88340758243609</v>
      </c>
      <c r="E98" s="2">
        <f t="shared" si="230"/>
        <v>470.28390135242387</v>
      </c>
      <c r="F98" s="2">
        <f t="shared" si="234"/>
        <v>688.57990299708251</v>
      </c>
      <c r="G98" s="2">
        <f t="shared" si="234"/>
        <v>801.45100927089095</v>
      </c>
      <c r="H98" s="2">
        <f t="shared" si="234"/>
        <v>700.80732836454342</v>
      </c>
      <c r="I98" s="2">
        <f t="shared" si="234"/>
        <v>243.09341661250295</v>
      </c>
      <c r="J98" s="2">
        <f t="shared" si="234"/>
        <v>-643.10483175142213</v>
      </c>
      <c r="K98" s="2">
        <f t="shared" si="234"/>
        <v>-1939.9339275338421</v>
      </c>
      <c r="L98" s="2">
        <f t="shared" si="234"/>
        <v>-3629.540381541367</v>
      </c>
      <c r="M98" s="2">
        <f t="shared" si="234"/>
        <v>-5676.2170663945853</v>
      </c>
      <c r="N98" s="2">
        <f t="shared" si="234"/>
        <v>-8026.4033655206949</v>
      </c>
      <c r="O98" s="2">
        <f t="shared" si="234"/>
        <v>-10871.485679381358</v>
      </c>
      <c r="P98" s="2">
        <f t="shared" si="234"/>
        <v>-14125.163946107759</v>
      </c>
      <c r="Q98" s="2">
        <f t="shared" si="234"/>
        <v>-17491.898214176035</v>
      </c>
      <c r="R98" s="2">
        <f t="shared" si="234"/>
        <v>-20999.952483921657</v>
      </c>
      <c r="S98" s="2">
        <f t="shared" si="234"/>
        <v>-24691.722755847826</v>
      </c>
      <c r="T98" s="2">
        <f t="shared" si="234"/>
        <v>-28595.47303029001</v>
      </c>
      <c r="U98" s="2">
        <f t="shared" si="234"/>
        <v>-32781.863308086882</v>
      </c>
      <c r="V98" s="2">
        <f t="shared" si="234"/>
        <v>-37307.421589909376</v>
      </c>
      <c r="W98" s="2">
        <f t="shared" si="234"/>
        <v>-42158.015875589765</v>
      </c>
      <c r="X98" s="2">
        <f t="shared" si="234"/>
        <v>-67544.992917597701</v>
      </c>
      <c r="Y98" s="2">
        <f t="shared" si="234"/>
        <v>-93214.609962960327</v>
      </c>
      <c r="Z98" s="2">
        <f t="shared" si="234"/>
        <v>-119124.47101117444</v>
      </c>
      <c r="AA98" s="2">
        <f t="shared" si="234"/>
        <v>-145260.44406207229</v>
      </c>
      <c r="AB98" s="2">
        <f t="shared" si="234"/>
        <v>-171559.01187753334</v>
      </c>
      <c r="AC98" s="2">
        <f t="shared" si="234"/>
        <v>-197956.65721943701</v>
      </c>
      <c r="AD98" s="2">
        <f t="shared" si="234"/>
        <v>-224453.38008778333</v>
      </c>
      <c r="AE98" s="2">
        <f t="shared" si="234"/>
        <v>-251049.18048257226</v>
      </c>
      <c r="AF98" s="2">
        <f t="shared" si="234"/>
        <v>-277744.05840380385</v>
      </c>
      <c r="AG98" s="2">
        <f t="shared" si="234"/>
        <v>-304538.01385147806</v>
      </c>
      <c r="AH98" s="2">
        <f t="shared" si="234"/>
        <v>-331431.04682559491</v>
      </c>
      <c r="AI98" s="2">
        <f t="shared" si="234"/>
        <v>-358423.15732615435</v>
      </c>
      <c r="AJ98" s="2">
        <f t="shared" si="234"/>
        <v>-385514.34535315644</v>
      </c>
      <c r="AK98" s="2">
        <f t="shared" si="234"/>
        <v>-412704.61090660118</v>
      </c>
      <c r="AL98" s="2">
        <f t="shared" si="234"/>
        <v>-439993.95398648852</v>
      </c>
      <c r="AM98" s="2">
        <f t="shared" si="234"/>
        <v>-467382.37459281849</v>
      </c>
      <c r="AN98" s="2">
        <f t="shared" si="234"/>
        <v>-494820.33396236977</v>
      </c>
      <c r="AO98" s="2">
        <f t="shared" si="234"/>
        <v>-522258.29333192104</v>
      </c>
      <c r="AP98" s="2">
        <f t="shared" si="234"/>
        <v>-549696.25270147226</v>
      </c>
      <c r="AQ98" s="2">
        <f t="shared" si="234"/>
        <v>-577134.21207102353</v>
      </c>
      <c r="AR98" s="2">
        <f t="shared" si="234"/>
        <v>-604572.17144057481</v>
      </c>
      <c r="AS98" s="2">
        <f t="shared" si="234"/>
        <v>-632010.13081012608</v>
      </c>
      <c r="AT98" s="2">
        <f t="shared" si="234"/>
        <v>-659448.09017967735</v>
      </c>
      <c r="AU98" s="2">
        <f t="shared" si="234"/>
        <v>-686886.04954922863</v>
      </c>
      <c r="AV98" s="2">
        <f t="shared" si="234"/>
        <v>-714324.0089187799</v>
      </c>
      <c r="AW98" s="2">
        <f t="shared" si="234"/>
        <v>-741761.96828833118</v>
      </c>
      <c r="AX98" s="2">
        <f t="shared" si="234"/>
        <v>-769199.92765788245</v>
      </c>
      <c r="AY98" s="2">
        <f t="shared" si="234"/>
        <v>-796637.88702743372</v>
      </c>
      <c r="AZ98" s="2">
        <f t="shared" si="234"/>
        <v>-824075.846396985</v>
      </c>
      <c r="BA98" s="2">
        <f t="shared" si="234"/>
        <v>-851513.80576653627</v>
      </c>
      <c r="BB98" s="2">
        <f t="shared" si="234"/>
        <v>-878951.76513608755</v>
      </c>
      <c r="BC98" s="2">
        <f t="shared" si="234"/>
        <v>-906389.72450563882</v>
      </c>
      <c r="BD98" s="2">
        <f t="shared" si="234"/>
        <v>-933827.68387519009</v>
      </c>
      <c r="BE98" s="2">
        <f t="shared" si="234"/>
        <v>-961265.64324474137</v>
      </c>
      <c r="BF98" s="2">
        <f t="shared" si="234"/>
        <v>-988703.60261429264</v>
      </c>
      <c r="BG98" s="2">
        <f t="shared" si="234"/>
        <v>-1016141.5619838439</v>
      </c>
      <c r="BH98" s="2">
        <f t="shared" si="234"/>
        <v>-1043579.5213533952</v>
      </c>
      <c r="BI98" s="2">
        <f t="shared" si="234"/>
        <v>-1071017.4807229463</v>
      </c>
      <c r="BJ98" s="2">
        <f t="shared" si="234"/>
        <v>-1098455.4400924977</v>
      </c>
      <c r="BK98" s="2">
        <f t="shared" si="234"/>
        <v>-1125893.3994620491</v>
      </c>
      <c r="BL98" s="2">
        <f t="shared" si="234"/>
        <v>-1153331.3588316005</v>
      </c>
      <c r="BM98" s="2">
        <f t="shared" si="234"/>
        <v>-1180769.3182011519</v>
      </c>
      <c r="BN98" s="2">
        <f t="shared" si="234"/>
        <v>-1208207.2775707033</v>
      </c>
      <c r="BO98" s="2">
        <f t="shared" si="234"/>
        <v>-1235645.2369402547</v>
      </c>
      <c r="BP98" s="2">
        <f t="shared" si="234"/>
        <v>-1263083.1963098061</v>
      </c>
      <c r="BQ98" s="2">
        <f t="shared" si="234"/>
        <v>-1290521.1556793575</v>
      </c>
      <c r="BR98" s="2">
        <f t="shared" si="233"/>
        <v>-1317959.1150489089</v>
      </c>
      <c r="BS98" s="2">
        <f t="shared" si="233"/>
        <v>-1345397.0744184603</v>
      </c>
      <c r="BT98" s="2">
        <f t="shared" si="233"/>
        <v>-1372835.0337880116</v>
      </c>
      <c r="BU98" s="2">
        <f t="shared" si="233"/>
        <v>-1400272.993157563</v>
      </c>
      <c r="BV98" s="2">
        <f t="shared" si="233"/>
        <v>-1427710.9525271144</v>
      </c>
      <c r="BW98" s="2">
        <f t="shared" si="233"/>
        <v>-1455148.9118966658</v>
      </c>
      <c r="BY98" s="2">
        <f t="shared" si="231"/>
        <v>-225106.9750204951</v>
      </c>
    </row>
    <row r="99" spans="2:77" x14ac:dyDescent="0.3">
      <c r="C99">
        <v>313000</v>
      </c>
      <c r="D99" s="2">
        <f t="shared" si="229"/>
        <v>4.1017951333333338</v>
      </c>
      <c r="E99" s="2">
        <f t="shared" si="230"/>
        <v>-91.060913533333334</v>
      </c>
      <c r="F99" s="2">
        <f t="shared" si="234"/>
        <v>-368.74009480000007</v>
      </c>
      <c r="G99" s="2">
        <f t="shared" si="234"/>
        <v>-886.62785493333342</v>
      </c>
      <c r="H99" s="2">
        <f t="shared" si="234"/>
        <v>-1891.0046839080055</v>
      </c>
      <c r="I99" s="2">
        <f t="shared" si="234"/>
        <v>-3708.958341724277</v>
      </c>
      <c r="J99" s="2">
        <f t="shared" si="234"/>
        <v>-6503.2043299410689</v>
      </c>
      <c r="K99" s="2">
        <f t="shared" si="234"/>
        <v>-10233.063858037776</v>
      </c>
      <c r="L99" s="2">
        <f t="shared" si="234"/>
        <v>-14857.858135493796</v>
      </c>
      <c r="M99" s="2">
        <f t="shared" si="234"/>
        <v>-20296.229241791418</v>
      </c>
      <c r="N99" s="2">
        <f t="shared" si="234"/>
        <v>-26426.14046589232</v>
      </c>
      <c r="O99" s="2">
        <f t="shared" si="234"/>
        <v>-33683.661598331062</v>
      </c>
      <c r="P99" s="2">
        <f t="shared" si="234"/>
        <v>-41872.159807247728</v>
      </c>
      <c r="Q99" s="2">
        <f t="shared" si="234"/>
        <v>-50318.253679727233</v>
      </c>
      <c r="R99" s="2">
        <f t="shared" si="234"/>
        <v>-59086.342131660298</v>
      </c>
      <c r="S99" s="2">
        <f t="shared" si="234"/>
        <v>-68273.023536882989</v>
      </c>
      <c r="T99" s="2">
        <f t="shared" si="234"/>
        <v>-77942.696811286005</v>
      </c>
      <c r="U99" s="2">
        <f t="shared" si="234"/>
        <v>-88256.35924459614</v>
      </c>
      <c r="V99" s="2">
        <f t="shared" si="234"/>
        <v>-99342.808668594807</v>
      </c>
      <c r="W99" s="2">
        <f t="shared" si="234"/>
        <v>-111169.84562533665</v>
      </c>
      <c r="X99" s="2">
        <f t="shared" si="234"/>
        <v>-134266.2149364439</v>
      </c>
      <c r="Y99" s="2">
        <f t="shared" si="234"/>
        <v>-158006.57340645828</v>
      </c>
      <c r="Z99" s="2">
        <f t="shared" si="234"/>
        <v>-182294.3226615437</v>
      </c>
      <c r="AA99" s="2">
        <f t="shared" si="234"/>
        <v>-207097.2632437548</v>
      </c>
      <c r="AB99" s="2">
        <f t="shared" si="234"/>
        <v>-232270.67249434598</v>
      </c>
      <c r="AC99" s="2">
        <f t="shared" si="234"/>
        <v>-257669.8277545716</v>
      </c>
      <c r="AD99" s="2">
        <f t="shared" si="234"/>
        <v>-283294.72902443167</v>
      </c>
      <c r="AE99" s="2">
        <f t="shared" si="234"/>
        <v>-309145.37630392617</v>
      </c>
      <c r="AF99" s="2">
        <f t="shared" si="234"/>
        <v>-335221.76959305513</v>
      </c>
      <c r="AG99" s="2">
        <f t="shared" si="234"/>
        <v>-361523.90889181849</v>
      </c>
      <c r="AH99" s="2">
        <f t="shared" si="234"/>
        <v>-388051.7942002163</v>
      </c>
      <c r="AI99" s="2">
        <f t="shared" si="234"/>
        <v>-414805.42551824852</v>
      </c>
      <c r="AJ99" s="2">
        <f t="shared" si="234"/>
        <v>-441784.80284591526</v>
      </c>
      <c r="AK99" s="2">
        <f t="shared" si="234"/>
        <v>-468989.92618321645</v>
      </c>
      <c r="AL99" s="2">
        <f t="shared" si="234"/>
        <v>-496420.7955301521</v>
      </c>
      <c r="AM99" s="2">
        <f t="shared" si="234"/>
        <v>-524077.41088672215</v>
      </c>
      <c r="AN99" s="2">
        <f t="shared" si="234"/>
        <v>-551846.89924810943</v>
      </c>
      <c r="AO99" s="2">
        <f t="shared" si="234"/>
        <v>-579616.38760949671</v>
      </c>
      <c r="AP99" s="2">
        <f t="shared" si="234"/>
        <v>-607385.87597088399</v>
      </c>
      <c r="AQ99" s="2">
        <f t="shared" si="234"/>
        <v>-635155.36433227127</v>
      </c>
      <c r="AR99" s="2">
        <f t="shared" si="234"/>
        <v>-662924.85269365855</v>
      </c>
      <c r="AS99" s="2">
        <f t="shared" si="234"/>
        <v>-690694.34105504584</v>
      </c>
      <c r="AT99" s="2">
        <f t="shared" si="234"/>
        <v>-718463.82941643312</v>
      </c>
      <c r="AU99" s="2">
        <f t="shared" si="234"/>
        <v>-746233.3177778204</v>
      </c>
      <c r="AV99" s="2">
        <f t="shared" si="234"/>
        <v>-774002.80613920768</v>
      </c>
      <c r="AW99" s="2">
        <f t="shared" si="234"/>
        <v>-801772.29450059496</v>
      </c>
      <c r="AX99" s="2">
        <f t="shared" si="234"/>
        <v>-829541.78286198224</v>
      </c>
      <c r="AY99" s="2">
        <f t="shared" si="234"/>
        <v>-857311.27122336952</v>
      </c>
      <c r="AZ99" s="2">
        <f t="shared" si="234"/>
        <v>-885080.7595847568</v>
      </c>
      <c r="BA99" s="2">
        <f t="shared" si="234"/>
        <v>-912850.24794614408</v>
      </c>
      <c r="BB99" s="2">
        <f t="shared" si="234"/>
        <v>-940619.73630753136</v>
      </c>
      <c r="BC99" s="2">
        <f t="shared" si="234"/>
        <v>-968389.22466891864</v>
      </c>
      <c r="BD99" s="2">
        <f t="shared" si="234"/>
        <v>-996158.71303030592</v>
      </c>
      <c r="BE99" s="2">
        <f t="shared" si="234"/>
        <v>-1023928.2013916932</v>
      </c>
      <c r="BF99" s="2">
        <f t="shared" si="234"/>
        <v>-1051697.6897530805</v>
      </c>
      <c r="BG99" s="2">
        <f t="shared" si="234"/>
        <v>-1079467.1781144678</v>
      </c>
      <c r="BH99" s="2">
        <f t="shared" si="234"/>
        <v>-1107236.666475855</v>
      </c>
      <c r="BI99" s="2">
        <f t="shared" si="234"/>
        <v>-1135006.1548372423</v>
      </c>
      <c r="BJ99" s="2">
        <f t="shared" si="234"/>
        <v>-1162775.6431986296</v>
      </c>
      <c r="BK99" s="2">
        <f t="shared" si="234"/>
        <v>-1190545.1315600169</v>
      </c>
      <c r="BL99" s="2">
        <f t="shared" si="234"/>
        <v>-1218314.6199214042</v>
      </c>
      <c r="BM99" s="2">
        <f t="shared" si="234"/>
        <v>-1246084.1082827915</v>
      </c>
      <c r="BN99" s="2">
        <f t="shared" si="234"/>
        <v>-1273853.5966441787</v>
      </c>
      <c r="BO99" s="2">
        <f t="shared" si="234"/>
        <v>-1301623.085005566</v>
      </c>
      <c r="BP99" s="2">
        <f t="shared" si="234"/>
        <v>-1329392.5733669533</v>
      </c>
      <c r="BQ99" s="2">
        <f t="shared" ref="BQ99:BW102" si="235">BP99-BQ82-BQ48</f>
        <v>-1357162.0617283406</v>
      </c>
      <c r="BR99" s="2">
        <f t="shared" si="235"/>
        <v>-1384931.5500897279</v>
      </c>
      <c r="BS99" s="2">
        <f t="shared" si="235"/>
        <v>-1412701.0384511151</v>
      </c>
      <c r="BT99" s="2">
        <f t="shared" si="235"/>
        <v>-1440470.5268125024</v>
      </c>
      <c r="BU99" s="2">
        <f t="shared" si="235"/>
        <v>-1468240.0151738897</v>
      </c>
      <c r="BV99" s="2">
        <f t="shared" si="235"/>
        <v>-1496009.503535277</v>
      </c>
      <c r="BW99" s="2">
        <f t="shared" si="235"/>
        <v>-1523778.9918966643</v>
      </c>
      <c r="BY99" s="2">
        <f t="shared" si="231"/>
        <v>-284783.93099862925</v>
      </c>
    </row>
    <row r="100" spans="2:77" x14ac:dyDescent="0.3">
      <c r="C100">
        <v>314000</v>
      </c>
      <c r="D100" s="2">
        <f t="shared" si="229"/>
        <v>18.168631012500004</v>
      </c>
      <c r="E100" s="2">
        <f t="shared" si="230"/>
        <v>-14.148184345833332</v>
      </c>
      <c r="F100" s="2">
        <f t="shared" ref="F100:BQ102" si="236">E100-F83-F49</f>
        <v>-167.68923006666668</v>
      </c>
      <c r="G100" s="2">
        <f t="shared" si="236"/>
        <v>-480.77258824166677</v>
      </c>
      <c r="H100" s="2">
        <f t="shared" si="236"/>
        <v>-1116.9734278689168</v>
      </c>
      <c r="I100" s="2">
        <f t="shared" si="236"/>
        <v>-2293.5376851764527</v>
      </c>
      <c r="J100" s="2">
        <f t="shared" si="236"/>
        <v>-4118.5381338900606</v>
      </c>
      <c r="K100" s="2">
        <f t="shared" si="236"/>
        <v>-6564.9566369468739</v>
      </c>
      <c r="L100" s="2">
        <f t="shared" si="236"/>
        <v>-9605.7750572840287</v>
      </c>
      <c r="M100" s="2">
        <f t="shared" si="236"/>
        <v>-13186.95689530147</v>
      </c>
      <c r="N100" s="2">
        <f t="shared" si="236"/>
        <v>-17227.447514336276</v>
      </c>
      <c r="O100" s="2">
        <f t="shared" si="236"/>
        <v>-22016.876798140038</v>
      </c>
      <c r="P100" s="2">
        <f t="shared" si="236"/>
        <v>-27424.644678857745</v>
      </c>
      <c r="Q100" s="2">
        <f t="shared" si="236"/>
        <v>-33003.503067819933</v>
      </c>
      <c r="R100" s="2">
        <f t="shared" si="236"/>
        <v>-38796.224592087718</v>
      </c>
      <c r="S100" s="2">
        <f t="shared" si="236"/>
        <v>-44866.968192252782</v>
      </c>
      <c r="T100" s="2">
        <f t="shared" si="236"/>
        <v>-51258.506495376234</v>
      </c>
      <c r="U100" s="2">
        <f t="shared" si="236"/>
        <v>-58077.77106911088</v>
      </c>
      <c r="V100" s="2">
        <f t="shared" si="236"/>
        <v>-65410.307167578962</v>
      </c>
      <c r="W100" s="2">
        <f t="shared" si="236"/>
        <v>-73234.728477249912</v>
      </c>
      <c r="X100" s="2">
        <f t="shared" si="236"/>
        <v>-98347.932565823372</v>
      </c>
      <c r="Y100" s="2">
        <f t="shared" si="236"/>
        <v>-123888.86292500803</v>
      </c>
      <c r="Z100" s="2">
        <f t="shared" si="236"/>
        <v>-149793.3606142122</v>
      </c>
      <c r="AA100" s="2">
        <f t="shared" si="236"/>
        <v>-176040.03931990534</v>
      </c>
      <c r="AB100" s="2">
        <f t="shared" si="236"/>
        <v>-202532.77679803714</v>
      </c>
      <c r="AC100" s="2">
        <f t="shared" si="236"/>
        <v>-229175.45080455736</v>
      </c>
      <c r="AD100" s="2">
        <f t="shared" si="236"/>
        <v>-255968.06133946596</v>
      </c>
      <c r="AE100" s="2">
        <f t="shared" si="236"/>
        <v>-282910.60840276303</v>
      </c>
      <c r="AF100" s="2">
        <f t="shared" si="236"/>
        <v>-310003.09199444845</v>
      </c>
      <c r="AG100" s="2">
        <f t="shared" si="236"/>
        <v>-337245.51211452228</v>
      </c>
      <c r="AH100" s="2">
        <f t="shared" si="236"/>
        <v>-364637.86876298452</v>
      </c>
      <c r="AI100" s="2">
        <f t="shared" si="236"/>
        <v>-392180.16193983518</v>
      </c>
      <c r="AJ100" s="2">
        <f t="shared" si="236"/>
        <v>-419872.39164507424</v>
      </c>
      <c r="AK100" s="2">
        <f t="shared" si="236"/>
        <v>-447714.55787870171</v>
      </c>
      <c r="AL100" s="2">
        <f t="shared" si="236"/>
        <v>-475706.66064071754</v>
      </c>
      <c r="AM100" s="2">
        <f t="shared" si="236"/>
        <v>-503848.69993112178</v>
      </c>
      <c r="AN100" s="2">
        <f t="shared" si="236"/>
        <v>-532065.70748572028</v>
      </c>
      <c r="AO100" s="2">
        <f t="shared" si="236"/>
        <v>-560282.71504031867</v>
      </c>
      <c r="AP100" s="2">
        <f t="shared" si="236"/>
        <v>-588499.72259491705</v>
      </c>
      <c r="AQ100" s="2">
        <f t="shared" si="236"/>
        <v>-616716.73014951544</v>
      </c>
      <c r="AR100" s="2">
        <f t="shared" si="236"/>
        <v>-644933.73770411382</v>
      </c>
      <c r="AS100" s="2">
        <f t="shared" si="236"/>
        <v>-673150.74525871221</v>
      </c>
      <c r="AT100" s="2">
        <f t="shared" si="236"/>
        <v>-701367.7528133106</v>
      </c>
      <c r="AU100" s="2">
        <f t="shared" si="236"/>
        <v>-729584.76036790898</v>
      </c>
      <c r="AV100" s="2">
        <f t="shared" si="236"/>
        <v>-757801.76792250737</v>
      </c>
      <c r="AW100" s="2">
        <f t="shared" si="236"/>
        <v>-786018.77547710575</v>
      </c>
      <c r="AX100" s="2">
        <f t="shared" si="236"/>
        <v>-814235.78303170414</v>
      </c>
      <c r="AY100" s="2">
        <f t="shared" si="236"/>
        <v>-842452.79058630252</v>
      </c>
      <c r="AZ100" s="2">
        <f t="shared" si="236"/>
        <v>-870669.79814090091</v>
      </c>
      <c r="BA100" s="2">
        <f t="shared" si="236"/>
        <v>-898886.80569549929</v>
      </c>
      <c r="BB100" s="2">
        <f t="shared" si="236"/>
        <v>-927103.81325009768</v>
      </c>
      <c r="BC100" s="2">
        <f t="shared" si="236"/>
        <v>-955320.82080469606</v>
      </c>
      <c r="BD100" s="2">
        <f t="shared" si="236"/>
        <v>-983537.82835929445</v>
      </c>
      <c r="BE100" s="2">
        <f t="shared" si="236"/>
        <v>-1011754.8359138928</v>
      </c>
      <c r="BF100" s="2">
        <f t="shared" si="236"/>
        <v>-1039971.8434684912</v>
      </c>
      <c r="BG100" s="2">
        <f t="shared" si="236"/>
        <v>-1068188.8510230898</v>
      </c>
      <c r="BH100" s="2">
        <f t="shared" si="236"/>
        <v>-1096405.8585776885</v>
      </c>
      <c r="BI100" s="2">
        <f t="shared" si="236"/>
        <v>-1124622.8661322871</v>
      </c>
      <c r="BJ100" s="2">
        <f t="shared" si="236"/>
        <v>-1152839.8736868857</v>
      </c>
      <c r="BK100" s="2">
        <f t="shared" si="236"/>
        <v>-1181056.8812414843</v>
      </c>
      <c r="BL100" s="2">
        <f t="shared" si="236"/>
        <v>-1209273.8887960829</v>
      </c>
      <c r="BM100" s="2">
        <f t="shared" si="236"/>
        <v>-1237490.8963506815</v>
      </c>
      <c r="BN100" s="2">
        <f t="shared" si="236"/>
        <v>-1265707.9039052802</v>
      </c>
      <c r="BO100" s="2">
        <f t="shared" si="236"/>
        <v>-1293924.9114598788</v>
      </c>
      <c r="BP100" s="2">
        <f t="shared" si="236"/>
        <v>-1322141.9190144774</v>
      </c>
      <c r="BQ100" s="2">
        <f t="shared" si="236"/>
        <v>-1350358.926569076</v>
      </c>
      <c r="BR100" s="2">
        <f t="shared" si="235"/>
        <v>-1378575.9341236746</v>
      </c>
      <c r="BS100" s="2">
        <f t="shared" si="235"/>
        <v>-1406792.9416782733</v>
      </c>
      <c r="BT100" s="2">
        <f t="shared" si="235"/>
        <v>-1435009.9492328719</v>
      </c>
      <c r="BU100" s="2">
        <f t="shared" si="235"/>
        <v>-1463226.9567874705</v>
      </c>
      <c r="BV100" s="2">
        <f t="shared" si="235"/>
        <v>-1491443.9643420691</v>
      </c>
      <c r="BW100" s="2">
        <f t="shared" si="235"/>
        <v>-1519660.9718966677</v>
      </c>
      <c r="BY100" s="2">
        <f t="shared" si="231"/>
        <v>-256957.16309343235</v>
      </c>
    </row>
    <row r="101" spans="2:77" x14ac:dyDescent="0.3">
      <c r="C101">
        <v>315000</v>
      </c>
      <c r="D101" s="2">
        <f t="shared" si="229"/>
        <v>-88.777684799999989</v>
      </c>
      <c r="E101" s="2">
        <f t="shared" si="230"/>
        <v>-305.87550479999999</v>
      </c>
      <c r="F101" s="2">
        <f t="shared" si="236"/>
        <v>-592.79441759999997</v>
      </c>
      <c r="G101" s="2">
        <f t="shared" si="236"/>
        <v>-971.60435280000002</v>
      </c>
      <c r="H101" s="2">
        <f t="shared" si="236"/>
        <v>-1536.5125416951521</v>
      </c>
      <c r="I101" s="2">
        <f t="shared" si="236"/>
        <v>-2412.635479757575</v>
      </c>
      <c r="J101" s="2">
        <f t="shared" si="236"/>
        <v>-3662.2161687642347</v>
      </c>
      <c r="K101" s="2">
        <f t="shared" si="236"/>
        <v>-5269.6938907355843</v>
      </c>
      <c r="L101" s="2">
        <f t="shared" si="236"/>
        <v>-7219.5079276920787</v>
      </c>
      <c r="M101" s="2">
        <f t="shared" si="236"/>
        <v>-9480.5367138158435</v>
      </c>
      <c r="N101" s="2">
        <f t="shared" si="236"/>
        <v>-12006.097965309458</v>
      </c>
      <c r="O101" s="2">
        <f t="shared" si="236"/>
        <v>-14962.999960960642</v>
      </c>
      <c r="P101" s="2">
        <f t="shared" si="236"/>
        <v>-18276.02541916064</v>
      </c>
      <c r="Q101" s="2">
        <f t="shared" si="236"/>
        <v>-21687.588061533439</v>
      </c>
      <c r="R101" s="2">
        <f t="shared" si="236"/>
        <v>-25222.322184122237</v>
      </c>
      <c r="S101" s="2">
        <f t="shared" si="236"/>
        <v>-28917.179230991835</v>
      </c>
      <c r="T101" s="2">
        <f t="shared" si="236"/>
        <v>-32796.793498185434</v>
      </c>
      <c r="U101" s="2">
        <f t="shared" si="236"/>
        <v>-36922.750725811034</v>
      </c>
      <c r="V101" s="2">
        <f t="shared" si="236"/>
        <v>-41344.319505955034</v>
      </c>
      <c r="W101" s="2">
        <f t="shared" si="236"/>
        <v>-46049.18269059583</v>
      </c>
      <c r="X101" s="2">
        <f t="shared" si="236"/>
        <v>-73714.920871259834</v>
      </c>
      <c r="Y101" s="2">
        <f t="shared" si="236"/>
        <v>-101627.00201235584</v>
      </c>
      <c r="Z101" s="2">
        <f t="shared" si="236"/>
        <v>-129748.47466981904</v>
      </c>
      <c r="AA101" s="2">
        <f t="shared" si="236"/>
        <v>-158067.02169562786</v>
      </c>
      <c r="AB101" s="2">
        <f t="shared" si="236"/>
        <v>-186527.28282834947</v>
      </c>
      <c r="AC101" s="2">
        <f t="shared" si="236"/>
        <v>-215073.89780655107</v>
      </c>
      <c r="AD101" s="2">
        <f t="shared" si="236"/>
        <v>-243706.86663023266</v>
      </c>
      <c r="AE101" s="2">
        <f t="shared" si="236"/>
        <v>-272426.18929939426</v>
      </c>
      <c r="AF101" s="2">
        <f t="shared" si="236"/>
        <v>-301231.86581403587</v>
      </c>
      <c r="AG101" s="2">
        <f t="shared" si="236"/>
        <v>-330123.89617415745</v>
      </c>
      <c r="AH101" s="2">
        <f t="shared" si="236"/>
        <v>-359102.28037975903</v>
      </c>
      <c r="AI101" s="2">
        <f t="shared" si="236"/>
        <v>-388167.01843084063</v>
      </c>
      <c r="AJ101" s="2">
        <f t="shared" si="236"/>
        <v>-417318.11032740225</v>
      </c>
      <c r="AK101" s="2">
        <f t="shared" si="236"/>
        <v>-446555.55606944382</v>
      </c>
      <c r="AL101" s="2">
        <f t="shared" si="236"/>
        <v>-475879.3556569654</v>
      </c>
      <c r="AM101" s="2">
        <f t="shared" si="236"/>
        <v>-505289.509089967</v>
      </c>
      <c r="AN101" s="2">
        <f t="shared" si="236"/>
        <v>-534742.83944570855</v>
      </c>
      <c r="AO101" s="2">
        <f t="shared" si="236"/>
        <v>-564196.1698014501</v>
      </c>
      <c r="AP101" s="2">
        <f t="shared" si="236"/>
        <v>-593649.50015719165</v>
      </c>
      <c r="AQ101" s="2">
        <f t="shared" si="236"/>
        <v>-623102.8305129332</v>
      </c>
      <c r="AR101" s="2">
        <f t="shared" si="236"/>
        <v>-652556.16086867475</v>
      </c>
      <c r="AS101" s="2">
        <f t="shared" si="236"/>
        <v>-682009.4912244163</v>
      </c>
      <c r="AT101" s="2">
        <f t="shared" si="236"/>
        <v>-711462.82158015785</v>
      </c>
      <c r="AU101" s="2">
        <f t="shared" si="236"/>
        <v>-740916.1519358994</v>
      </c>
      <c r="AV101" s="2">
        <f t="shared" si="236"/>
        <v>-770369.48229164095</v>
      </c>
      <c r="AW101" s="2">
        <f t="shared" si="236"/>
        <v>-799822.8126473825</v>
      </c>
      <c r="AX101" s="2">
        <f t="shared" si="236"/>
        <v>-829276.14300312405</v>
      </c>
      <c r="AY101" s="2">
        <f t="shared" si="236"/>
        <v>-858729.47335886559</v>
      </c>
      <c r="AZ101" s="2">
        <f t="shared" si="236"/>
        <v>-888182.80371460714</v>
      </c>
      <c r="BA101" s="2">
        <f t="shared" si="236"/>
        <v>-917636.13407034869</v>
      </c>
      <c r="BB101" s="2">
        <f t="shared" si="236"/>
        <v>-947089.46442609024</v>
      </c>
      <c r="BC101" s="2">
        <f t="shared" si="236"/>
        <v>-976542.79478183179</v>
      </c>
      <c r="BD101" s="2">
        <f t="shared" si="236"/>
        <v>-1005996.1251375733</v>
      </c>
      <c r="BE101" s="2">
        <f t="shared" si="236"/>
        <v>-1035449.4554933149</v>
      </c>
      <c r="BF101" s="2">
        <f t="shared" si="236"/>
        <v>-1064902.7858490564</v>
      </c>
      <c r="BG101" s="2">
        <f t="shared" si="236"/>
        <v>-1094356.116204798</v>
      </c>
      <c r="BH101" s="2">
        <f t="shared" si="236"/>
        <v>-1123809.4465605395</v>
      </c>
      <c r="BI101" s="2">
        <f t="shared" si="236"/>
        <v>-1153262.7769162811</v>
      </c>
      <c r="BJ101" s="2">
        <f t="shared" si="236"/>
        <v>-1182716.1072720226</v>
      </c>
      <c r="BK101" s="2">
        <f t="shared" si="236"/>
        <v>-1212169.4376277642</v>
      </c>
      <c r="BL101" s="2">
        <f t="shared" si="236"/>
        <v>-1241622.7679835057</v>
      </c>
      <c r="BM101" s="2">
        <f t="shared" si="236"/>
        <v>-1271076.0983392473</v>
      </c>
      <c r="BN101" s="2">
        <f t="shared" si="236"/>
        <v>-1300529.4286949888</v>
      </c>
      <c r="BO101" s="2">
        <f t="shared" si="236"/>
        <v>-1329982.7590507304</v>
      </c>
      <c r="BP101" s="2">
        <f t="shared" si="236"/>
        <v>-1359436.0894064719</v>
      </c>
      <c r="BQ101" s="2">
        <f t="shared" si="236"/>
        <v>-1388889.4197622135</v>
      </c>
      <c r="BR101" s="2">
        <f t="shared" si="235"/>
        <v>-1418342.750117955</v>
      </c>
      <c r="BS101" s="2">
        <f t="shared" si="235"/>
        <v>-1447796.0804736966</v>
      </c>
      <c r="BT101" s="2">
        <f t="shared" si="235"/>
        <v>-1477249.4108294381</v>
      </c>
      <c r="BU101" s="2">
        <f t="shared" si="235"/>
        <v>-1506702.7411851797</v>
      </c>
      <c r="BV101" s="2">
        <f t="shared" si="235"/>
        <v>-1536156.0715409212</v>
      </c>
      <c r="BW101" s="2">
        <f t="shared" si="235"/>
        <v>-1565609.4018966628</v>
      </c>
      <c r="BY101" s="2">
        <f t="shared" si="231"/>
        <v>-244276.52594503787</v>
      </c>
    </row>
    <row r="102" spans="2:77" x14ac:dyDescent="0.3">
      <c r="C102">
        <v>316000</v>
      </c>
      <c r="D102" s="2">
        <f t="shared" si="229"/>
        <v>10.0933906125</v>
      </c>
      <c r="E102" s="2">
        <f t="shared" si="230"/>
        <v>-7.2999458458333368</v>
      </c>
      <c r="F102" s="2">
        <f t="shared" si="236"/>
        <v>-91.04944084166668</v>
      </c>
      <c r="G102" s="2">
        <f t="shared" si="236"/>
        <v>-262.12978501666669</v>
      </c>
      <c r="H102" s="2">
        <f t="shared" si="236"/>
        <v>-610.07934718024967</v>
      </c>
      <c r="I102" s="2">
        <f t="shared" si="236"/>
        <v>-1253.8149952132658</v>
      </c>
      <c r="J102" s="2">
        <f t="shared" si="236"/>
        <v>-2252.4939956579824</v>
      </c>
      <c r="K102" s="2">
        <f t="shared" si="236"/>
        <v>-3591.3270627340708</v>
      </c>
      <c r="L102" s="2">
        <f t="shared" si="236"/>
        <v>-5255.5249106612018</v>
      </c>
      <c r="M102" s="2">
        <f t="shared" si="236"/>
        <v>-7215.5088444577659</v>
      </c>
      <c r="N102" s="2">
        <f t="shared" si="236"/>
        <v>-9426.9108833618247</v>
      </c>
      <c r="O102" s="2">
        <f t="shared" si="236"/>
        <v>-12048.269682772123</v>
      </c>
      <c r="P102" s="2">
        <f t="shared" si="236"/>
        <v>-15008.09690424608</v>
      </c>
      <c r="Q102" s="2">
        <f t="shared" si="236"/>
        <v>-18061.576268162047</v>
      </c>
      <c r="R102" s="2">
        <f t="shared" si="236"/>
        <v>-21232.120810130531</v>
      </c>
      <c r="S102" s="2">
        <f t="shared" si="236"/>
        <v>-24554.850083567282</v>
      </c>
      <c r="T102" s="2">
        <f t="shared" si="236"/>
        <v>-28053.177124082802</v>
      </c>
      <c r="U102" s="2">
        <f t="shared" si="236"/>
        <v>-31785.634520703352</v>
      </c>
      <c r="V102" s="2">
        <f t="shared" si="236"/>
        <v>-35799.048344649935</v>
      </c>
      <c r="W102" s="2">
        <f t="shared" si="236"/>
        <v>-40081.7120781173</v>
      </c>
      <c r="X102" s="2">
        <f t="shared" si="236"/>
        <v>-67054.365681623225</v>
      </c>
      <c r="Y102" s="2">
        <f t="shared" si="236"/>
        <v>-94261.14964123418</v>
      </c>
      <c r="Z102" s="2">
        <f t="shared" si="236"/>
        <v>-121666.94440353441</v>
      </c>
      <c r="AA102" s="2">
        <f t="shared" si="236"/>
        <v>-149260.04345071869</v>
      </c>
      <c r="AB102" s="2">
        <f t="shared" si="236"/>
        <v>-176987.83104048771</v>
      </c>
      <c r="AC102" s="2">
        <f t="shared" si="236"/>
        <v>-204797.69143054221</v>
      </c>
      <c r="AD102" s="2">
        <f t="shared" si="236"/>
        <v>-232689.62462088221</v>
      </c>
      <c r="AE102" s="2">
        <f t="shared" si="236"/>
        <v>-260663.63061150769</v>
      </c>
      <c r="AF102" s="2">
        <f t="shared" si="236"/>
        <v>-288719.70940241864</v>
      </c>
      <c r="AG102" s="2">
        <f t="shared" si="236"/>
        <v>-316857.86099361506</v>
      </c>
      <c r="AH102" s="2">
        <f t="shared" si="236"/>
        <v>-345078.08538509696</v>
      </c>
      <c r="AI102" s="2">
        <f t="shared" si="236"/>
        <v>-373380.38257686433</v>
      </c>
      <c r="AJ102" s="2">
        <f t="shared" si="236"/>
        <v>-401764.75256891723</v>
      </c>
      <c r="AK102" s="2">
        <f t="shared" si="236"/>
        <v>-430231.19536125561</v>
      </c>
      <c r="AL102" s="2">
        <f t="shared" si="236"/>
        <v>-458779.71095387946</v>
      </c>
      <c r="AM102" s="2">
        <f t="shared" si="236"/>
        <v>-487410.29934678879</v>
      </c>
      <c r="AN102" s="2">
        <f t="shared" si="236"/>
        <v>-516081.92413984088</v>
      </c>
      <c r="AO102" s="2">
        <f t="shared" si="236"/>
        <v>-544753.54893289297</v>
      </c>
      <c r="AP102" s="2">
        <f t="shared" si="236"/>
        <v>-573425.17372594506</v>
      </c>
      <c r="AQ102" s="2">
        <f t="shared" si="236"/>
        <v>-602096.79851899715</v>
      </c>
      <c r="AR102" s="2">
        <f t="shared" si="236"/>
        <v>-630768.42331204924</v>
      </c>
      <c r="AS102" s="2">
        <f t="shared" si="236"/>
        <v>-659440.04810510133</v>
      </c>
      <c r="AT102" s="2">
        <f t="shared" si="236"/>
        <v>-688111.67289815343</v>
      </c>
      <c r="AU102" s="2">
        <f t="shared" si="236"/>
        <v>-716783.29769120552</v>
      </c>
      <c r="AV102" s="2">
        <f t="shared" si="236"/>
        <v>-745454.92248425761</v>
      </c>
      <c r="AW102" s="2">
        <f t="shared" si="236"/>
        <v>-774126.5472773097</v>
      </c>
      <c r="AX102" s="2">
        <f t="shared" si="236"/>
        <v>-802798.17207036179</v>
      </c>
      <c r="AY102" s="2">
        <f t="shared" si="236"/>
        <v>-831469.79686341388</v>
      </c>
      <c r="AZ102" s="2">
        <f t="shared" si="236"/>
        <v>-860141.42165646597</v>
      </c>
      <c r="BA102" s="2">
        <f t="shared" si="236"/>
        <v>-888813.04644951806</v>
      </c>
      <c r="BB102" s="2">
        <f t="shared" si="236"/>
        <v>-917484.67124257016</v>
      </c>
      <c r="BC102" s="2">
        <f t="shared" si="236"/>
        <v>-946156.29603562225</v>
      </c>
      <c r="BD102" s="2">
        <f t="shared" si="236"/>
        <v>-974827.92082867434</v>
      </c>
      <c r="BE102" s="2">
        <f t="shared" si="236"/>
        <v>-1003499.5456217264</v>
      </c>
      <c r="BF102" s="2">
        <f t="shared" si="236"/>
        <v>-1032171.1704147785</v>
      </c>
      <c r="BG102" s="2">
        <f t="shared" si="236"/>
        <v>-1060842.7952078306</v>
      </c>
      <c r="BH102" s="2">
        <f t="shared" si="236"/>
        <v>-1089514.4200008828</v>
      </c>
      <c r="BI102" s="2">
        <f t="shared" si="236"/>
        <v>-1118186.044793935</v>
      </c>
      <c r="BJ102" s="2">
        <f t="shared" si="236"/>
        <v>-1146857.6695869872</v>
      </c>
      <c r="BK102" s="2">
        <f t="shared" si="236"/>
        <v>-1175529.2943800394</v>
      </c>
      <c r="BL102" s="2">
        <f t="shared" si="236"/>
        <v>-1204200.9191730917</v>
      </c>
      <c r="BM102" s="2">
        <f t="shared" si="236"/>
        <v>-1232872.5439661439</v>
      </c>
      <c r="BN102" s="2">
        <f t="shared" si="236"/>
        <v>-1261544.1687591961</v>
      </c>
      <c r="BO102" s="2">
        <f t="shared" si="236"/>
        <v>-1290215.7935522483</v>
      </c>
      <c r="BP102" s="2">
        <f t="shared" si="236"/>
        <v>-1318887.4183453005</v>
      </c>
      <c r="BQ102" s="2">
        <f t="shared" si="236"/>
        <v>-1347559.0431383527</v>
      </c>
      <c r="BR102" s="2">
        <f t="shared" si="235"/>
        <v>-1376230.6679314049</v>
      </c>
      <c r="BS102" s="2">
        <f t="shared" si="235"/>
        <v>-1404902.2927244571</v>
      </c>
      <c r="BT102" s="2">
        <f t="shared" si="235"/>
        <v>-1433573.9175175093</v>
      </c>
      <c r="BU102" s="2">
        <f t="shared" si="235"/>
        <v>-1462245.5423105615</v>
      </c>
      <c r="BV102" s="2">
        <f t="shared" si="235"/>
        <v>-1490917.1671036137</v>
      </c>
      <c r="BW102" s="2">
        <f t="shared" si="235"/>
        <v>-1519588.7918966659</v>
      </c>
      <c r="BY102" s="2">
        <f t="shared" si="231"/>
        <v>-233231.04272351437</v>
      </c>
    </row>
    <row r="104" spans="2:77" x14ac:dyDescent="0.3">
      <c r="C104" t="s">
        <v>5</v>
      </c>
      <c r="D104" s="2">
        <f>SUM(D90:D103)</f>
        <v>176.0459942677133</v>
      </c>
      <c r="E104" s="2">
        <f>SUM(E90:E103)</f>
        <v>32.451339525486176</v>
      </c>
      <c r="F104" s="2">
        <f t="shared" ref="F104" si="237">SUM(F90:F103)</f>
        <v>-923.53286823029134</v>
      </c>
      <c r="G104" s="2">
        <f t="shared" ref="G104" si="238">SUM(G90:G103)</f>
        <v>-2786.5083140712709</v>
      </c>
      <c r="H104" s="2">
        <f t="shared" ref="H104" si="239">SUM(H90:H103)</f>
        <v>-6800.3695508588626</v>
      </c>
      <c r="I104" s="2">
        <f t="shared" ref="I104" si="240">SUM(I90:I103)</f>
        <v>-14715.72525811675</v>
      </c>
      <c r="J104" s="2">
        <f t="shared" ref="J104" si="241">SUM(J90:J103)</f>
        <v>-27312.874981120622</v>
      </c>
      <c r="K104" s="2">
        <f t="shared" ref="K104" si="242">SUM(K90:K103)</f>
        <v>-44396.744240540058</v>
      </c>
      <c r="L104" s="2">
        <f t="shared" ref="L104" si="243">SUM(L90:L103)</f>
        <v>-65772.258557044668</v>
      </c>
      <c r="M104" s="2">
        <f t="shared" ref="M104" si="244">SUM(M90:M103)</f>
        <v>-91049.267344019594</v>
      </c>
      <c r="N104" s="2">
        <f t="shared" ref="N104" si="245">SUM(N90:N103)</f>
        <v>-119642.54553551952</v>
      </c>
      <c r="O104" s="2">
        <f t="shared" ref="O104" si="246">SUM(O90:O103)</f>
        <v>-153643.25873041252</v>
      </c>
      <c r="P104" s="2">
        <f t="shared" ref="P104" si="247">SUM(P90:P103)</f>
        <v>-192108.45737677158</v>
      </c>
      <c r="Q104" s="2">
        <f t="shared" ref="Q104" si="248">SUM(Q90:Q103)</f>
        <v>-231808.95184447124</v>
      </c>
      <c r="R104" s="2">
        <f t="shared" ref="R104" si="249">SUM(R90:R103)</f>
        <v>-273053.56608884671</v>
      </c>
      <c r="S104" s="2">
        <f t="shared" ref="S104" si="250">SUM(S90:S103)</f>
        <v>-316305.53604290058</v>
      </c>
      <c r="T104" s="2">
        <f t="shared" ref="T104" si="251">SUM(T90:T103)</f>
        <v>-361873.68566196808</v>
      </c>
      <c r="U104" s="2">
        <f t="shared" ref="U104" si="252">SUM(U90:U103)</f>
        <v>-410530.07483438717</v>
      </c>
      <c r="V104" s="2">
        <f t="shared" ref="V104" si="253">SUM(V90:V103)</f>
        <v>-462892.351470828</v>
      </c>
      <c r="W104" s="2">
        <f t="shared" ref="W104" si="254">SUM(W90:W103)</f>
        <v>-518806.10359362303</v>
      </c>
      <c r="X104" s="2">
        <f t="shared" ref="X104" si="255">SUM(X90:X103)</f>
        <v>-761085.74592788913</v>
      </c>
      <c r="Y104" s="2">
        <f t="shared" ref="Y104" si="256">SUM(Y90:Y103)</f>
        <v>-1006453.6278155068</v>
      </c>
      <c r="Z104" s="2">
        <f t="shared" ref="Z104" si="257">SUM(Z90:Z103)</f>
        <v>-1254446.5133234733</v>
      </c>
      <c r="AA104" s="2">
        <f t="shared" ref="AA104" si="258">SUM(AA90:AA103)</f>
        <v>-1504909.9904741207</v>
      </c>
      <c r="AB104" s="2">
        <f t="shared" ref="AB104" si="259">SUM(AB90:AB103)</f>
        <v>-1757150.0441076867</v>
      </c>
      <c r="AC104" s="2">
        <f t="shared" ref="AC104" si="260">SUM(AC90:AC103)</f>
        <v>-2010472.6590644082</v>
      </c>
      <c r="AD104" s="2">
        <f t="shared" ref="AD104" si="261">SUM(AD90:AD103)</f>
        <v>-2264877.8353442857</v>
      </c>
      <c r="AE104" s="2">
        <f t="shared" ref="AE104" si="262">SUM(AE90:AE103)</f>
        <v>-2520365.5729473187</v>
      </c>
      <c r="AF104" s="2">
        <f t="shared" ref="AF104" si="263">SUM(AF90:AF103)</f>
        <v>-2776935.8718735068</v>
      </c>
      <c r="AG104" s="2">
        <f t="shared" ref="AG104" si="264">SUM(AG90:AG103)</f>
        <v>-3034588.7321228511</v>
      </c>
      <c r="AH104" s="2">
        <f t="shared" ref="AH104" si="265">SUM(AH90:AH103)</f>
        <v>-3293324.1536953505</v>
      </c>
      <c r="AI104" s="2">
        <f t="shared" ref="AI104" si="266">SUM(AI90:AI103)</f>
        <v>-3553142.1365910061</v>
      </c>
      <c r="AJ104" s="2">
        <f t="shared" ref="AJ104" si="267">SUM(AJ90:AJ103)</f>
        <v>-3814042.6808098173</v>
      </c>
      <c r="AK104" s="2">
        <f t="shared" ref="AK104" si="268">SUM(AK90:AK103)</f>
        <v>-4076025.7863517841</v>
      </c>
      <c r="AL104" s="2">
        <f t="shared" ref="AL104" si="269">SUM(AL90:AL103)</f>
        <v>-4339091.4532169057</v>
      </c>
      <c r="AM104" s="2">
        <f t="shared" ref="AM104" si="270">SUM(AM90:AM103)</f>
        <v>-4603239.6814051839</v>
      </c>
      <c r="AN104" s="2">
        <f t="shared" ref="AN104" si="271">SUM(AN90:AN103)</f>
        <v>-4867929.1902550394</v>
      </c>
      <c r="AO104" s="2">
        <f t="shared" ref="AO104" si="272">SUM(AO90:AO103)</f>
        <v>-5132618.6991048958</v>
      </c>
      <c r="AP104" s="2">
        <f t="shared" ref="AP104" si="273">SUM(AP90:AP103)</f>
        <v>-5397308.2079547504</v>
      </c>
      <c r="AQ104" s="2">
        <f t="shared" ref="AQ104" si="274">SUM(AQ90:AQ103)</f>
        <v>-5661997.7168046068</v>
      </c>
      <c r="AR104" s="2">
        <f t="shared" ref="AR104" si="275">SUM(AR90:AR103)</f>
        <v>-5926687.2256544624</v>
      </c>
      <c r="AS104" s="2">
        <f t="shared" ref="AS104" si="276">SUM(AS90:AS103)</f>
        <v>-6191376.7345043179</v>
      </c>
      <c r="AT104" s="2">
        <f t="shared" ref="AT104" si="277">SUM(AT90:AT103)</f>
        <v>-6456066.2433541734</v>
      </c>
      <c r="AU104" s="2">
        <f t="shared" ref="AU104" si="278">SUM(AU90:AU103)</f>
        <v>-6720755.7522040289</v>
      </c>
      <c r="AV104" s="2">
        <f t="shared" ref="AV104" si="279">SUM(AV90:AV103)</f>
        <v>-6985445.2610538835</v>
      </c>
      <c r="AW104" s="2">
        <f t="shared" ref="AW104" si="280">SUM(AW90:AW103)</f>
        <v>-7250134.7699037399</v>
      </c>
      <c r="AX104" s="2">
        <f t="shared" ref="AX104" si="281">SUM(AX90:AX103)</f>
        <v>-7514824.2787535954</v>
      </c>
      <c r="AY104" s="2">
        <f t="shared" ref="AY104" si="282">SUM(AY90:AY103)</f>
        <v>-7779513.7876034509</v>
      </c>
      <c r="AZ104" s="2">
        <f t="shared" ref="AZ104" si="283">SUM(AZ90:AZ103)</f>
        <v>-8044203.2964533065</v>
      </c>
      <c r="BA104" s="2">
        <f t="shared" ref="BA104" si="284">SUM(BA90:BA103)</f>
        <v>-8308892.805303162</v>
      </c>
      <c r="BB104" s="2">
        <f t="shared" ref="BB104" si="285">SUM(BB90:BB103)</f>
        <v>-8573582.3141530175</v>
      </c>
      <c r="BC104" s="2">
        <f t="shared" ref="BC104" si="286">SUM(BC90:BC103)</f>
        <v>-8838271.8230028749</v>
      </c>
      <c r="BD104" s="2">
        <f t="shared" ref="BD104" si="287">SUM(BD90:BD103)</f>
        <v>-9102961.3318527285</v>
      </c>
      <c r="BE104" s="2">
        <f t="shared" ref="BE104" si="288">SUM(BE90:BE103)</f>
        <v>-9367650.840702584</v>
      </c>
      <c r="BF104" s="2">
        <f t="shared" ref="BF104" si="289">SUM(BF90:BF103)</f>
        <v>-9632340.3495524414</v>
      </c>
      <c r="BG104" s="2">
        <f t="shared" ref="BG104" si="290">SUM(BG90:BG103)</f>
        <v>-9897029.858402295</v>
      </c>
      <c r="BH104" s="2">
        <f t="shared" ref="BH104" si="291">SUM(BH90:BH103)</f>
        <v>-10161719.367252152</v>
      </c>
      <c r="BI104" s="2">
        <f t="shared" ref="BI104" si="292">SUM(BI90:BI103)</f>
        <v>-10426408.876102008</v>
      </c>
      <c r="BJ104" s="2">
        <f t="shared" ref="BJ104" si="293">SUM(BJ90:BJ103)</f>
        <v>-10691098.384951863</v>
      </c>
      <c r="BK104" s="2">
        <f t="shared" ref="BK104" si="294">SUM(BK90:BK103)</f>
        <v>-10955787.893801719</v>
      </c>
      <c r="BL104" s="2">
        <f t="shared" ref="BL104" si="295">SUM(BL90:BL103)</f>
        <v>-11220477.402651576</v>
      </c>
      <c r="BM104" s="2">
        <f t="shared" ref="BM104" si="296">SUM(BM90:BM103)</f>
        <v>-11485166.911501432</v>
      </c>
      <c r="BN104" s="2">
        <f t="shared" ref="BN104" si="297">SUM(BN90:BN103)</f>
        <v>-11749856.420351289</v>
      </c>
      <c r="BO104" s="2">
        <f t="shared" ref="BO104" si="298">SUM(BO90:BO103)</f>
        <v>-12014545.929201143</v>
      </c>
      <c r="BP104" s="2">
        <f t="shared" ref="BP104" si="299">SUM(BP90:BP103)</f>
        <v>-12279235.438051</v>
      </c>
      <c r="BQ104" s="2">
        <f t="shared" ref="BQ104" si="300">SUM(BQ90:BQ103)</f>
        <v>-12543924.946900856</v>
      </c>
      <c r="BR104" s="2">
        <f t="shared" ref="BR104" si="301">SUM(BR90:BR103)</f>
        <v>-12808614.455750711</v>
      </c>
      <c r="BS104" s="2">
        <f t="shared" ref="BS104" si="302">SUM(BS90:BS103)</f>
        <v>-13073303.964600567</v>
      </c>
      <c r="BT104" s="2">
        <f t="shared" ref="BT104" si="303">SUM(BT90:BT103)</f>
        <v>-13337993.473450426</v>
      </c>
      <c r="BU104" s="2">
        <f t="shared" ref="BU104" si="304">SUM(BU90:BU103)</f>
        <v>-13602682.98230028</v>
      </c>
      <c r="BV104" s="2">
        <f t="shared" ref="BV104" si="305">SUM(BV90:BV103)</f>
        <v>-13867372.491150137</v>
      </c>
      <c r="BW104" s="2">
        <f t="shared" ref="BW104" si="306">SUM(BW90:BW103)</f>
        <v>-14132061.999999991</v>
      </c>
      <c r="BX104" s="2"/>
      <c r="BY104" s="2">
        <f t="shared" ref="BY104" si="307">SUM(BY90:BY103)</f>
        <v>-2272019.2792273639</v>
      </c>
    </row>
  </sheetData>
  <pageMargins left="0.7" right="0.7" top="0.75" bottom="0.75" header="0.3" footer="0.3"/>
  <pageSetup scale="33" fitToWidth="4" orientation="landscape" r:id="rId1"/>
  <headerFoot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10"/>
  <sheetViews>
    <sheetView zoomScaleNormal="100" workbookViewId="0">
      <selection activeCell="A3" sqref="A3:XFD8"/>
    </sheetView>
  </sheetViews>
  <sheetFormatPr defaultRowHeight="14.4" x14ac:dyDescent="0.3"/>
  <cols>
    <col min="3" max="3" width="20.5546875" customWidth="1"/>
    <col min="4" max="4" width="13.6640625" bestFit="1" customWidth="1"/>
    <col min="6" max="7" width="10.5546875" bestFit="1" customWidth="1"/>
    <col min="12" max="13" width="10.5546875" bestFit="1" customWidth="1"/>
    <col min="14" max="14" width="11.6640625" bestFit="1" customWidth="1"/>
  </cols>
  <sheetData>
    <row r="1" spans="3:14" x14ac:dyDescent="0.3">
      <c r="C1" t="s">
        <v>55</v>
      </c>
      <c r="H1" s="15">
        <v>3.7499999999999999E-2</v>
      </c>
      <c r="I1" s="15">
        <v>7.2190000000000004E-2</v>
      </c>
      <c r="J1" s="15">
        <v>6.6769999999999996E-2</v>
      </c>
    </row>
    <row r="2" spans="3:14" x14ac:dyDescent="0.3">
      <c r="C2" t="s">
        <v>56</v>
      </c>
      <c r="I2" s="15">
        <v>3.7499999999999999E-2</v>
      </c>
      <c r="J2" s="15">
        <v>7.2190000000000004E-2</v>
      </c>
    </row>
    <row r="3" spans="3:14" x14ac:dyDescent="0.3">
      <c r="C3" t="s">
        <v>57</v>
      </c>
      <c r="J3" s="15">
        <v>3.7499999999999999E-2</v>
      </c>
    </row>
    <row r="4" spans="3:14" ht="15" thickBot="1" x14ac:dyDescent="0.35"/>
    <row r="5" spans="3:14" s="5" customFormat="1" ht="15" thickBot="1" x14ac:dyDescent="0.35">
      <c r="E5" s="19" t="s">
        <v>59</v>
      </c>
      <c r="F5" s="20"/>
      <c r="G5" s="21"/>
      <c r="H5" s="19" t="s">
        <v>63</v>
      </c>
      <c r="I5" s="20"/>
      <c r="J5" s="21"/>
    </row>
    <row r="6" spans="3:14" s="5" customFormat="1" x14ac:dyDescent="0.3">
      <c r="D6" s="5" t="s">
        <v>58</v>
      </c>
      <c r="E6" s="5" t="s">
        <v>60</v>
      </c>
      <c r="F6" s="5" t="s">
        <v>61</v>
      </c>
      <c r="G6" s="5" t="s">
        <v>62</v>
      </c>
      <c r="H6" s="5" t="s">
        <v>60</v>
      </c>
      <c r="I6" s="5" t="s">
        <v>61</v>
      </c>
      <c r="J6" s="5" t="s">
        <v>62</v>
      </c>
      <c r="L6" s="5" t="s">
        <v>66</v>
      </c>
      <c r="M6" s="5" t="s">
        <v>67</v>
      </c>
      <c r="N6" s="5" t="s">
        <v>68</v>
      </c>
    </row>
    <row r="7" spans="3:14" x14ac:dyDescent="0.3">
      <c r="C7" t="s">
        <v>55</v>
      </c>
      <c r="D7" s="1">
        <f>SUM('Forecast-Approved Deprec Rates'!D17:O17)</f>
        <v>6572714</v>
      </c>
      <c r="E7" s="1">
        <v>153643</v>
      </c>
      <c r="F7" s="1">
        <v>773265</v>
      </c>
      <c r="G7" s="1">
        <v>1411452</v>
      </c>
      <c r="H7" s="1">
        <f>$D$7*H1</f>
        <v>246476.77499999999</v>
      </c>
      <c r="I7" s="1">
        <f t="shared" ref="I7:J7" si="0">$D$7*I1</f>
        <v>474484.22366000002</v>
      </c>
      <c r="J7" s="1">
        <f t="shared" si="0"/>
        <v>438860.11377999996</v>
      </c>
      <c r="L7" s="2">
        <f>SUM(E7:G7)</f>
        <v>2338360</v>
      </c>
      <c r="M7" s="2">
        <f>SUM(H7:J7)</f>
        <v>1159821.1124400001</v>
      </c>
      <c r="N7" s="1">
        <f>(M7-L7)*0.21</f>
        <v>-247493.16638759998</v>
      </c>
    </row>
    <row r="8" spans="3:14" x14ac:dyDescent="0.3">
      <c r="C8" t="s">
        <v>56</v>
      </c>
      <c r="D8" s="1">
        <f>SUM('Forecast-Approved Deprec Rates'!P17:AA17)</f>
        <v>5321042.0000000019</v>
      </c>
      <c r="E8" s="1"/>
      <c r="F8" s="1">
        <v>447795</v>
      </c>
      <c r="G8" s="1">
        <v>1218312</v>
      </c>
      <c r="H8" s="1">
        <f>$D$8*H2</f>
        <v>0</v>
      </c>
      <c r="I8" s="1">
        <f t="shared" ref="I8:J8" si="1">$D$8*I2</f>
        <v>199539.07500000007</v>
      </c>
      <c r="J8" s="1">
        <f t="shared" si="1"/>
        <v>384126.02198000014</v>
      </c>
      <c r="L8" s="2">
        <f t="shared" ref="L8:L9" si="2">SUM(E8:G8)</f>
        <v>1666107</v>
      </c>
      <c r="M8" s="2">
        <f t="shared" ref="M8:M9" si="3">SUM(H8:J8)</f>
        <v>583665.09698000015</v>
      </c>
      <c r="N8" s="1">
        <f t="shared" ref="N8:N9" si="4">(M8-L8)*0.21</f>
        <v>-227312.79963419997</v>
      </c>
    </row>
    <row r="9" spans="3:14" x14ac:dyDescent="0.3">
      <c r="C9" t="s">
        <v>57</v>
      </c>
      <c r="D9" s="1">
        <f>SUM('Forecast-Approved Deprec Rates'!AB17:AM17)</f>
        <v>2238306.0000000005</v>
      </c>
      <c r="E9" s="1"/>
      <c r="F9" s="1"/>
      <c r="G9" s="1">
        <v>598774</v>
      </c>
      <c r="H9" s="1">
        <f>$D$9*H3</f>
        <v>0</v>
      </c>
      <c r="I9" s="1">
        <f t="shared" ref="I9:J9" si="5">$D$9*I3</f>
        <v>0</v>
      </c>
      <c r="J9" s="1">
        <f t="shared" si="5"/>
        <v>83936.47500000002</v>
      </c>
      <c r="L9" s="2">
        <f t="shared" si="2"/>
        <v>598774</v>
      </c>
      <c r="M9" s="2">
        <f t="shared" si="3"/>
        <v>83936.47500000002</v>
      </c>
      <c r="N9" s="1">
        <f t="shared" si="4"/>
        <v>-108115.88024999999</v>
      </c>
    </row>
    <row r="10" spans="3:14" ht="15" thickBot="1" x14ac:dyDescent="0.35">
      <c r="D10" s="7">
        <f>SUM(D7:D9)</f>
        <v>14132062.000000002</v>
      </c>
      <c r="E10" s="7">
        <f t="shared" ref="E10:G10" si="6">SUM(E7:E9)</f>
        <v>153643</v>
      </c>
      <c r="F10" s="7">
        <f t="shared" si="6"/>
        <v>1221060</v>
      </c>
      <c r="G10" s="7">
        <f t="shared" si="6"/>
        <v>3228538</v>
      </c>
      <c r="H10" s="7">
        <f t="shared" ref="H10" si="7">SUM(H7:H9)</f>
        <v>246476.77499999999</v>
      </c>
      <c r="I10" s="7">
        <f t="shared" ref="I10" si="8">SUM(I7:I9)</f>
        <v>674023.29866000009</v>
      </c>
      <c r="J10" s="7">
        <f t="shared" ref="J10" si="9">SUM(J7:J9)</f>
        <v>906922.61076000007</v>
      </c>
      <c r="L10" s="4">
        <f>SUM(L7:L9)</f>
        <v>4603241</v>
      </c>
      <c r="M10" s="4">
        <f t="shared" ref="M10:N10" si="10">SUM(M7:M9)</f>
        <v>1827422.6844200003</v>
      </c>
      <c r="N10" s="7">
        <f t="shared" si="10"/>
        <v>-582921.84627179988</v>
      </c>
    </row>
  </sheetData>
  <mergeCells count="2">
    <mergeCell ref="E5:G5"/>
    <mergeCell ref="H5:J5"/>
  </mergeCells>
  <pageMargins left="0.7" right="0.7" top="0.75" bottom="0.75" header="0.3" footer="0.3"/>
  <pageSetup scale="92" orientation="landscape" r:id="rId1"/>
  <headerFooter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C33" sqref="C33"/>
    </sheetView>
  </sheetViews>
  <sheetFormatPr defaultRowHeight="14.4" x14ac:dyDescent="0.3"/>
  <cols>
    <col min="2" max="3" width="15.109375" style="1" bestFit="1" customWidth="1"/>
    <col min="4" max="5" width="14" bestFit="1" customWidth="1"/>
    <col min="6" max="6" width="14" customWidth="1"/>
    <col min="7" max="8" width="14.33203125" bestFit="1" customWidth="1"/>
    <col min="9" max="9" width="12.33203125" bestFit="1" customWidth="1"/>
    <col min="11" max="11" width="12.6640625" bestFit="1" customWidth="1"/>
    <col min="12" max="12" width="12.5546875" bestFit="1" customWidth="1"/>
  </cols>
  <sheetData>
    <row r="2" spans="1:12" ht="15" thickBot="1" x14ac:dyDescent="0.35"/>
    <row r="3" spans="1:12" ht="15" thickBot="1" x14ac:dyDescent="0.35">
      <c r="D3" s="25" t="s">
        <v>6</v>
      </c>
      <c r="E3" s="26"/>
      <c r="F3" s="27"/>
      <c r="G3" s="22">
        <v>1</v>
      </c>
      <c r="H3" s="23"/>
      <c r="I3" s="24"/>
      <c r="K3" s="3">
        <v>1</v>
      </c>
      <c r="L3" s="3">
        <v>0.15</v>
      </c>
    </row>
    <row r="4" spans="1:12" x14ac:dyDescent="0.3">
      <c r="B4" s="1" t="s">
        <v>3</v>
      </c>
      <c r="C4" s="1" t="s">
        <v>3</v>
      </c>
      <c r="D4" s="1" t="s">
        <v>4</v>
      </c>
      <c r="E4" s="1" t="s">
        <v>4</v>
      </c>
      <c r="F4" s="1"/>
      <c r="K4" t="s">
        <v>27</v>
      </c>
    </row>
    <row r="5" spans="1:12" x14ac:dyDescent="0.3">
      <c r="A5" t="s">
        <v>0</v>
      </c>
      <c r="B5" s="1" t="s">
        <v>1</v>
      </c>
      <c r="C5" s="1" t="s">
        <v>2</v>
      </c>
      <c r="D5" s="1" t="s">
        <v>1</v>
      </c>
      <c r="E5" s="1" t="s">
        <v>2</v>
      </c>
      <c r="F5" s="1" t="s">
        <v>5</v>
      </c>
      <c r="G5" s="1" t="s">
        <v>1</v>
      </c>
      <c r="H5" s="1" t="s">
        <v>2</v>
      </c>
      <c r="I5" s="1" t="s">
        <v>5</v>
      </c>
    </row>
    <row r="6" spans="1:12" x14ac:dyDescent="0.3">
      <c r="A6">
        <v>2020</v>
      </c>
      <c r="B6" s="1">
        <v>-1120950</v>
      </c>
      <c r="C6" s="1">
        <v>-5465250</v>
      </c>
      <c r="D6" s="1">
        <v>-1120950</v>
      </c>
      <c r="E6" s="1">
        <v>-5465250</v>
      </c>
      <c r="F6" s="1">
        <f>SUM(D6:E6)</f>
        <v>-6586200</v>
      </c>
      <c r="G6" s="2">
        <f>D6/0.15</f>
        <v>-7473000</v>
      </c>
      <c r="H6" s="2">
        <f>E6/0.15</f>
        <v>-36435000</v>
      </c>
      <c r="I6" s="2">
        <f>SUM(G6:H6)</f>
        <v>-43908000</v>
      </c>
      <c r="K6" s="6">
        <v>17028000</v>
      </c>
      <c r="L6" s="1">
        <f>K6*0.15</f>
        <v>2554200</v>
      </c>
    </row>
    <row r="7" spans="1:12" x14ac:dyDescent="0.3">
      <c r="A7">
        <v>2021</v>
      </c>
      <c r="B7" s="1">
        <v>-3833593.6357499999</v>
      </c>
      <c r="C7" s="1">
        <v>-443308.63575000002</v>
      </c>
      <c r="D7" s="1">
        <v>-3833593.65</v>
      </c>
      <c r="E7" s="1">
        <v>-443308.64999999997</v>
      </c>
      <c r="F7" s="1">
        <f t="shared" ref="F7:F10" si="0">SUM(D7:E7)</f>
        <v>-4276902.3</v>
      </c>
      <c r="G7" s="2">
        <f t="shared" ref="G7:G8" si="1">D7/0.15</f>
        <v>-25557291</v>
      </c>
      <c r="H7" s="2">
        <f t="shared" ref="H7:H8" si="2">E7/0.15</f>
        <v>-2955391</v>
      </c>
      <c r="I7" s="2">
        <f t="shared" ref="I7:I8" si="3">SUM(G7:H7)</f>
        <v>-28512682</v>
      </c>
      <c r="K7" s="6">
        <v>25530000</v>
      </c>
      <c r="L7" s="1">
        <f t="shared" ref="L7:L10" si="4">K7*0.15</f>
        <v>3829500</v>
      </c>
    </row>
    <row r="8" spans="1:12" x14ac:dyDescent="0.3">
      <c r="A8">
        <v>2022</v>
      </c>
      <c r="B8" s="1">
        <v>-195535.93959074997</v>
      </c>
      <c r="C8" s="1">
        <v>-207835.93959074997</v>
      </c>
      <c r="D8" s="1">
        <v>-195535.94999999998</v>
      </c>
      <c r="E8" s="1">
        <v>-207835.94999999998</v>
      </c>
      <c r="F8" s="1">
        <f t="shared" si="0"/>
        <v>-403371.89999999997</v>
      </c>
      <c r="G8" s="2">
        <f t="shared" si="1"/>
        <v>-1303573</v>
      </c>
      <c r="H8" s="2">
        <f t="shared" si="2"/>
        <v>-1385573</v>
      </c>
      <c r="I8" s="2">
        <f t="shared" si="3"/>
        <v>-2689146</v>
      </c>
      <c r="K8" s="6">
        <v>20044000</v>
      </c>
      <c r="L8" s="1">
        <f t="shared" si="4"/>
        <v>3006600</v>
      </c>
    </row>
    <row r="9" spans="1:12" x14ac:dyDescent="0.3">
      <c r="A9">
        <v>2023</v>
      </c>
      <c r="B9" s="1">
        <v>-367273.05749999994</v>
      </c>
      <c r="C9" s="1">
        <v>-1980673.0575000001</v>
      </c>
      <c r="D9" s="1">
        <v>-367273.05</v>
      </c>
      <c r="E9" s="1">
        <v>-1980673.0499999998</v>
      </c>
      <c r="F9" s="1">
        <f>SUM(D9:E9)</f>
        <v>-2347946.0999999996</v>
      </c>
      <c r="K9" s="6">
        <v>21793000</v>
      </c>
      <c r="L9" s="1">
        <f t="shared" si="4"/>
        <v>3268950</v>
      </c>
    </row>
    <row r="10" spans="1:12" x14ac:dyDescent="0.3">
      <c r="A10">
        <v>2024</v>
      </c>
      <c r="B10" s="1">
        <v>-881879.8054612499</v>
      </c>
      <c r="C10" s="1">
        <v>-7957000.8325252496</v>
      </c>
      <c r="D10" s="1">
        <v>-881879.77500000002</v>
      </c>
      <c r="E10" s="1">
        <v>-7957000.875</v>
      </c>
      <c r="F10" s="1">
        <f t="shared" si="0"/>
        <v>-8838880.6500000004</v>
      </c>
      <c r="K10" s="6">
        <v>19026000</v>
      </c>
      <c r="L10" s="1">
        <f t="shared" si="4"/>
        <v>2853900</v>
      </c>
    </row>
    <row r="11" spans="1:12" x14ac:dyDescent="0.3">
      <c r="A11">
        <v>2025</v>
      </c>
      <c r="B11" s="1">
        <v>-6414621.7474759202</v>
      </c>
      <c r="C11" s="1">
        <v>-444655.08960000006</v>
      </c>
      <c r="D11" s="1">
        <v>-6414621.8250000002</v>
      </c>
      <c r="E11" s="1">
        <v>-444655.125</v>
      </c>
      <c r="F11" s="1"/>
    </row>
    <row r="12" spans="1:12" x14ac:dyDescent="0.3">
      <c r="A12">
        <v>2026</v>
      </c>
      <c r="B12" s="1">
        <v>-294667.69265664002</v>
      </c>
      <c r="C12" s="1">
        <v>-294667.69265664002</v>
      </c>
      <c r="D12" s="1">
        <v>-294667.72499999998</v>
      </c>
      <c r="E12" s="1">
        <v>-294667.72499999998</v>
      </c>
      <c r="F12" s="1"/>
    </row>
    <row r="13" spans="1:12" x14ac:dyDescent="0.3">
      <c r="A13">
        <v>2027</v>
      </c>
      <c r="B13" s="1">
        <v>-437105.65026778501</v>
      </c>
      <c r="C13" s="1">
        <v>-1817705.6502677849</v>
      </c>
      <c r="D13" s="1">
        <v>-437105.625</v>
      </c>
      <c r="E13" s="1">
        <v>-1817705.625</v>
      </c>
      <c r="F13" s="1"/>
    </row>
    <row r="14" spans="1:12" x14ac:dyDescent="0.3">
      <c r="A14">
        <v>2028</v>
      </c>
      <c r="B14" s="1">
        <v>-2134876.2057488668</v>
      </c>
      <c r="C14" s="1">
        <v>-8457147.3889849614</v>
      </c>
      <c r="D14" s="1">
        <v>-2221576.1999999997</v>
      </c>
      <c r="E14" s="1">
        <v>-8457147.2999999989</v>
      </c>
      <c r="F14" s="1"/>
    </row>
    <row r="15" spans="1:12" x14ac:dyDescent="0.3">
      <c r="A15">
        <v>2029</v>
      </c>
      <c r="B15" s="1">
        <v>-8757620.7641238309</v>
      </c>
      <c r="C15" s="1">
        <v>-611266.33562159992</v>
      </c>
      <c r="D15" s="1">
        <v>-8757620.8499999996</v>
      </c>
      <c r="E15" s="1">
        <v>-611266.35</v>
      </c>
      <c r="F15" s="1"/>
    </row>
    <row r="16" spans="1:12" x14ac:dyDescent="0.3">
      <c r="A16">
        <v>2030</v>
      </c>
      <c r="B16" s="1">
        <v>-205652.33257678201</v>
      </c>
      <c r="C16" s="1">
        <v>-205652.33257678201</v>
      </c>
      <c r="D16" s="1">
        <v>-205652.32499999998</v>
      </c>
      <c r="E16" s="1">
        <v>-257402.32499999998</v>
      </c>
      <c r="F16" s="1"/>
    </row>
    <row r="17" spans="1:6" x14ac:dyDescent="0.3">
      <c r="A17">
        <v>2031</v>
      </c>
      <c r="B17" s="1">
        <v>-277661.21124689234</v>
      </c>
      <c r="C17" s="1">
        <v>-4117441.796353275</v>
      </c>
      <c r="D17" s="1">
        <v>-277661.17499999999</v>
      </c>
      <c r="E17" s="1">
        <v>-1117441.7249999999</v>
      </c>
      <c r="F17" s="1"/>
    </row>
    <row r="18" spans="1:6" x14ac:dyDescent="0.3">
      <c r="A18">
        <v>2032</v>
      </c>
      <c r="B18" s="1">
        <v>-1964705.4446402476</v>
      </c>
      <c r="C18" s="1">
        <v>-7176315.2722503468</v>
      </c>
      <c r="D18" s="1">
        <v>-1878004.575</v>
      </c>
      <c r="E18" s="1">
        <v>-5676315.2249999996</v>
      </c>
      <c r="F18" s="1"/>
    </row>
    <row r="19" spans="1:6" x14ac:dyDescent="0.3">
      <c r="A19">
        <v>2033</v>
      </c>
      <c r="B19" s="1">
        <v>-5874300.1406144165</v>
      </c>
      <c r="C19" s="1">
        <v>-561707.55785686453</v>
      </c>
      <c r="D19" s="1">
        <v>-5874300.2249999996</v>
      </c>
      <c r="E19" s="1">
        <v>-497130.375</v>
      </c>
      <c r="F19" s="1"/>
    </row>
    <row r="20" spans="1:6" x14ac:dyDescent="0.3">
      <c r="A20">
        <v>2034</v>
      </c>
      <c r="B20" s="1">
        <v>-327538.56344730989</v>
      </c>
      <c r="C20" s="1">
        <v>-402408.2574459138</v>
      </c>
      <c r="D20" s="1">
        <v>-206861.32499999998</v>
      </c>
      <c r="E20" s="1">
        <v>-225461.32499999998</v>
      </c>
      <c r="F20" s="1"/>
    </row>
    <row r="21" spans="1:6" x14ac:dyDescent="0.3">
      <c r="A21">
        <v>2035</v>
      </c>
      <c r="B21" s="1">
        <v>-644233.21060611284</v>
      </c>
      <c r="C21" s="1">
        <v>-5059383.2495716549</v>
      </c>
      <c r="D21" s="1">
        <v>-162455.25</v>
      </c>
      <c r="E21" s="1">
        <v>-214205.25</v>
      </c>
      <c r="F21" s="1"/>
    </row>
    <row r="22" spans="1:6" x14ac:dyDescent="0.3">
      <c r="A22">
        <v>2036</v>
      </c>
      <c r="B22" s="1">
        <v>-5582582.5959088001</v>
      </c>
      <c r="C22" s="1">
        <v>-37267742.064546928</v>
      </c>
      <c r="D22" s="1"/>
      <c r="E22" s="1"/>
      <c r="F22" s="1"/>
    </row>
    <row r="23" spans="1:6" x14ac:dyDescent="0.3">
      <c r="A23">
        <v>2037</v>
      </c>
      <c r="B23" s="1">
        <v>-36752545.3776168</v>
      </c>
      <c r="C23" s="1">
        <v>-23765581.298976727</v>
      </c>
      <c r="D23" s="1"/>
      <c r="E23" s="1"/>
      <c r="F23" s="1"/>
    </row>
    <row r="24" spans="1:6" x14ac:dyDescent="0.3">
      <c r="A24">
        <v>2038</v>
      </c>
      <c r="B24" s="1">
        <v>-23525140.007343467</v>
      </c>
      <c r="C24" s="1">
        <v>-1294614.8000951894</v>
      </c>
      <c r="D24" s="1"/>
      <c r="E24" s="1"/>
      <c r="F24" s="1"/>
    </row>
    <row r="25" spans="1:6" x14ac:dyDescent="0.3">
      <c r="A25">
        <v>2039</v>
      </c>
      <c r="B25" s="1">
        <v>-1296144.5169935117</v>
      </c>
      <c r="C25" s="1">
        <v>-901055.02792368911</v>
      </c>
      <c r="D25" s="1"/>
      <c r="E25" s="1"/>
      <c r="F25" s="1"/>
    </row>
    <row r="26" spans="1:6" x14ac:dyDescent="0.3">
      <c r="A26">
        <v>2040</v>
      </c>
      <c r="B26" s="1">
        <v>-941976.2053544051</v>
      </c>
      <c r="C26" s="1">
        <v>-6048761.8834337061</v>
      </c>
      <c r="D26" s="1"/>
      <c r="E26" s="1"/>
      <c r="F26" s="1"/>
    </row>
    <row r="27" spans="1:6" x14ac:dyDescent="0.3">
      <c r="A27">
        <v>2041</v>
      </c>
      <c r="B27" s="1">
        <v>-6589646.1795962881</v>
      </c>
      <c r="C27" s="1">
        <v>-581993.1955300722</v>
      </c>
      <c r="D27" s="1"/>
      <c r="E27" s="1"/>
      <c r="F27" s="1"/>
    </row>
    <row r="28" spans="1:6" x14ac:dyDescent="0.3">
      <c r="A28">
        <v>2042</v>
      </c>
      <c r="B28" s="1">
        <v>-246217.62722624981</v>
      </c>
      <c r="C28" s="1">
        <v>-246287.15451081039</v>
      </c>
      <c r="D28" s="1"/>
      <c r="E28" s="1"/>
      <c r="F28" s="1"/>
    </row>
    <row r="29" spans="1:6" x14ac:dyDescent="0.3">
      <c r="A29">
        <v>2043</v>
      </c>
      <c r="B29" s="1">
        <v>-248563.84303209826</v>
      </c>
      <c r="C29" s="1">
        <v>-360908.6015064044</v>
      </c>
      <c r="D29" s="1"/>
      <c r="E29" s="1"/>
      <c r="F29" s="1"/>
    </row>
    <row r="30" spans="1:6" x14ac:dyDescent="0.3">
      <c r="A30">
        <v>2044</v>
      </c>
      <c r="B30" s="1">
        <v>-408653.71754457633</v>
      </c>
      <c r="C30" s="1">
        <v>-3754690.2823749608</v>
      </c>
      <c r="D30" s="1"/>
      <c r="E30" s="1"/>
      <c r="F30" s="1"/>
    </row>
    <row r="31" spans="1:6" x14ac:dyDescent="0.3">
      <c r="A31">
        <v>2045</v>
      </c>
      <c r="B31" s="1">
        <v>-1783916.2348362631</v>
      </c>
      <c r="C31" s="1">
        <v>-266937.98463045363</v>
      </c>
      <c r="D31" s="1"/>
      <c r="E31" s="1"/>
      <c r="F31" s="1"/>
    </row>
  </sheetData>
  <mergeCells count="2">
    <mergeCell ref="G3:I3"/>
    <mergeCell ref="D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1701D1-EB62-442B-94E8-DDE434C16146}"/>
</file>

<file path=customXml/itemProps2.xml><?xml version="1.0" encoding="utf-8"?>
<ds:datastoreItem xmlns:ds="http://schemas.openxmlformats.org/officeDocument/2006/customXml" ds:itemID="{33371CAD-3B9A-4ACD-AE41-BEAFEC8D8CE3}"/>
</file>

<file path=customXml/itemProps3.xml><?xml version="1.0" encoding="utf-8"?>
<ds:datastoreItem xmlns:ds="http://schemas.openxmlformats.org/officeDocument/2006/customXml" ds:itemID="{8BE86FB8-4525-49D0-8AD2-B719492CAEEB}"/>
</file>

<file path=customXml/itemProps4.xml><?xml version="1.0" encoding="utf-8"?>
<ds:datastoreItem xmlns:ds="http://schemas.openxmlformats.org/officeDocument/2006/customXml" ds:itemID="{9567FC77-862D-4E90-9F00-615F89B7C2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Forecast</vt:lpstr>
      <vt:lpstr>Forecast-Approved Deprec Rates</vt:lpstr>
      <vt:lpstr>ADFIT</vt:lpstr>
      <vt:lpstr>James Gall</vt:lpstr>
      <vt:lpstr>ADFIT!Print_Area</vt:lpstr>
      <vt:lpstr>Forecast!Print_Area</vt:lpstr>
      <vt:lpstr>'Forecast-Approved Deprec Rates'!Print_Titles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Pluth, Jeanne</cp:lastModifiedBy>
  <cp:lastPrinted>2020-10-06T15:36:03Z</cp:lastPrinted>
  <dcterms:created xsi:type="dcterms:W3CDTF">2020-06-24T18:21:12Z</dcterms:created>
  <dcterms:modified xsi:type="dcterms:W3CDTF">2020-10-06T15:36:10Z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