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3.03-3.05 PF - Labor and Benefits\"/>
    </mc:Choice>
  </mc:AlternateContent>
  <bookViews>
    <workbookView xWindow="0" yWindow="0" windowWidth="28800" windowHeight="10635"/>
  </bookViews>
  <sheets>
    <sheet name="Hydro One Reclass" sheetId="1" r:id="rId1"/>
  </sheets>
  <externalReferences>
    <externalReference r:id="rId2"/>
  </externalReferences>
  <definedNames>
    <definedName name="_xlnm.Print_Area" localSheetId="0">'Hydro One Reclass'!$A$1:$I$21</definedName>
    <definedName name="Recover">[1]Macro1!$A$79</definedName>
    <definedName name="TableName">"Dummy"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D18" i="1"/>
  <c r="D21" i="1" l="1"/>
  <c r="D24" i="1" s="1"/>
  <c r="F21" i="1"/>
  <c r="F24" i="1" s="1"/>
  <c r="S112" i="1"/>
</calcChain>
</file>

<file path=xl/sharedStrings.xml><?xml version="1.0" encoding="utf-8"?>
<sst xmlns="http://schemas.openxmlformats.org/spreadsheetml/2006/main" count="34" uniqueCount="27">
  <si>
    <t>Hydro One Labor Allocations</t>
  </si>
  <si>
    <t>Report Category</t>
  </si>
  <si>
    <t>NONOP</t>
  </si>
  <si>
    <t>Sum of Transaction Amount</t>
  </si>
  <si>
    <t>Status</t>
  </si>
  <si>
    <t>Project Number</t>
  </si>
  <si>
    <t>FERC Account</t>
  </si>
  <si>
    <t>Expenditure Type</t>
  </si>
  <si>
    <t>Executive</t>
  </si>
  <si>
    <t>Exempt</t>
  </si>
  <si>
    <t>Non-Exempt</t>
  </si>
  <si>
    <t>Union</t>
  </si>
  <si>
    <t>Grand Total</t>
  </si>
  <si>
    <t>77705316</t>
  </si>
  <si>
    <t>426100</t>
  </si>
  <si>
    <t>340 Regular Payroll - NU</t>
  </si>
  <si>
    <t>426500</t>
  </si>
  <si>
    <t>345 Regular Payroll - Union</t>
  </si>
  <si>
    <t>77705331</t>
  </si>
  <si>
    <t>State of Washington</t>
  </si>
  <si>
    <t>WA Electric</t>
  </si>
  <si>
    <t>(7)</t>
  </si>
  <si>
    <t>(4)</t>
  </si>
  <si>
    <t>WA Gas</t>
  </si>
  <si>
    <t>Non- Executive</t>
  </si>
  <si>
    <t>Factor</t>
  </si>
  <si>
    <t>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</si>
</sst>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0"/>
  </numFmts>
  <fonts count="10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5" fillId="0" borderId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2" applyFont="1" applyFill="1"/>
    <xf numFmtId="0" fontId="4" fillId="0" borderId="0" xfId="2" applyFont="1" applyFill="1"/>
    <xf numFmtId="0" fontId="6" fillId="0" borderId="0" xfId="3" applyFont="1"/>
    <xf numFmtId="0" fontId="4" fillId="0" borderId="0" xfId="2" applyFont="1"/>
    <xf numFmtId="0" fontId="7" fillId="0" borderId="0" xfId="0" applyFont="1" applyFill="1"/>
    <xf numFmtId="164" fontId="0" fillId="0" borderId="0" xfId="1" applyNumberFormat="1" applyFont="1"/>
    <xf numFmtId="165" fontId="8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center"/>
    </xf>
    <xf numFmtId="164" fontId="4" fillId="0" borderId="0" xfId="1" applyNumberFormat="1" applyFont="1"/>
    <xf numFmtId="164" fontId="3" fillId="0" borderId="1" xfId="1" applyNumberFormat="1" applyFont="1" applyBorder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2" borderId="0" xfId="0" applyFont="1" applyFill="1"/>
    <xf numFmtId="0" fontId="7" fillId="0" borderId="2" xfId="0" applyFont="1" applyFill="1" applyBorder="1"/>
    <xf numFmtId="44" fontId="7" fillId="0" borderId="2" xfId="1" applyFont="1" applyFill="1" applyBorder="1"/>
    <xf numFmtId="44" fontId="7" fillId="2" borderId="0" xfId="1" applyFont="1" applyFill="1"/>
  </cellXfs>
  <cellStyles count="5">
    <cellStyle name="Currency" xfId="1" builtinId="4"/>
    <cellStyle name="Currency 4" xfId="4"/>
    <cellStyle name="Normal" xfId="0" builtinId="0"/>
    <cellStyle name="Normal 2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ANDON/OR%20Commission%20Basis/2013%20Year%20End/Labor/2013%20OR%20Commission%20Basis%20Labor-with%20EE%20number%20All%20Jur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Summary"/>
      <sheetName val="PIVOT"/>
      <sheetName val="Gas Labor 2"/>
      <sheetName val="Macro1"/>
      <sheetName val="Status"/>
    </sheetNames>
    <sheetDataSet>
      <sheetData sheetId="0"/>
      <sheetData sheetId="1"/>
      <sheetData sheetId="2"/>
      <sheetData sheetId="3">
        <row r="79">
          <cell r="A79" t="str">
            <v>Recover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6"/>
  <sheetViews>
    <sheetView tabSelected="1" workbookViewId="0">
      <selection activeCell="F19" sqref="F19"/>
    </sheetView>
  </sheetViews>
  <sheetFormatPr defaultRowHeight="15" x14ac:dyDescent="0.25"/>
  <cols>
    <col min="1" max="1" width="22.42578125" style="2" customWidth="1"/>
    <col min="2" max="2" width="13.42578125" style="2" customWidth="1"/>
    <col min="3" max="3" width="25" style="2" customWidth="1"/>
    <col min="4" max="5" width="12.5703125" style="2" customWidth="1"/>
    <col min="6" max="6" width="16.28515625" style="2" customWidth="1"/>
    <col min="7" max="7" width="12.5703125" style="2" customWidth="1"/>
    <col min="8" max="8" width="14.28515625" style="2" customWidth="1"/>
    <col min="9" max="9" width="16" style="2" customWidth="1"/>
    <col min="10" max="14" width="20.42578125" style="2" customWidth="1"/>
    <col min="15" max="16" width="16" style="2" customWidth="1"/>
    <col min="17" max="17" width="16" style="2" bestFit="1" customWidth="1"/>
    <col min="18" max="16384" width="9.140625" style="2"/>
  </cols>
  <sheetData>
    <row r="1" spans="1:17" x14ac:dyDescent="0.25">
      <c r="A1" s="1" t="s">
        <v>19</v>
      </c>
    </row>
    <row r="2" spans="1:17" x14ac:dyDescent="0.25">
      <c r="A2" s="1" t="s">
        <v>0</v>
      </c>
    </row>
    <row r="3" spans="1:17" x14ac:dyDescent="0.25">
      <c r="A3" s="3"/>
    </row>
    <row r="4" spans="1:17" x14ac:dyDescent="0.25">
      <c r="A4" s="3"/>
    </row>
    <row r="5" spans="1:17" x14ac:dyDescent="0.25">
      <c r="A5" s="3"/>
    </row>
    <row r="6" spans="1:17" x14ac:dyDescent="0.25">
      <c r="A6" s="4"/>
      <c r="B6" s="4"/>
    </row>
    <row r="7" spans="1:17" x14ac:dyDescent="0.25">
      <c r="A7" s="14" t="s">
        <v>1</v>
      </c>
      <c r="B7" s="5" t="s">
        <v>2</v>
      </c>
    </row>
    <row r="9" spans="1:17" x14ac:dyDescent="0.25">
      <c r="A9" s="14" t="s">
        <v>3</v>
      </c>
      <c r="B9" s="5"/>
      <c r="C9" s="5"/>
      <c r="D9" s="14" t="s">
        <v>4</v>
      </c>
      <c r="E9" s="5"/>
      <c r="F9" s="5"/>
      <c r="G9" s="5"/>
      <c r="H9" s="5"/>
      <c r="I9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14" t="s">
        <v>5</v>
      </c>
      <c r="B10" s="14" t="s">
        <v>6</v>
      </c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15" t="s">
        <v>13</v>
      </c>
      <c r="B11" s="15" t="s">
        <v>14</v>
      </c>
      <c r="C11" s="15" t="s">
        <v>15</v>
      </c>
      <c r="D11" s="16"/>
      <c r="E11" s="16">
        <v>2944.55</v>
      </c>
      <c r="F11" s="16"/>
      <c r="G11" s="16"/>
      <c r="H11" s="16">
        <v>2944.55</v>
      </c>
      <c r="I11"/>
      <c r="J11" s="4"/>
      <c r="K11" s="4"/>
      <c r="L11" s="4"/>
      <c r="M11" s="4"/>
      <c r="N11" s="4"/>
      <c r="O11" s="4"/>
      <c r="P11" s="4"/>
      <c r="Q11" s="4"/>
    </row>
    <row r="12" spans="1:17" x14ac:dyDescent="0.25">
      <c r="A12" s="15"/>
      <c r="B12" s="15" t="s">
        <v>16</v>
      </c>
      <c r="C12" s="15" t="s">
        <v>15</v>
      </c>
      <c r="D12" s="16">
        <v>584544.66000000015</v>
      </c>
      <c r="E12" s="16">
        <v>478462.46000000043</v>
      </c>
      <c r="F12" s="16">
        <v>4851.8200000000006</v>
      </c>
      <c r="G12" s="16"/>
      <c r="H12" s="16">
        <v>1067858.9400000006</v>
      </c>
      <c r="I12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15"/>
      <c r="B13" s="15"/>
      <c r="C13" s="15" t="s">
        <v>17</v>
      </c>
      <c r="D13" s="16"/>
      <c r="E13" s="16"/>
      <c r="F13" s="16"/>
      <c r="G13" s="16">
        <v>52.57</v>
      </c>
      <c r="H13" s="16">
        <v>52.57</v>
      </c>
      <c r="I13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15" t="s">
        <v>18</v>
      </c>
      <c r="B14" s="15" t="s">
        <v>16</v>
      </c>
      <c r="C14" s="15" t="s">
        <v>15</v>
      </c>
      <c r="D14" s="16">
        <v>36180.03</v>
      </c>
      <c r="E14" s="16">
        <v>29235.61</v>
      </c>
      <c r="F14" s="16">
        <v>510.24</v>
      </c>
      <c r="G14" s="16"/>
      <c r="H14" s="16">
        <v>65925.88</v>
      </c>
      <c r="I1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A15" s="14" t="s">
        <v>12</v>
      </c>
      <c r="B15" s="14"/>
      <c r="C15" s="14"/>
      <c r="D15" s="17">
        <v>620724.69000000018</v>
      </c>
      <c r="E15" s="17">
        <v>510642.6200000004</v>
      </c>
      <c r="F15" s="17">
        <v>5362.06</v>
      </c>
      <c r="G15" s="17">
        <v>52.57</v>
      </c>
      <c r="H15" s="17">
        <v>1136781.9400000009</v>
      </c>
      <c r="I15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A16"/>
      <c r="B16"/>
      <c r="C16"/>
      <c r="D16"/>
      <c r="E16"/>
      <c r="F16"/>
      <c r="G16"/>
      <c r="H16"/>
      <c r="I16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/>
      <c r="B17"/>
      <c r="C17"/>
      <c r="D17" s="13" t="s">
        <v>8</v>
      </c>
      <c r="E17"/>
      <c r="F17" s="13" t="s">
        <v>24</v>
      </c>
      <c r="G17"/>
      <c r="H17"/>
      <c r="I17"/>
      <c r="J17" s="4"/>
      <c r="K17" s="4"/>
      <c r="L17" s="4"/>
      <c r="M17" s="4"/>
      <c r="N17" s="4"/>
      <c r="O17" s="4"/>
      <c r="P17" s="4"/>
      <c r="Q17" s="4"/>
    </row>
    <row r="18" spans="1:17" x14ac:dyDescent="0.25">
      <c r="A18"/>
      <c r="B18" t="s">
        <v>26</v>
      </c>
      <c r="C18" s="5"/>
      <c r="D18" s="6">
        <f>D15</f>
        <v>620724.69000000018</v>
      </c>
      <c r="E18"/>
      <c r="F18" s="6">
        <f>E15+F15+G15</f>
        <v>516057.25000000041</v>
      </c>
      <c r="H18"/>
      <c r="I18" s="4"/>
      <c r="J18" s="4"/>
      <c r="K18" s="4"/>
      <c r="L18" s="4"/>
      <c r="M18" s="4"/>
      <c r="N18" s="4"/>
      <c r="O18" s="4"/>
      <c r="P18" s="4"/>
    </row>
    <row r="19" spans="1:17" x14ac:dyDescent="0.25">
      <c r="A19"/>
      <c r="B19" t="s">
        <v>25</v>
      </c>
      <c r="C19"/>
      <c r="D19"/>
      <c r="E19"/>
      <c r="F19"/>
      <c r="G19"/>
      <c r="H19"/>
      <c r="I19" s="4"/>
      <c r="J19" s="4"/>
      <c r="K19" s="4"/>
      <c r="L19" s="4"/>
      <c r="M19" s="4"/>
      <c r="N19" s="4"/>
      <c r="O19" s="4"/>
      <c r="P19" s="4"/>
    </row>
    <row r="20" spans="1:17" ht="15.75" thickBot="1" x14ac:dyDescent="0.3">
      <c r="A20" s="8"/>
      <c r="B20" s="9" t="s">
        <v>21</v>
      </c>
      <c r="C20" s="7">
        <v>0.70135000000000003</v>
      </c>
      <c r="D20" s="10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7" ht="16.5" thickTop="1" thickBot="1" x14ac:dyDescent="0.3">
      <c r="A21" s="8" t="s">
        <v>20</v>
      </c>
      <c r="B21" s="9" t="s">
        <v>22</v>
      </c>
      <c r="C21" s="7">
        <v>0.68249000000000004</v>
      </c>
      <c r="D21" s="11">
        <f>D18*C20*C21</f>
        <v>297118.78740613553</v>
      </c>
      <c r="E21" s="4"/>
      <c r="F21" s="11">
        <f>F18*C20*C21</f>
        <v>247018.21406869611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7" ht="15.75" thickTop="1" x14ac:dyDescent="0.25">
      <c r="A22" s="8"/>
      <c r="B22" s="12"/>
      <c r="C22" s="7"/>
      <c r="D22" s="10"/>
      <c r="E22" s="4"/>
      <c r="F22" s="10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7" ht="15.75" thickBot="1" x14ac:dyDescent="0.3">
      <c r="A23" s="8"/>
      <c r="B23" s="9" t="s">
        <v>21</v>
      </c>
      <c r="C23" s="7">
        <v>0.20549000000000001</v>
      </c>
      <c r="D23" s="10"/>
      <c r="E23" s="4"/>
      <c r="F23" s="10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7" ht="16.5" thickTop="1" thickBot="1" x14ac:dyDescent="0.3">
      <c r="A24" s="8" t="s">
        <v>23</v>
      </c>
      <c r="B24" s="9" t="s">
        <v>22</v>
      </c>
      <c r="C24" s="7">
        <v>0.67798999999999998</v>
      </c>
      <c r="D24" s="11">
        <f>D21*C23*C24</f>
        <v>41394.638515734601</v>
      </c>
      <c r="E24" s="4"/>
      <c r="F24" s="11">
        <f>F21*C23*C24</f>
        <v>34414.618366757881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7" ht="15.75" thickTop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9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9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9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9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9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9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9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9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9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9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9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9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9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9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9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9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S112" s="2" t="e">
        <f>GETPIVOTDATA("Transaction Amount",$A$9,"Project Number","77705316","Project Name","Hydro One Avista Acquisition")+GETPIVOTDATA("Transaction Amount",$A$9,"Project Number","77705331","Project Name","Hydro One Trans Opp Costs")</f>
        <v>#REF!</v>
      </c>
    </row>
    <row r="113" spans="1:17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</sheetData>
  <pageMargins left="0.7" right="0.7" top="0.75" bottom="0.75" header="0.3" footer="0.3"/>
  <pageSetup scale="78" orientation="landscape" r:id="rId1"/>
  <headerFooter>
    <oddHeader>&amp;RAdjustment No. 3.02
Adjustment No. 2.03
Adjustment No. 2.04
Workpaper Ref. &amp;A</oddHeader>
    <oddFooter>&amp;L&amp;F&amp;RPrep by: ____________    
          Date:  &amp;D           Review:    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039E390-F16D-415A-8C64-29E75313E139}"/>
</file>

<file path=customXml/itemProps2.xml><?xml version="1.0" encoding="utf-8"?>
<ds:datastoreItem xmlns:ds="http://schemas.openxmlformats.org/officeDocument/2006/customXml" ds:itemID="{3B678E29-1537-4EFB-A661-F725AF04C8F0}"/>
</file>

<file path=customXml/itemProps3.xml><?xml version="1.0" encoding="utf-8"?>
<ds:datastoreItem xmlns:ds="http://schemas.openxmlformats.org/officeDocument/2006/customXml" ds:itemID="{65226459-4255-4DAB-8A5F-B71E1E73CD80}"/>
</file>

<file path=customXml/itemProps4.xml><?xml version="1.0" encoding="utf-8"?>
<ds:datastoreItem xmlns:ds="http://schemas.openxmlformats.org/officeDocument/2006/customXml" ds:itemID="{B2160230-414D-4F56-8B3F-455586BD42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Hydro One Reclass</vt:lpstr>
      <vt:lpstr>'Hydro One Reclass'!Print_Area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brandon</dc:creator>
  <cp:lastModifiedBy>annette brandon</cp:lastModifiedBy>
  <dcterms:created xsi:type="dcterms:W3CDTF">2019-02-15T20:04:40Z</dcterms:created>
  <dcterms:modified xsi:type="dcterms:W3CDTF">2019-04-10T16:53:33Z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