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worksheets/sheet3.xml" ContentType="application/vnd.openxmlformats-officedocument.spreadsheetml.worksheet+xml"/>
  <Override PartName="/xl/pivotTables/pivotTable1.xml" ContentType="application/vnd.openxmlformats-officedocument.spreadsheetml.pivotTable+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Cache/pivotCacheDefinition1.xml" ContentType="application/vnd.openxmlformats-officedocument.spreadsheetml.pivotCacheDefinition+xml"/>
  <Override PartName="/docProps/core.xml" ContentType="application/vnd.openxmlformats-package.core-properties+xml"/>
  <Override PartName="/docProps/app.xml" ContentType="application/vnd.openxmlformats-officedocument.extended-properties+xml"/>
  <Override PartName="/xl/pivotCache/pivotCacheRecords1.xml" ContentType="application/vnd.openxmlformats-officedocument.spreadsheetml.pivotCacheRecords+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19 GRC\Original Filing\Testimony &amp; Exhibits\Other Witnesses\Margaret Hopkins\"/>
    </mc:Choice>
  </mc:AlternateContent>
  <bookViews>
    <workbookView xWindow="0" yWindow="0" windowWidth="19200" windowHeight="6900"/>
  </bookViews>
  <sheets>
    <sheet name="Exhibit MFH-3" sheetId="4" r:id="rId1"/>
    <sheet name="MFH-3 WP" sheetId="1" r:id="rId2"/>
    <sheet name="From Master file" sheetId="3" r:id="rId3"/>
  </sheets>
  <definedNames>
    <definedName name="_xlnm._FilterDatabase" localSheetId="0" hidden="1">'Exhibit MFH-3'!$A$1:$D$140</definedName>
    <definedName name="_xlnm._FilterDatabase" localSheetId="1" hidden="1">'MFH-3 WP'!$A$1:$E$140</definedName>
  </definedNames>
  <calcPr calcId="162913" calcOnSave="0"/>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0" i="4" l="1"/>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L14" i="1" l="1"/>
  <c r="L11" i="1"/>
  <c r="L13" i="1"/>
  <c r="L12" i="1"/>
  <c r="G89" i="1" l="1"/>
  <c r="G86" i="1"/>
  <c r="G90" i="1"/>
  <c r="G92" i="1"/>
  <c r="H103" i="1" s="1"/>
  <c r="G97" i="1"/>
  <c r="G34" i="1"/>
  <c r="G103" i="1"/>
  <c r="G52" i="1"/>
  <c r="H76" i="1" s="1"/>
  <c r="G3" i="1"/>
  <c r="G117" i="1"/>
  <c r="G29" i="1"/>
  <c r="H63" i="1" s="1"/>
  <c r="G119" i="1"/>
  <c r="H122" i="1" s="1"/>
  <c r="G100" i="1"/>
  <c r="G111" i="1"/>
  <c r="H117" i="1" s="1"/>
  <c r="G94" i="1"/>
  <c r="G71" i="1"/>
  <c r="H87" i="1" s="1"/>
  <c r="G82" i="1"/>
  <c r="G6" i="1"/>
  <c r="G140" i="1"/>
  <c r="H140" i="1" s="1"/>
  <c r="G19" i="1"/>
  <c r="G42" i="1"/>
  <c r="G133" i="1"/>
  <c r="G131" i="1"/>
  <c r="H133" i="1" s="1"/>
  <c r="G28" i="1"/>
  <c r="H62" i="1" s="1"/>
  <c r="G2" i="1"/>
  <c r="G8" i="1"/>
  <c r="H42" i="1" s="1"/>
  <c r="G85" i="1"/>
  <c r="H96" i="1" s="1"/>
  <c r="G35" i="1"/>
  <c r="H14" i="1" s="1"/>
  <c r="G88" i="1"/>
  <c r="G37" i="1"/>
  <c r="G16" i="1"/>
  <c r="G118" i="1"/>
  <c r="H121" i="1" s="1"/>
  <c r="G21" i="1"/>
  <c r="G84" i="1"/>
  <c r="G112" i="1"/>
  <c r="G41" i="1"/>
  <c r="H70" i="1" s="1"/>
  <c r="G132" i="1"/>
  <c r="G23" i="1"/>
  <c r="G98" i="1"/>
  <c r="G5" i="1"/>
  <c r="H39" i="1" s="1"/>
  <c r="G55" i="1"/>
  <c r="G12" i="1"/>
  <c r="G125" i="1"/>
  <c r="G91" i="1"/>
  <c r="H102" i="1" s="1"/>
  <c r="G126" i="1"/>
  <c r="G38" i="1"/>
  <c r="G83" i="1"/>
  <c r="H94" i="1" s="1"/>
  <c r="G73" i="1"/>
  <c r="H88" i="1" s="1"/>
  <c r="G138" i="1"/>
  <c r="H138" i="1" s="1"/>
  <c r="G56" i="1"/>
  <c r="G74" i="1"/>
  <c r="G20" i="1"/>
  <c r="H54" i="1" s="1"/>
  <c r="G135" i="1"/>
  <c r="G15" i="1"/>
  <c r="G11" i="1"/>
  <c r="H45" i="1" s="1"/>
  <c r="G101" i="1"/>
  <c r="H110" i="1" s="1"/>
  <c r="G40" i="1"/>
  <c r="H15" i="1" s="1"/>
  <c r="G9" i="1"/>
  <c r="G18" i="1"/>
  <c r="G81" i="1"/>
  <c r="H92" i="1" s="1"/>
  <c r="G95" i="1"/>
  <c r="G69" i="1"/>
  <c r="G31" i="1"/>
  <c r="G25" i="1"/>
  <c r="H59" i="1" s="1"/>
  <c r="G72" i="1"/>
  <c r="H21" i="1" s="1"/>
  <c r="G113" i="1"/>
  <c r="G13" i="1"/>
  <c r="H47" i="1" s="1"/>
  <c r="G22" i="1"/>
  <c r="H56" i="1" s="1"/>
  <c r="G129" i="1"/>
  <c r="G139" i="1"/>
  <c r="H139" i="1" s="1"/>
  <c r="G130" i="1"/>
  <c r="H132" i="1" s="1"/>
  <c r="G124" i="1"/>
  <c r="H126" i="1" s="1"/>
  <c r="G136" i="1"/>
  <c r="G26" i="1"/>
  <c r="G14" i="1"/>
  <c r="G64" i="1"/>
  <c r="H84" i="1" s="1"/>
  <c r="G87" i="1"/>
  <c r="G93" i="1"/>
  <c r="G30" i="1"/>
  <c r="G27" i="1"/>
  <c r="H61" i="1" s="1"/>
  <c r="G122" i="1"/>
  <c r="H34" i="1" s="1"/>
  <c r="G63" i="1"/>
  <c r="G79" i="1"/>
  <c r="G49" i="1"/>
  <c r="H6" i="1" s="1"/>
  <c r="G76" i="1"/>
  <c r="H23" i="1" s="1"/>
  <c r="G78" i="1"/>
  <c r="G17" i="1"/>
  <c r="G53" i="1"/>
  <c r="H17" i="1" s="1"/>
  <c r="G57" i="1"/>
  <c r="G75" i="1"/>
  <c r="H89" i="1" s="1"/>
  <c r="G62" i="1"/>
  <c r="H82" i="1" s="1"/>
  <c r="G43" i="1"/>
  <c r="H16" i="1" s="1"/>
  <c r="G24" i="1"/>
  <c r="H58" i="1" s="1"/>
  <c r="G58" i="1"/>
  <c r="G107" i="1"/>
  <c r="H114" i="1" s="1"/>
  <c r="G32" i="1"/>
  <c r="H12" i="1" s="1"/>
  <c r="G102" i="1"/>
  <c r="H111" i="1" s="1"/>
  <c r="G128" i="1"/>
  <c r="G99" i="1"/>
  <c r="G116" i="1"/>
  <c r="H33" i="1" s="1"/>
  <c r="G114" i="1"/>
  <c r="G104" i="1"/>
  <c r="G123" i="1"/>
  <c r="H125" i="1" s="1"/>
  <c r="G120" i="1"/>
  <c r="H123" i="1" s="1"/>
  <c r="G39" i="1"/>
  <c r="H69" i="1" s="1"/>
  <c r="G134" i="1"/>
  <c r="G44" i="1"/>
  <c r="H72" i="1" s="1"/>
  <c r="G50" i="1"/>
  <c r="H74" i="1" s="1"/>
  <c r="G33" i="1"/>
  <c r="G115" i="1"/>
  <c r="G108" i="1"/>
  <c r="H30" i="1" s="1"/>
  <c r="G51" i="1"/>
  <c r="H75" i="1" s="1"/>
  <c r="G47" i="1"/>
  <c r="G110" i="1"/>
  <c r="G109" i="1"/>
  <c r="H115" i="1" s="1"/>
  <c r="G4" i="1"/>
  <c r="H38" i="1" s="1"/>
  <c r="G60" i="1"/>
  <c r="G10" i="1"/>
  <c r="G48" i="1"/>
  <c r="G127" i="1"/>
  <c r="H129" i="1" s="1"/>
  <c r="G96" i="1"/>
  <c r="H26" i="1" s="1"/>
  <c r="G45" i="1"/>
  <c r="H3" i="1" s="1"/>
  <c r="G77" i="1"/>
  <c r="H90" i="1" s="1"/>
  <c r="G68" i="1"/>
  <c r="H10" i="1" s="1"/>
  <c r="G70" i="1"/>
  <c r="H86" i="1" s="1"/>
  <c r="G121" i="1"/>
  <c r="G61" i="1"/>
  <c r="G106" i="1"/>
  <c r="H113" i="1" s="1"/>
  <c r="G137" i="1"/>
  <c r="G105" i="1"/>
  <c r="H29" i="1" s="1"/>
  <c r="G80" i="1"/>
  <c r="G46" i="1"/>
  <c r="H4" i="1" s="1"/>
  <c r="G7" i="1"/>
  <c r="G59" i="1"/>
  <c r="G54" i="1"/>
  <c r="H18" i="1" s="1"/>
  <c r="G65" i="1"/>
  <c r="H7" i="1" s="1"/>
  <c r="G66" i="1"/>
  <c r="H8" i="1" s="1"/>
  <c r="G67" i="1"/>
  <c r="H9" i="1" s="1"/>
  <c r="G36" i="1"/>
  <c r="H2" i="1" s="1"/>
  <c r="C772" i="3"/>
  <c r="H53" i="1" l="1"/>
  <c r="H25" i="1"/>
  <c r="H20" i="1"/>
  <c r="H105" i="1"/>
  <c r="H28" i="1"/>
  <c r="H101" i="1"/>
  <c r="H73" i="1"/>
  <c r="H108" i="1"/>
  <c r="H51" i="1"/>
  <c r="H91" i="1"/>
  <c r="H64" i="1"/>
  <c r="H48" i="1"/>
  <c r="H65" i="1"/>
  <c r="H52" i="1"/>
  <c r="H22" i="1"/>
  <c r="H127" i="1"/>
  <c r="H107" i="1"/>
  <c r="H118" i="1"/>
  <c r="H50" i="1"/>
  <c r="H81" i="1"/>
  <c r="H124" i="1"/>
  <c r="H44" i="1"/>
  <c r="H116" i="1"/>
  <c r="H119" i="1"/>
  <c r="H35" i="1"/>
  <c r="H112" i="1"/>
  <c r="H130" i="1"/>
  <c r="H80" i="1"/>
  <c r="H24" i="1"/>
  <c r="H83" i="1"/>
  <c r="H104" i="1"/>
  <c r="H60" i="1"/>
  <c r="H31" i="1"/>
  <c r="H85" i="1"/>
  <c r="H43" i="1"/>
  <c r="H49" i="1"/>
  <c r="H78" i="1"/>
  <c r="H68" i="1"/>
  <c r="H46" i="1"/>
  <c r="H57" i="1"/>
  <c r="H95" i="1"/>
  <c r="H67" i="1"/>
  <c r="H135" i="1"/>
  <c r="H40" i="1"/>
  <c r="H120" i="1"/>
  <c r="H13" i="1"/>
  <c r="H97" i="1"/>
  <c r="H41" i="1"/>
  <c r="H36" i="1"/>
  <c r="H19" i="1"/>
  <c r="H5" i="1"/>
  <c r="H66" i="1"/>
  <c r="H32" i="1"/>
  <c r="H79" i="1"/>
  <c r="H98" i="1"/>
  <c r="H137" i="1"/>
  <c r="H131" i="1"/>
  <c r="H106" i="1"/>
  <c r="H136" i="1"/>
  <c r="H128" i="1"/>
  <c r="H77" i="1"/>
  <c r="H134" i="1"/>
  <c r="H55" i="1"/>
  <c r="H99" i="1"/>
  <c r="H37" i="1"/>
  <c r="H71" i="1"/>
  <c r="H93" i="1"/>
  <c r="H109" i="1"/>
  <c r="H11" i="1"/>
  <c r="H27" i="1"/>
  <c r="H100" i="1"/>
</calcChain>
</file>

<file path=xl/sharedStrings.xml><?xml version="1.0" encoding="utf-8"?>
<sst xmlns="http://schemas.openxmlformats.org/spreadsheetml/2006/main" count="2492" uniqueCount="1665">
  <si>
    <t>WBS</t>
  </si>
  <si>
    <t>WBS Description</t>
  </si>
  <si>
    <t>Category</t>
  </si>
  <si>
    <t>Total</t>
  </si>
  <si>
    <t>F.10003.02.01.01</t>
  </si>
  <si>
    <t>BACKUP DC DESIGN N CONSTRUCT N COMMISSN</t>
  </si>
  <si>
    <t>Data Center</t>
  </si>
  <si>
    <t>F.10006.03.01.01</t>
  </si>
  <si>
    <t>FTIP PHASE II</t>
  </si>
  <si>
    <t>FTIP</t>
  </si>
  <si>
    <t>F.10006.02.01.01</t>
  </si>
  <si>
    <t>FTIP ECC PHASE I</t>
  </si>
  <si>
    <t>F.10006.01.01.01</t>
  </si>
  <si>
    <t>FTIP BPC Phase I</t>
  </si>
  <si>
    <t>F.10015.04.01.01</t>
  </si>
  <si>
    <t>EIM</t>
  </si>
  <si>
    <t>New Systems</t>
  </si>
  <si>
    <t>F.10017.08.03.01</t>
  </si>
  <si>
    <t>ENHANCED SUBSTATION COMMUNICATIONS</t>
  </si>
  <si>
    <t>F.10017.02.02.02</t>
  </si>
  <si>
    <t>ANNUAL DATA CENTER REFRESH AND GROWTH</t>
  </si>
  <si>
    <t>F.10003.02.01.03</t>
  </si>
  <si>
    <t>DATA CENTER MIGRATIONS</t>
  </si>
  <si>
    <t>F.10002.01.07.01</t>
  </si>
  <si>
    <t>INVENTORY MANAGEMENT SYSTEM</t>
  </si>
  <si>
    <t>F.10002.01.01.01</t>
  </si>
  <si>
    <t>Overhead Map Solution</t>
  </si>
  <si>
    <t>F.10003.03.01.01</t>
  </si>
  <si>
    <t>WIRELESS SPECTRUM</t>
  </si>
  <si>
    <t>F.10017.03.01.01</t>
  </si>
  <si>
    <t>PC AND TB REFRESH</t>
  </si>
  <si>
    <t>F.10002.01.04.01</t>
  </si>
  <si>
    <t>EPROCUREMENT SOLUTION</t>
  </si>
  <si>
    <t>F.10015.06.04.01</t>
  </si>
  <si>
    <t>SAP ECC and CRM Hana Migration</t>
  </si>
  <si>
    <t>F.10015.02.05.01</t>
  </si>
  <si>
    <t>Gas Control</t>
  </si>
  <si>
    <t>F.10006.01.01.02</t>
  </si>
  <si>
    <t>FTIP-PHASE 1</t>
  </si>
  <si>
    <t>F.10015.06.02.01</t>
  </si>
  <si>
    <t>HANA FOR ECC AND CRM</t>
  </si>
  <si>
    <t>F.10003.02.01.02</t>
  </si>
  <si>
    <t>DATA CENTER FACILITIES BUILD COMPLETION</t>
  </si>
  <si>
    <t>F.10002.01.13.01</t>
  </si>
  <si>
    <t>Map Viewer Platform</t>
  </si>
  <si>
    <t>F.10015.08.11.01</t>
  </si>
  <si>
    <t>Service Now Enhancement Program 2016</t>
  </si>
  <si>
    <t>F.10017.13.03.03</t>
  </si>
  <si>
    <t>DC ACCESS CENTER REFRESH</t>
  </si>
  <si>
    <t>F.10017.03.05.01</t>
  </si>
  <si>
    <t>Annual End User PC Refresh 2016</t>
  </si>
  <si>
    <t>F.10002.01.03.01</t>
  </si>
  <si>
    <t>ENTERPRISE DOCUMENT MANAGEMENT</t>
  </si>
  <si>
    <t>F.10017.02.01.02</t>
  </si>
  <si>
    <t>ANNUAL COMM ROOM REFRESH</t>
  </si>
  <si>
    <t>F.10020.01.01.02</t>
  </si>
  <si>
    <t>PHASE THREE EGRC BUILD OUT</t>
  </si>
  <si>
    <t>F.10020.01.01.01</t>
  </si>
  <si>
    <t>Phase Two Egrc Build Out</t>
  </si>
  <si>
    <t>F.10003.02.01.05</t>
  </si>
  <si>
    <t>DATA CENTER SAP MIGRATION</t>
  </si>
  <si>
    <t>F.10017.06.02.01</t>
  </si>
  <si>
    <t>Disaster Recovery Solutions Ops</t>
  </si>
  <si>
    <t>F.10002.01.08.01</t>
  </si>
  <si>
    <t>PCI POST ANALYTICS P AND L ANALYZER</t>
  </si>
  <si>
    <t>F.10013.09.01.01</t>
  </si>
  <si>
    <t>PSE ITSR</t>
  </si>
  <si>
    <t>F.10017.12.16.01</t>
  </si>
  <si>
    <t>Applications</t>
  </si>
  <si>
    <t>F.10003.01.01.01</t>
  </si>
  <si>
    <t>Disaster Recovery Solutions</t>
  </si>
  <si>
    <t>F.10017.06.01.01</t>
  </si>
  <si>
    <t>Data Analytics</t>
  </si>
  <si>
    <t>F.10002.01.12.01</t>
  </si>
  <si>
    <t>TRANSMISSION OUTAGE MANAGEMENT</t>
  </si>
  <si>
    <t>F.10017.12.11.01</t>
  </si>
  <si>
    <t>Channel Bank Growth and Refresh</t>
  </si>
  <si>
    <t>S.02105.01</t>
  </si>
  <si>
    <t>SAP CIS ECC Upgrade</t>
  </si>
  <si>
    <t>F.10015.06.05.01</t>
  </si>
  <si>
    <t>SAP HR SUPPORT PACKS</t>
  </si>
  <si>
    <t>F.10017.09.04.01</t>
  </si>
  <si>
    <t>OPERATIONS FIREWALL REFRESH</t>
  </si>
  <si>
    <t>F.10017.10.12.01</t>
  </si>
  <si>
    <t>PSE AT WORK IT</t>
  </si>
  <si>
    <t>F.10015.08.09.02</t>
  </si>
  <si>
    <t>PSE.com</t>
  </si>
  <si>
    <t>F.10017.12.23.02</t>
  </si>
  <si>
    <t>Network Refresh n Growth</t>
  </si>
  <si>
    <t>F.10015.08.11.02</t>
  </si>
  <si>
    <t>SERVICENOW ENHANCEMENT PROGRAM</t>
  </si>
  <si>
    <t>S.02172.01</t>
  </si>
  <si>
    <t>OMS Upgrade</t>
  </si>
  <si>
    <t>F.10015.02.01.01</t>
  </si>
  <si>
    <t>Application Monitoring 2016</t>
  </si>
  <si>
    <t>F.10015.02.16.01</t>
  </si>
  <si>
    <t>PCI ENERGY ACCOUNTING ENHANCEMENT</t>
  </si>
  <si>
    <t>F.10017.08.05.01</t>
  </si>
  <si>
    <t>Enhanced Substation</t>
  </si>
  <si>
    <t>F.10017.10.03.02</t>
  </si>
  <si>
    <t>Annual Server Virtualization Growth</t>
  </si>
  <si>
    <t>F.10017.10.13.01</t>
  </si>
  <si>
    <t>CLOUD INFRASTRUCTURE BUILD</t>
  </si>
  <si>
    <t>F.10015.04.03.01</t>
  </si>
  <si>
    <t>ESTRI ARCGIS SOFTWARE LICENSE GROWTH</t>
  </si>
  <si>
    <t>F.10015.06.12.01</t>
  </si>
  <si>
    <t>HA and DR</t>
  </si>
  <si>
    <t>F.10002.01.02.02</t>
  </si>
  <si>
    <t>ENDUR UPGRADE</t>
  </si>
  <si>
    <t>F.10002.02.01.01</t>
  </si>
  <si>
    <t>ECOSYSTEM</t>
  </si>
  <si>
    <t>F.10017.12.22.02</t>
  </si>
  <si>
    <t>Annual Network Refresh</t>
  </si>
  <si>
    <t>F.10015.02.12.03</t>
  </si>
  <si>
    <t>HYBRIS FOR SALES LIMITED DEPLOYMENT</t>
  </si>
  <si>
    <t>F.10015.06.01.01</t>
  </si>
  <si>
    <t>HA and DR Disaster Recovery Solutions</t>
  </si>
  <si>
    <t>F.10003.02.01.04</t>
  </si>
  <si>
    <t>DC TELECOMM RING COMPLETION</t>
  </si>
  <si>
    <t>F.10015.08.03.02</t>
  </si>
  <si>
    <t>IAM ENHANCEMENTS</t>
  </si>
  <si>
    <t>F.10017.10.07.01</t>
  </si>
  <si>
    <t>EXCHANGE UPGRADE</t>
  </si>
  <si>
    <t>F.10015.06.08.01</t>
  </si>
  <si>
    <t>SAP GRC 10.1</t>
  </si>
  <si>
    <t>F.10017.12.08.01</t>
  </si>
  <si>
    <t>Annual Telecom Netwrk Refrh n Grwth 2016</t>
  </si>
  <si>
    <t>F.10017.13.02.01</t>
  </si>
  <si>
    <t>Annual VOIP Deployment and Refresh 2016</t>
  </si>
  <si>
    <t>F.10013.08.01.01</t>
  </si>
  <si>
    <t>ISR-Operations 2016</t>
  </si>
  <si>
    <t>F.10013.08.01.02</t>
  </si>
  <si>
    <t>ISR OPERATIONS</t>
  </si>
  <si>
    <t>F.10017.12.14.01</t>
  </si>
  <si>
    <t>Fiber Network Upgrade</t>
  </si>
  <si>
    <t>F.10017.05.03.02</t>
  </si>
  <si>
    <t>Annual MS Enterprise Agreement Growth</t>
  </si>
  <si>
    <t>F.10017.11.01.02</t>
  </si>
  <si>
    <t>Annual Strge Bckup Growth and Refresh</t>
  </si>
  <si>
    <t>F.10015.08.13.01</t>
  </si>
  <si>
    <t>UI ENHANCEMENTS</t>
  </si>
  <si>
    <t>F.10015.06.06.01</t>
  </si>
  <si>
    <t>SAP HR Upgrade &amp; Annual Legal Packs 2016</t>
  </si>
  <si>
    <t>F.10018.04.07.01</t>
  </si>
  <si>
    <t>SIEM</t>
  </si>
  <si>
    <t>F.10017.12.13.01</t>
  </si>
  <si>
    <t>Zetron Data Base</t>
  </si>
  <si>
    <t>F.10015.08.11.03</t>
  </si>
  <si>
    <t>SERVICENOW KINGSTON UPGRADE</t>
  </si>
  <si>
    <t>F.10017.08.01.01</t>
  </si>
  <si>
    <t>Annual SCADA Growth 2016</t>
  </si>
  <si>
    <t>F.10017.12.03.01</t>
  </si>
  <si>
    <t>Annual Microwave Radio Refresh</t>
  </si>
  <si>
    <t>F.10018.04.04.01</t>
  </si>
  <si>
    <t>Privileged Identity Management</t>
  </si>
  <si>
    <t>F.10002.01.05.01</t>
  </si>
  <si>
    <t>GIS Conflation</t>
  </si>
  <si>
    <t>F.10017.11.01.01</t>
  </si>
  <si>
    <t>Annual Storage/Bckup Grwth &amp; Refrsh 2016</t>
  </si>
  <si>
    <t>F.10017.10.06.01</t>
  </si>
  <si>
    <t>Annual Windows Server Refresh 2016</t>
  </si>
  <si>
    <t>F.10017.12.15.01</t>
  </si>
  <si>
    <t>Gas Circuit Reliability Enhancement</t>
  </si>
  <si>
    <t>F.10017.06.03.01</t>
  </si>
  <si>
    <t>Jabber</t>
  </si>
  <si>
    <t>F.10013.02.01.02</t>
  </si>
  <si>
    <t>ISR CUSTMR SOLUTIONS N CORP AFFAIRS</t>
  </si>
  <si>
    <t>F.10017.12.22.01</t>
  </si>
  <si>
    <t>Annual Network Refresh 2016</t>
  </si>
  <si>
    <t>F.10017.03.04.01</t>
  </si>
  <si>
    <t>Annual End User Growth 2016</t>
  </si>
  <si>
    <t>F.10015.06.14.01</t>
  </si>
  <si>
    <t>CHARM REPLACEMENT</t>
  </si>
  <si>
    <t>F.10015.02.10.01</t>
  </si>
  <si>
    <t>OMS TOA UPGRADE</t>
  </si>
  <si>
    <t>F.10017.12.01.01</t>
  </si>
  <si>
    <t>ANNUAL FIBER REFRESH</t>
  </si>
  <si>
    <t>F.10017.05.03.01</t>
  </si>
  <si>
    <t>Annual MS Enterprise Agrmn't Grwth 2016</t>
  </si>
  <si>
    <t>F.10017.12.08.02</t>
  </si>
  <si>
    <t>Transport Refresh</t>
  </si>
  <si>
    <t>F.10017.12.04.01</t>
  </si>
  <si>
    <t>Annual Radio Capacity and Growth 2016</t>
  </si>
  <si>
    <t>F.10015.10.01.01</t>
  </si>
  <si>
    <t>GREEN DIRECT</t>
  </si>
  <si>
    <t>S.02066.01</t>
  </si>
  <si>
    <t>EMS Upgrade</t>
  </si>
  <si>
    <t>F.10017.05.04.01</t>
  </si>
  <si>
    <t>WORKPLACE MOBILITY PROGRAM</t>
  </si>
  <si>
    <t>F.10017.12.21.01</t>
  </si>
  <si>
    <t>GOLDENDALE MICROWAVE</t>
  </si>
  <si>
    <t>F.10013.04.01.02</t>
  </si>
  <si>
    <t>ISR Finance</t>
  </si>
  <si>
    <t>F.10015.08.02.01</t>
  </si>
  <si>
    <t>BPM TECHN RATIONALIZATION</t>
  </si>
  <si>
    <t>F.10018.04.06.01</t>
  </si>
  <si>
    <t>Security Operations Center</t>
  </si>
  <si>
    <t>F.10013.05.01.01</t>
  </si>
  <si>
    <t>ISR-HR and Admin Services 2016</t>
  </si>
  <si>
    <t>F.10015.06.07.01</t>
  </si>
  <si>
    <t>SAP Portal Upgrade</t>
  </si>
  <si>
    <t>F.10017.12.02.01</t>
  </si>
  <si>
    <t>Annual Fiber Small Projects 2016</t>
  </si>
  <si>
    <t>F.10017.09.02.01</t>
  </si>
  <si>
    <t>EMAIL SECURITY GATEWAY REFRESH</t>
  </si>
  <si>
    <t>F.10017.02.01.01</t>
  </si>
  <si>
    <t>Annual Comm Room Refresh 2016</t>
  </si>
  <si>
    <t>F.10017.09.03.01</t>
  </si>
  <si>
    <t>NERC</t>
  </si>
  <si>
    <t>F.10017.08.02.01</t>
  </si>
  <si>
    <t>Annual Scada Refresh</t>
  </si>
  <si>
    <t>F.10002.01.11.01</t>
  </si>
  <si>
    <t>TAX JURISDICTION DATA IMPROVEMENTS</t>
  </si>
  <si>
    <t>F.10017.01.06.01</t>
  </si>
  <si>
    <t>CHECKREAD SOFTWARE UPGRADE</t>
  </si>
  <si>
    <t>F.10015.02.12.01</t>
  </si>
  <si>
    <t>POWERSIMM UPGRADE</t>
  </si>
  <si>
    <t>F.10013.05.01.02</t>
  </si>
  <si>
    <t>ISR HR AND ADMIN SERVICES</t>
  </si>
  <si>
    <t>F.10017.12.05.01</t>
  </si>
  <si>
    <t>ANNUAL RF REFRESH</t>
  </si>
  <si>
    <t>F.10017.12.20.01</t>
  </si>
  <si>
    <t>RTU Upgrade</t>
  </si>
  <si>
    <t>F.10017.12.23.01</t>
  </si>
  <si>
    <t>Annual Network Growth 2016</t>
  </si>
  <si>
    <t>F.10017.12.17.01</t>
  </si>
  <si>
    <t>Bellevue Tower MAS</t>
  </si>
  <si>
    <t>F.10013.02.01.01</t>
  </si>
  <si>
    <t>ISR-Custmer Solutins &amp; Corp Affairs 2016</t>
  </si>
  <si>
    <t>F.10015.08.09.01</t>
  </si>
  <si>
    <t>Automation PSE Com</t>
  </si>
  <si>
    <t>F.10013.06.01.02</t>
  </si>
  <si>
    <t>ISR IT</t>
  </si>
  <si>
    <t>F.10017.03.03.01</t>
  </si>
  <si>
    <t>Annual End User Break/Fix(Refresh) 2016</t>
  </si>
  <si>
    <t>F.10013.07.01.01</t>
  </si>
  <si>
    <t xml:space="preserve"> ISR-Legal and Compliance 2016</t>
  </si>
  <si>
    <t>F.10017.13.01.02</t>
  </si>
  <si>
    <t>ANNUAL VOICE EQUIPMENT REFRESH</t>
  </si>
  <si>
    <t>F.10015.06.09.01</t>
  </si>
  <si>
    <t>SOLUTION MANAGER UPGRADE</t>
  </si>
  <si>
    <t>F.10017.12.06.02</t>
  </si>
  <si>
    <t>TELECOM EQUIPMENT R AND G</t>
  </si>
  <si>
    <t>F.10017.12.12.01</t>
  </si>
  <si>
    <t>Cisco Upgrade</t>
  </si>
  <si>
    <t>F.10017.03.02.01</t>
  </si>
  <si>
    <t>Annual PSE Growth</t>
  </si>
  <si>
    <t>F.10017.09.06.01</t>
  </si>
  <si>
    <t>ZONE REFRESH</t>
  </si>
  <si>
    <t>F.10017.02.02.01</t>
  </si>
  <si>
    <t>Annual Data Center Refresh &amp; Growth 2016</t>
  </si>
  <si>
    <t>F.10013.03.01.02</t>
  </si>
  <si>
    <t>ISR ENERGY OPERATIONS</t>
  </si>
  <si>
    <t>F.10025.01.03.01</t>
  </si>
  <si>
    <t>GENERATION NERC FIREWALL UPGRADE V</t>
  </si>
  <si>
    <t>F.10018.02.02.01</t>
  </si>
  <si>
    <t>IT CLIENT SOFTWARE GROWTH</t>
  </si>
  <si>
    <t>F.10002.01.09.01</t>
  </si>
  <si>
    <t>POWER SPRING INSTALLATION</t>
  </si>
  <si>
    <t>F.10015.02.07.01</t>
  </si>
  <si>
    <t>OATI Webtrader Upgrade</t>
  </si>
  <si>
    <t>F.10015.06.13.01</t>
  </si>
  <si>
    <t>SAP BW BOBJ BWA Upgrades</t>
  </si>
  <si>
    <t>F.10017.13.01.01</t>
  </si>
  <si>
    <t>Annual Voice Equipment Refresh 2016</t>
  </si>
  <si>
    <t>F.10017.12.19.02</t>
  </si>
  <si>
    <t>Radio Upgrade</t>
  </si>
  <si>
    <t>F.10025.01.01.01</t>
  </si>
  <si>
    <t>3RD PARTY PATCHING TOOL</t>
  </si>
  <si>
    <t>F.10017.10.11.02</t>
  </si>
  <si>
    <t>DNS Platform</t>
  </si>
  <si>
    <t>F.10002.01.02.01</t>
  </si>
  <si>
    <t>Openlink</t>
  </si>
  <si>
    <t>F.10017.10.11.01</t>
  </si>
  <si>
    <t>ARC</t>
  </si>
  <si>
    <t>S.00522</t>
  </si>
  <si>
    <t>Navigant Software</t>
  </si>
  <si>
    <t>F.10013.06.01.01</t>
  </si>
  <si>
    <t>ISR-IT 2016</t>
  </si>
  <si>
    <t>F.10013.04.01.01</t>
  </si>
  <si>
    <t>ISR-Finance 2016</t>
  </si>
  <si>
    <t>F.10013.07.01.02</t>
  </si>
  <si>
    <t>ISR LEGAL AND COMPLIANCE</t>
  </si>
  <si>
    <t>F.10013.03.01.01</t>
  </si>
  <si>
    <t>ISR-Energy Operations 2016</t>
  </si>
  <si>
    <t>Sum of activity_cost</t>
  </si>
  <si>
    <t>WBS Element</t>
  </si>
  <si>
    <t xml:space="preserve"> Cap_LED Street Lights</t>
  </si>
  <si>
    <t>P.11090.03.01</t>
  </si>
  <si>
    <t>(DNU)CAP-CP SYSTEM IMPROVEMENT</t>
  </si>
  <si>
    <t>P.10012.76.02.01</t>
  </si>
  <si>
    <t>2014 Misc HVAC Replacements</t>
  </si>
  <si>
    <t>S.01935.01</t>
  </si>
  <si>
    <t>2015 Unplanned HVAC Replacements</t>
  </si>
  <si>
    <t>S.02057.01</t>
  </si>
  <si>
    <t>Access Center Technology Refresh</t>
  </si>
  <si>
    <t>F.10017.13.03.01</t>
  </si>
  <si>
    <t>Annual Data Center Refresh and Growth</t>
  </si>
  <si>
    <t>ANNUAL MICROWAVE RADIO REFRESH</t>
  </si>
  <si>
    <t>ANNUAL SCADA GROWTH 2016</t>
  </si>
  <si>
    <t>ANNUAL SERVER VIRTUALIZATION GROWTH</t>
  </si>
  <si>
    <t>Annual Telecom Equipment Growth 2016</t>
  </si>
  <si>
    <t>F.10017.12.06.01</t>
  </si>
  <si>
    <t>ANNUAL TEST EQUIPMENT REFRESH</t>
  </si>
  <si>
    <t>F.10017.12.09.02</t>
  </si>
  <si>
    <t>Annual Test Equipment Refresh 2016</t>
  </si>
  <si>
    <t>F.10017.12.09.01</t>
  </si>
  <si>
    <t>Annual Toughbook Refresh 2016</t>
  </si>
  <si>
    <t>F.10017.03.07.01</t>
  </si>
  <si>
    <t>ANNUAL VOIP DEPLOYMENT AND REFRESH 2016</t>
  </si>
  <si>
    <t>Annual Windows Server Refresh</t>
  </si>
  <si>
    <t>F.10017.10.06.02</t>
  </si>
  <si>
    <t>ASG UPGRADES</t>
  </si>
  <si>
    <t>F.10015.08.01.01</t>
  </si>
  <si>
    <t>Automation RFP</t>
  </si>
  <si>
    <t>F.10018.04.05.01</t>
  </si>
  <si>
    <t>Baldi To White River MW Upgrade</t>
  </si>
  <si>
    <t>F.10017.12.10.01</t>
  </si>
  <si>
    <t>BELLINGHAM ACQUISITION AND RETIREMENT</t>
  </si>
  <si>
    <t>C.10002.01.01.01</t>
  </si>
  <si>
    <t>BELLINGHAM SERVICE CENTER</t>
  </si>
  <si>
    <t>C.10002.01.01.03</t>
  </si>
  <si>
    <t>BKR Aquatic Riparian Habitat</t>
  </si>
  <si>
    <t>K.10017.01.01.01</t>
  </si>
  <si>
    <t>BKR FLOW IMPLEMENTATION CAPITAL</t>
  </si>
  <si>
    <t>K.10017.01.01.04</t>
  </si>
  <si>
    <t>BKR Water Quality Capital</t>
  </si>
  <si>
    <t>K.10017.01.01.06</t>
  </si>
  <si>
    <t>BPCC Account Bal Clarity and Consistcy</t>
  </si>
  <si>
    <t>K.10012.01.01.01</t>
  </si>
  <si>
    <t>BPCC Bill Code Enhancements Phase 1</t>
  </si>
  <si>
    <t>K.10012.01.01.02</t>
  </si>
  <si>
    <t>BPCC Bill Due Reminder n Fiserv Balance</t>
  </si>
  <si>
    <t>K.10012.01.01.03</t>
  </si>
  <si>
    <t>BPCC BILLING PERFORMANCE IMPROVEMNT</t>
  </si>
  <si>
    <t>K.10012.01.01.05</t>
  </si>
  <si>
    <t>BPCC CLLCTN CYCL IMPRVMNT AGNCY INTGRTN</t>
  </si>
  <si>
    <t>K.10012.01.01.06</t>
  </si>
  <si>
    <t>BPCC CSR 3 CLICK EXPERIENCE</t>
  </si>
  <si>
    <t>K.10012.01.01.13</t>
  </si>
  <si>
    <t>BPCC DEPOSIT REFUND N COLLECTION IMPR</t>
  </si>
  <si>
    <t>K.10012.01.01.16</t>
  </si>
  <si>
    <t>BPCC FISERV NEXT UPGRADE</t>
  </si>
  <si>
    <t>K.10012.01.01.12</t>
  </si>
  <si>
    <t>BPCC No Fee Bank Card</t>
  </si>
  <si>
    <t>K.10012.01.01.11</t>
  </si>
  <si>
    <t>BPCC NON CONSUMPTION BILLING</t>
  </si>
  <si>
    <t>K.10012.01.01.15</t>
  </si>
  <si>
    <t>C AMI Network Installations Gen Plant</t>
  </si>
  <si>
    <t>R.10009.12.01.01</t>
  </si>
  <si>
    <t>C AMI Network Purchase</t>
  </si>
  <si>
    <t>R.10009.12.01.02</t>
  </si>
  <si>
    <t>C AMI SYSTEM INTEGRATION</t>
  </si>
  <si>
    <t>R.10009.12.01.06</t>
  </si>
  <si>
    <t>C AMR Operations</t>
  </si>
  <si>
    <t>R.10024.01.01.01</t>
  </si>
  <si>
    <t>C Franchises</t>
  </si>
  <si>
    <t>R.10004.01.01.01</t>
  </si>
  <si>
    <t>C Production Land</t>
  </si>
  <si>
    <t>R.10036.01.01.03</t>
  </si>
  <si>
    <t>CAP - Glac EnergyStorageProj-T&amp;D</t>
  </si>
  <si>
    <t>S.02038.02</t>
  </si>
  <si>
    <t>Cap Commercial L\E</t>
  </si>
  <si>
    <t>P.11080.01.01</t>
  </si>
  <si>
    <t>CAP Foss - Port Madison Reconductor</t>
  </si>
  <si>
    <t>P.10004.10.03.24.01</t>
  </si>
  <si>
    <t>Cap L\E to plats</t>
  </si>
  <si>
    <t>P.11060.01.01</t>
  </si>
  <si>
    <t>CAP Port Madison Tap Reconductor</t>
  </si>
  <si>
    <t>P.10004.10.03.23.01</t>
  </si>
  <si>
    <t>CAP_#6 Copper Wire (Aging)</t>
  </si>
  <si>
    <t>P.10012.87.02.01</t>
  </si>
  <si>
    <t>CAP_(MAJOR PROJECTS ONLY) Trans Planned</t>
  </si>
  <si>
    <t>P.10012.07.01</t>
  </si>
  <si>
    <t>CAP_ABOVE GROUND REGULATOR REMEDIATION</t>
  </si>
  <si>
    <t>P.10012.81.04.01</t>
  </si>
  <si>
    <t>CAP_ALTERED COMM/IND MAINS</t>
  </si>
  <si>
    <t>S.22033.01.01</t>
  </si>
  <si>
    <t>CAP_ALTERED COMM/IND SERVICE</t>
  </si>
  <si>
    <t>S.22032.01.01</t>
  </si>
  <si>
    <t>CAP_ALTERED RES MAINS</t>
  </si>
  <si>
    <t>S.22031.01.01</t>
  </si>
  <si>
    <t>CAP_ALTERED RES SERV</t>
  </si>
  <si>
    <t>P.11029.01.01</t>
  </si>
  <si>
    <t>CAP_Altered Res Service</t>
  </si>
  <si>
    <t>S.22029.01.01</t>
  </si>
  <si>
    <t>CAP_AMR Work - Gas BMX Program</t>
  </si>
  <si>
    <t>S.10046.02.01</t>
  </si>
  <si>
    <t>CAP_AMR Work - Gas MARP Program</t>
  </si>
  <si>
    <t>S.10046.02.02</t>
  </si>
  <si>
    <t>CAP_Backbone L/E (NCC)</t>
  </si>
  <si>
    <t>P.11099.01.01</t>
  </si>
  <si>
    <t>CAP_BARE STEEL CROSS BORE INSPECTIONS</t>
  </si>
  <si>
    <t>P.10012.67.30</t>
  </si>
  <si>
    <t>CAP_BARE STEEL REPLACEMENT-PLANNED</t>
  </si>
  <si>
    <t>P.10012.67.01</t>
  </si>
  <si>
    <t>CAP_BARE STEEL SERVICE REPLACEMENT</t>
  </si>
  <si>
    <t>P.10012.67.15</t>
  </si>
  <si>
    <t>CAP_BELLEVUE CBD DISTRIB. VOLTAGE CONVER</t>
  </si>
  <si>
    <t>P.00497.01</t>
  </si>
  <si>
    <t>CAP_BOEING AEROSPACE TRANSMISSION</t>
  </si>
  <si>
    <t>S.00607.05.01</t>
  </si>
  <si>
    <t>CAP_BOW POS POD #3 Feeder</t>
  </si>
  <si>
    <t>S.00806.08.01</t>
  </si>
  <si>
    <t>CAP_Breaker Replacement-Oiled Filled</t>
  </si>
  <si>
    <t>P.10012.63.14.01</t>
  </si>
  <si>
    <t>CAP_Cable Remediation-Replace/Inject</t>
  </si>
  <si>
    <t>P.10012.64.01</t>
  </si>
  <si>
    <t>CAP_Capacity Upgrades-Transmission</t>
  </si>
  <si>
    <t>P.10004.10.03.01</t>
  </si>
  <si>
    <t>CAP_CBD RELIABILITY - Feeder</t>
  </si>
  <si>
    <t>S.01360.02.01</t>
  </si>
  <si>
    <t>CAP_CE REPL CROSS BORE INSPECTION</t>
  </si>
  <si>
    <t>P.10012.76.05.01</t>
  </si>
  <si>
    <t>CAP_COMM/IND MAINS</t>
  </si>
  <si>
    <t>S.22028.01.01</t>
  </si>
  <si>
    <t>CAP_COMM/IND SERVICE</t>
  </si>
  <si>
    <t>S.22027.01.01</t>
  </si>
  <si>
    <t>CAP_Commercial Services - Overhead</t>
  </si>
  <si>
    <t>P.11081.01.01</t>
  </si>
  <si>
    <t>CAP_Commercial Services - Underground</t>
  </si>
  <si>
    <t>P.11082.01.01</t>
  </si>
  <si>
    <t>CAP_COST EFFECT FIELD ID BARE STEEL MAIN</t>
  </si>
  <si>
    <t>P.10012.67.07</t>
  </si>
  <si>
    <t>CAP_CS CROSS BORE INSPECTIONS</t>
  </si>
  <si>
    <t>P.10012.72.04.01</t>
  </si>
  <si>
    <t>CAP_CS OTHER</t>
  </si>
  <si>
    <t>P.10012.72.03.03.04.01</t>
  </si>
  <si>
    <t>CAP_CS SHALLOW MAIN REPLACEMENT</t>
  </si>
  <si>
    <t>P.10012.72.03.03.01.01</t>
  </si>
  <si>
    <t>CAP_CS SHALLOW SERVICE REPLACEMENT</t>
  </si>
  <si>
    <t>P.10012.72.03.03.02.01</t>
  </si>
  <si>
    <t>CAP_CS VINTAGE SERVICE REPLACEMENTS FOR</t>
  </si>
  <si>
    <t>P.10012.72.03.03.03.01</t>
  </si>
  <si>
    <t>Cap_Distr External Driven Opportunity</t>
  </si>
  <si>
    <t>P.10003.20.02.01</t>
  </si>
  <si>
    <t>CAP_Distr OH Relocations - Non PI</t>
  </si>
  <si>
    <t>P.10005.26.01.01.01</t>
  </si>
  <si>
    <t>CAP_Distr Outage Freq - Switch Repl</t>
  </si>
  <si>
    <t>P.10013.14.02.02.04.01</t>
  </si>
  <si>
    <t>CAP_Distr Outage Freq - Tree Wire</t>
  </si>
  <si>
    <t>P.10013.14.02.02.01.01</t>
  </si>
  <si>
    <t>CAP_Distr Outage Freq -Rpl #6 Copper</t>
  </si>
  <si>
    <t>P.10013.14.02.02.02.01</t>
  </si>
  <si>
    <t>CAP_DISTR SUBSTATIONS</t>
  </si>
  <si>
    <t>P.10010.03.01.01</t>
  </si>
  <si>
    <t>CAP_Distr UG Relocate/Conv  - PI</t>
  </si>
  <si>
    <t>P.10005.26.01.01.02</t>
  </si>
  <si>
    <t>CAP_Distr UG Relocate/Conv - Non PI</t>
  </si>
  <si>
    <t>P.10005.26.01.01.03</t>
  </si>
  <si>
    <t>CAP_Distribution Pole Replacement (ALL)</t>
  </si>
  <si>
    <t>P.10012.06.01.01</t>
  </si>
  <si>
    <t>Cap_Distribution Scada</t>
  </si>
  <si>
    <t>P.10014.25.02.01</t>
  </si>
  <si>
    <t>CAP_Drone Purchase</t>
  </si>
  <si>
    <t>S.10045</t>
  </si>
  <si>
    <t>CAP_DUPONT CROSS BORE INSPECTIONS</t>
  </si>
  <si>
    <t>P.10012.66.03</t>
  </si>
  <si>
    <t>CAP_ENCROACHMENT CROSS BORE INSPECTIONS</t>
  </si>
  <si>
    <t>P.10012.69.05.01</t>
  </si>
  <si>
    <t>CAP_EXT DRIVEN OPP. RPLC BARE STEEL MAIN</t>
  </si>
  <si>
    <t>P.10012.67.05</t>
  </si>
  <si>
    <t>CAP_FARMTAP UPRATES TO CODE</t>
  </si>
  <si>
    <t>P.10012.75.01.01</t>
  </si>
  <si>
    <t>CAP_Feeder Cable Remediation</t>
  </si>
  <si>
    <t>P.10012.79.01</t>
  </si>
  <si>
    <t>CAP_Field Identified Pole Rplc_Planning</t>
  </si>
  <si>
    <t>P.10012.06.04.01</t>
  </si>
  <si>
    <t>CAP_Fish and Wildlife Program (Distr)</t>
  </si>
  <si>
    <t>S.00313.01.01</t>
  </si>
  <si>
    <t>CAP_Gas Work Release - Main</t>
  </si>
  <si>
    <t>P.10009.15.01.01</t>
  </si>
  <si>
    <t>CAP_GAS WORK RELEASE - SERVICE RPL</t>
  </si>
  <si>
    <t>P.10009.13.01.01</t>
  </si>
  <si>
    <t>CAP_L&amp;G Network Installatio-ElecT&amp;D Work</t>
  </si>
  <si>
    <t>S.02158.03.03</t>
  </si>
  <si>
    <t>CAP_Lakeside 115kV Control House</t>
  </si>
  <si>
    <t>P.10012.63.02.22.09</t>
  </si>
  <si>
    <t>CAP_LB Floating Surface Collector</t>
  </si>
  <si>
    <t>S.10774.01.01.05.02</t>
  </si>
  <si>
    <t>CAP_LEAK REPAIR - MAIN</t>
  </si>
  <si>
    <t>P.10009.15.01.02</t>
  </si>
  <si>
    <t>CAP_LEAK REPAIR - SERVICE RPL</t>
  </si>
  <si>
    <t>P.10009.13.01.02</t>
  </si>
  <si>
    <t>CAP_MHP MAIN REPLACEMENT</t>
  </si>
  <si>
    <t>P.10012.69.04.01.01</t>
  </si>
  <si>
    <t>CAP_MHP SERVICE REPLACEMENTS/CUT&amp;CAPS</t>
  </si>
  <si>
    <t>P.10012.69.04.02.01</t>
  </si>
  <si>
    <t>CAP_Misc Equipment (engr printers)</t>
  </si>
  <si>
    <t>P.10014.17.04</t>
  </si>
  <si>
    <t>CAP_Misc IT Equipment</t>
  </si>
  <si>
    <t>P.10014.17.07</t>
  </si>
  <si>
    <t>CAP_Multi Family L\E</t>
  </si>
  <si>
    <t>P.11070.01.01</t>
  </si>
  <si>
    <t>CAP_MULTI-FAMILY MAINS</t>
  </si>
  <si>
    <t>S.11026.01.01</t>
  </si>
  <si>
    <t>S.22026.01.01</t>
  </si>
  <si>
    <t>CAP_MULTI-FAMILY SERVICE</t>
  </si>
  <si>
    <t>S.22025.01.01</t>
  </si>
  <si>
    <t>CAP_Non-Registering Meters</t>
  </si>
  <si>
    <t>P.10012.75.04.06</t>
  </si>
  <si>
    <t>CAP_OH Distr Relocation - PI Driven</t>
  </si>
  <si>
    <t>P.10005.26.01.01.04</t>
  </si>
  <si>
    <t>Cap_OH Distribution Outage Duration</t>
  </si>
  <si>
    <t>P.10013.14.01.02.01.01</t>
  </si>
  <si>
    <t>CAP_OH Distribution System Rebuild</t>
  </si>
  <si>
    <t>P.10012.62.01.01</t>
  </si>
  <si>
    <t>CAP_OH Distribution Upgrades</t>
  </si>
  <si>
    <t>P.10004.09.01.01</t>
  </si>
  <si>
    <t>CAP_OH Services</t>
  </si>
  <si>
    <t>P.11030.01.01</t>
  </si>
  <si>
    <t>CAP_OH Transformer PCB Remediation</t>
  </si>
  <si>
    <t>P.10012.86.01</t>
  </si>
  <si>
    <t>CAP_OLDER WRAPPED STEEL MAIN REPLACEMNT</t>
  </si>
  <si>
    <t>P.10012.85.01</t>
  </si>
  <si>
    <t>CAP_OVERDUTIED 115 KV FUSES</t>
  </si>
  <si>
    <t>P.10012.63.19.01</t>
  </si>
  <si>
    <t>CAP_PERIODIC MTR CHANGEOUT  PROGRM- IMO</t>
  </si>
  <si>
    <t>P.10012.75.06.01</t>
  </si>
  <si>
    <t>CAP_Plat Mains</t>
  </si>
  <si>
    <t>S.22024.01.01</t>
  </si>
  <si>
    <t>CAP_Plat Service</t>
  </si>
  <si>
    <t>S.22023.01.01</t>
  </si>
  <si>
    <t>CAP_PLAT SERVICE (FIRM SCH DATE ONLY)</t>
  </si>
  <si>
    <t>S.22023.02.01</t>
  </si>
  <si>
    <t>CAP_PROTECTED BARE RPLC-COST EFF FLD ID</t>
  </si>
  <si>
    <t>P.10012.67.13</t>
  </si>
  <si>
    <t>CAP_PROTECTED BARE STEEL RPLC-EXT DRIVEN</t>
  </si>
  <si>
    <t>P.10012.67.11</t>
  </si>
  <si>
    <t>CAP_PROTECTED BARE STEEL RPLC-PLANNED</t>
  </si>
  <si>
    <t>P.10012.67.09</t>
  </si>
  <si>
    <t>CAP_RR Gang Operated Switches</t>
  </si>
  <si>
    <t>S.10013.03.01</t>
  </si>
  <si>
    <t>CAP_RR Recloser</t>
  </si>
  <si>
    <t>S.10013.01.01</t>
  </si>
  <si>
    <t>CAP_RR TripSavers</t>
  </si>
  <si>
    <t>S.10013.04.01</t>
  </si>
  <si>
    <t>CAP_SCADA Project (449 Customers)</t>
  </si>
  <si>
    <t>S.02020.01.01</t>
  </si>
  <si>
    <t>CAP_SCATTERED MAINS</t>
  </si>
  <si>
    <t>S.11022.01.01</t>
  </si>
  <si>
    <t>S.22022.01.01</t>
  </si>
  <si>
    <t>CAP_SCATTERED SERVICE REPLACEMENT - MISC</t>
  </si>
  <si>
    <t>P.10009.13.01</t>
  </si>
  <si>
    <t>CAP_SCATTERED SERVICES</t>
  </si>
  <si>
    <t>S.11021.01.01</t>
  </si>
  <si>
    <t>S.22021.01.01</t>
  </si>
  <si>
    <t>CAP_SCATTERED/CONV MAINS</t>
  </si>
  <si>
    <t>P.11022.01.01</t>
  </si>
  <si>
    <t>CAP_SCATTERED/CONV SERV</t>
  </si>
  <si>
    <t>P.11021.01.01</t>
  </si>
  <si>
    <t>CAP_SEATTLE CORE - IP MAIN</t>
  </si>
  <si>
    <t>S.01650.03.04.01</t>
  </si>
  <si>
    <t>CAP_Seattle Core - Other Projects</t>
  </si>
  <si>
    <t>S.01650.02.01</t>
  </si>
  <si>
    <t>CAP_Seattle Core - Services</t>
  </si>
  <si>
    <t>S.01650.03.02.01</t>
  </si>
  <si>
    <t>CAP_Service Provider Alignment-Gen Plant</t>
  </si>
  <si>
    <t>S.02070.01</t>
  </si>
  <si>
    <t>CAP_SIDEWALK REGULATOR REMEDIATION</t>
  </si>
  <si>
    <t>P.10012.81.05.01</t>
  </si>
  <si>
    <t>CAP_SINGLE FAMILY L/E</t>
  </si>
  <si>
    <t>P.11050.01.01</t>
  </si>
  <si>
    <t>CAP_Smart Grid Cons Volt Red (CVR)</t>
  </si>
  <si>
    <t>S.01284.03.01</t>
  </si>
  <si>
    <t>CAP_Sound Transit Electric</t>
  </si>
  <si>
    <t>S.00309.01</t>
  </si>
  <si>
    <t>CAP_SOUND TRANSIT, GAS</t>
  </si>
  <si>
    <t>S.00310.01</t>
  </si>
  <si>
    <t>CAP_SR 520 HOV Distr Reloc/Conv Project</t>
  </si>
  <si>
    <t>P.10005.26.01.01.06</t>
  </si>
  <si>
    <t>CAP_Street Lights</t>
  </si>
  <si>
    <t>P.11090.01.01</t>
  </si>
  <si>
    <t>CAP_Strt Lgt Replacement due to failure</t>
  </si>
  <si>
    <t>S.01811.01</t>
  </si>
  <si>
    <t>CAP_STW SERVICES IN CASING</t>
  </si>
  <si>
    <t>P.10012.81.03.01</t>
  </si>
  <si>
    <t>CAP_Substation Planned Vegetation Mgmt</t>
  </si>
  <si>
    <t>P.10012.80.01</t>
  </si>
  <si>
    <t>CAP_Substation Reliability Improvement</t>
  </si>
  <si>
    <t>P.10012.63.20.01</t>
  </si>
  <si>
    <t>CAP_TAL-ASB UG 115KV Cable Rplc</t>
  </si>
  <si>
    <t>P.10012.60.02.01</t>
  </si>
  <si>
    <t>CAP_Talbot Substation Replacements</t>
  </si>
  <si>
    <t>P.10012.63.21.01</t>
  </si>
  <si>
    <t>Cap_Thermal Uprate Transmission</t>
  </si>
  <si>
    <t>P.10004.10.01</t>
  </si>
  <si>
    <t>CAP_Thorp Substation Rebuild-Feeder</t>
  </si>
  <si>
    <t>P.10004.09.20.02.01</t>
  </si>
  <si>
    <t>CAP_Thorp Substation Rebuild-Sub</t>
  </si>
  <si>
    <t>P.10004.09.20.01.01</t>
  </si>
  <si>
    <t>CAP_Thurston Co 230 kV - Substation</t>
  </si>
  <si>
    <t>P.10003.22.04.03</t>
  </si>
  <si>
    <t>CAP_Tolt HP 16" Phase 1</t>
  </si>
  <si>
    <t>P.10003.18.01.18.01</t>
  </si>
  <si>
    <t>Cap_Trans Relocations/Conversion</t>
  </si>
  <si>
    <t>P.10005.26.02.01</t>
  </si>
  <si>
    <t>Cap_Trans Substations</t>
  </si>
  <si>
    <t>P.10010.03.02.01</t>
  </si>
  <si>
    <t>Cap_Transmission Scada</t>
  </si>
  <si>
    <t>P.10014.25.01.01</t>
  </si>
  <si>
    <t>Cap_UG Distribution Outage Duration</t>
  </si>
  <si>
    <t>P.10013.14.01.02.01.02</t>
  </si>
  <si>
    <t>CAP_UG Distribution System Rebuild</t>
  </si>
  <si>
    <t>P.10012.62.01.02</t>
  </si>
  <si>
    <t>CAP_UG Distribution Upgrades</t>
  </si>
  <si>
    <t>P.10004.09.01.02</t>
  </si>
  <si>
    <t>CAP_UG Services</t>
  </si>
  <si>
    <t>P.11040.01.01</t>
  </si>
  <si>
    <t>CAP_UG Services (Firm Sch Date Only)</t>
  </si>
  <si>
    <t>P.11040.01.07</t>
  </si>
  <si>
    <t>CAP_UNMAINTAINABLE DR'S GAS</t>
  </si>
  <si>
    <t>P.10012.75.05.01</t>
  </si>
  <si>
    <t>CAP_Unmaintainable DR's gas(Other)</t>
  </si>
  <si>
    <t>P.10012.75.05.05</t>
  </si>
  <si>
    <t>CAP_Unmaintainable MSA</t>
  </si>
  <si>
    <t>P.10012.75.04.01</t>
  </si>
  <si>
    <t>CAP_Unmaintainable MSA (Rockwell 5000)</t>
  </si>
  <si>
    <t>P.10012.75.04.02</t>
  </si>
  <si>
    <t>Cap_Unplanned OH Distr (STORM ONLY)</t>
  </si>
  <si>
    <t>P.10007.06.07</t>
  </si>
  <si>
    <t>CAP_UNPLANNED OH DISTRIBUTION</t>
  </si>
  <si>
    <t>P.10007.06.01</t>
  </si>
  <si>
    <t>CAP_Unplanned OH Operations Distr(Planni</t>
  </si>
  <si>
    <t>P.10007.06.04</t>
  </si>
  <si>
    <t>CAP_Unplanned OH Trans (STORM ONLY)</t>
  </si>
  <si>
    <t>P.10007.07.04</t>
  </si>
  <si>
    <t>CAP_Unplanned OH Transmission</t>
  </si>
  <si>
    <t>P.10007.07.01</t>
  </si>
  <si>
    <t>CAP_Unplanned OH Transmission (Planning)</t>
  </si>
  <si>
    <t>P.10007.07.03</t>
  </si>
  <si>
    <t>CAP_Unplanned UG Distr(PLANNING ONLY)</t>
  </si>
  <si>
    <t>P.10008.05.04</t>
  </si>
  <si>
    <t>CAP_Unplanned UG Distribution.</t>
  </si>
  <si>
    <t>P.10008.05.01</t>
  </si>
  <si>
    <t>CAP_UNPLN SEWER CROSS BORE RPLC_MAINS</t>
  </si>
  <si>
    <t>P.10009.17.01.01</t>
  </si>
  <si>
    <t>CAP_Wrapped Steel Service Replacement</t>
  </si>
  <si>
    <t>P.10012.82.01</t>
  </si>
  <si>
    <t>CAP_WSDOT Clear Zone Pole Prog-Distribut</t>
  </si>
  <si>
    <t>P.10005.26.03.01.01</t>
  </si>
  <si>
    <t>CAP_WSMR CROSS BORE INSPECTIONS</t>
  </si>
  <si>
    <t>P.10012.85.05</t>
  </si>
  <si>
    <t>CAP_WSSP CROSS BORE INSPECTIONS</t>
  </si>
  <si>
    <t>P.10012.82.03</t>
  </si>
  <si>
    <t>CAP-COST EFFECTIVE REPL. COMP - MAIN</t>
  </si>
  <si>
    <t>P.10012.76.01.01</t>
  </si>
  <si>
    <t>CAP-COST EFFECTIVE REPL. COMP-SERVICES</t>
  </si>
  <si>
    <t>P.10012.76.01.03</t>
  </si>
  <si>
    <t>CAP-CP SysImprovement Unidentified_Other</t>
  </si>
  <si>
    <t>P.10012.76.02.01.03</t>
  </si>
  <si>
    <t>CAP-CP System Improvement  Planned</t>
  </si>
  <si>
    <t>P.10012.76.02.01.01</t>
  </si>
  <si>
    <t>CAP-Dist. Unmaint. facil. Gas</t>
  </si>
  <si>
    <t>P.10012.72.01</t>
  </si>
  <si>
    <t>CAP-DISTRIBUTION GAS UPGRADE</t>
  </si>
  <si>
    <t>P.10004.12.01</t>
  </si>
  <si>
    <t>Cap-Distribution Uprates</t>
  </si>
  <si>
    <t>P.10004.16.01</t>
  </si>
  <si>
    <t>CAP-DUPONT PLASTIC REPLACEMENT</t>
  </si>
  <si>
    <t>P.10012.66.01</t>
  </si>
  <si>
    <t>CAP-Electric NCC System Proj</t>
  </si>
  <si>
    <t>S.00490.01</t>
  </si>
  <si>
    <t>CAP-EXT. DRIVEN OPP. DIST GAS UPGRADE</t>
  </si>
  <si>
    <t>P.10004.11.01</t>
  </si>
  <si>
    <t>Cap-Gauges/SEMS Gas</t>
  </si>
  <si>
    <t>P.10014.27.01</t>
  </si>
  <si>
    <t>CAPITAL-GAS DISTRIBUTION</t>
  </si>
  <si>
    <t>P.10003.17.01</t>
  </si>
  <si>
    <t>CAP-RELOC DIST-LIKE KIND GAS</t>
  </si>
  <si>
    <t>P.10005.27.01</t>
  </si>
  <si>
    <t>CAP-RELOCATE W/ OPP. DIST GAS</t>
  </si>
  <si>
    <t>P.10005.24.01</t>
  </si>
  <si>
    <t>CAP-SCATTERED SHORT MAIN REHAB-GAS</t>
  </si>
  <si>
    <t>P.10009.15.01</t>
  </si>
  <si>
    <t>CI COMM GATEWAY N PROACTIVE NOTIFI</t>
  </si>
  <si>
    <t>K.10012.01.02.09</t>
  </si>
  <si>
    <t>CI Cross Channel Design Exp</t>
  </si>
  <si>
    <t>K.10012.01.02.03</t>
  </si>
  <si>
    <t>CI ESB MICRO SERVICES TRANSPORT</t>
  </si>
  <si>
    <t>K.10012.01.02.05</t>
  </si>
  <si>
    <t>CI IVR ENHAN PREDCT N NATURAL VOICE</t>
  </si>
  <si>
    <t>K.10012.01.02.06</t>
  </si>
  <si>
    <t>CI IVR Improvements</t>
  </si>
  <si>
    <t>K.10012.01.02.07</t>
  </si>
  <si>
    <t>CI MOBILE APPLICATION IMPLEMENTATION</t>
  </si>
  <si>
    <t>K.10012.01.02.15</t>
  </si>
  <si>
    <t>CI SAP MULTICHANNEL FOUNDATION CUSTOMER</t>
  </si>
  <si>
    <t>K.10012.01.02.04</t>
  </si>
  <si>
    <t>CI WEB MOBILE APP CONTENT MANAGEMENT</t>
  </si>
  <si>
    <t>K.10012.01.02.11</t>
  </si>
  <si>
    <t>CLSD BPCC BILL CODE ENHANCEMENTS PHASE 1</t>
  </si>
  <si>
    <t>CLSD BPCC CREDIT N COLLECTION QUICK WINS</t>
  </si>
  <si>
    <t>K.10012.01.01.07</t>
  </si>
  <si>
    <t>CLSD CI AUTO CATEGORIZATION CUSTOMER CAL</t>
  </si>
  <si>
    <t>K.10012.01.02.08</t>
  </si>
  <si>
    <t>CLSD CI CRM CSR GUIDED EXPERNCE WITH 3 C</t>
  </si>
  <si>
    <t>K.10012.01.02.01</t>
  </si>
  <si>
    <t>CLSD CI SOCIAL MEDIA</t>
  </si>
  <si>
    <t>K.10012.01.02.02</t>
  </si>
  <si>
    <t>CLSD CI START N STOP N TRANSFER</t>
  </si>
  <si>
    <t>K.10012.01.02.10</t>
  </si>
  <si>
    <t>CLSD IWM AMR TO OMS</t>
  </si>
  <si>
    <t>K.10012.01.05.01</t>
  </si>
  <si>
    <t>CLSD IWM GIS CAD DESIGN MANAGER</t>
  </si>
  <si>
    <t>K.10012.01.05.02</t>
  </si>
  <si>
    <t>COL 500KV TRANS LINE</t>
  </si>
  <si>
    <t>K.10004.01.01.01</t>
  </si>
  <si>
    <t>COL U1 U2 OPERATIONAL</t>
  </si>
  <si>
    <t>K.10005.01.01.01</t>
  </si>
  <si>
    <t>COL U3 U4 OPERATIONAL</t>
  </si>
  <si>
    <t>K.10005.01.02.01</t>
  </si>
  <si>
    <t>Compressed Natural Gas CNG Development</t>
  </si>
  <si>
    <t>X.10001.01.01.01</t>
  </si>
  <si>
    <t>C-SMALL TOOL_COMMON OPERATIONS TOOL</t>
  </si>
  <si>
    <t>R.10033.01.01.01</t>
  </si>
  <si>
    <t>Customer Experience Enhancements</t>
  </si>
  <si>
    <t>S.02036.01</t>
  </si>
  <si>
    <t>Damage Claims</t>
  </si>
  <si>
    <t>C.99999.07.03.10</t>
  </si>
  <si>
    <t>P.10006.09</t>
  </si>
  <si>
    <t>Data Analyt Data Analytics Platform</t>
  </si>
  <si>
    <t>K.10012.01.04.01</t>
  </si>
  <si>
    <t>Data Encryption</t>
  </si>
  <si>
    <t>F.10018.04.02.01</t>
  </si>
  <si>
    <t>DATA MGMT DATA GOVERNANCE N QUALITY</t>
  </si>
  <si>
    <t>K.10012.01.03.06</t>
  </si>
  <si>
    <t>DATA MGMT DATA LAKE METER INGESTION</t>
  </si>
  <si>
    <t>K.10012.01.03.08</t>
  </si>
  <si>
    <t>Database License Growth</t>
  </si>
  <si>
    <t>F.10015.01.01.01</t>
  </si>
  <si>
    <t>Distribution SCADA Refresh</t>
  </si>
  <si>
    <t>S.01092.01</t>
  </si>
  <si>
    <t>E 5 Yr Electric Refundable CIAC</t>
  </si>
  <si>
    <t>R.10007.06.01.01</t>
  </si>
  <si>
    <t>E 6 COPPER OPEN WIRE 2ND REPL DIST</t>
  </si>
  <si>
    <t>R.10009.08.02.22</t>
  </si>
  <si>
    <t>E ALDERTON ELECTRON HGTS 115KV PH2 TLINE</t>
  </si>
  <si>
    <t>R.10035.01.01.01</t>
  </si>
  <si>
    <t>E AMI ELECTRIC METER DEPLOYMENT</t>
  </si>
  <si>
    <t>R.10009.12.01.04</t>
  </si>
  <si>
    <t>E AMI NETWRK INSTALLTION TRANSDIST</t>
  </si>
  <si>
    <t>R.10009.12.01.03</t>
  </si>
  <si>
    <t>E Arco North Sch 62</t>
  </si>
  <si>
    <t>R.10007.01.01.01</t>
  </si>
  <si>
    <t>E BELLINGHAM SEDRO 4 115KV RECOND TLINE</t>
  </si>
  <si>
    <t>R.10054.01.01.01</t>
  </si>
  <si>
    <t>E BEVERLY PARK 230KV SUB REBUILD SUB</t>
  </si>
  <si>
    <t>R.10007.03.01.02</t>
  </si>
  <si>
    <t>E BEVERLY PARK 230KV SUB REBUILT TLINE</t>
  </si>
  <si>
    <t>R.10007.03.01.01</t>
  </si>
  <si>
    <t>E BLUEMAER YELM 115KV RECONDUCTOR DIST</t>
  </si>
  <si>
    <t>R.10050.01.01.01</t>
  </si>
  <si>
    <t>E Bluemaer Yelm 115Kv Reconductor Sub</t>
  </si>
  <si>
    <t>R.10050.01.01.02</t>
  </si>
  <si>
    <t>E Bluemaer Yelm 115Kv Reconductor Tline</t>
  </si>
  <si>
    <t>R.10050.01.01.03</t>
  </si>
  <si>
    <t>E Bow Pos Pod 3 Feeder</t>
  </si>
  <si>
    <t>R.10007.10.01.01</t>
  </si>
  <si>
    <t>E BPA 3rd AC Transmission Intertie Work</t>
  </si>
  <si>
    <t>R.10009.01.01.01</t>
  </si>
  <si>
    <t>E BPA PSE Analog Digital Replacement</t>
  </si>
  <si>
    <t>R.10007.05.01.01</t>
  </si>
  <si>
    <t>E BRISCOE PARK SUBSTATION SUB</t>
  </si>
  <si>
    <t>R.10052.01.01.01</t>
  </si>
  <si>
    <t>E Central Bellevue Dist Growth Feeder</t>
  </si>
  <si>
    <t>R.10009.02.01.02</t>
  </si>
  <si>
    <t>E Central Bellevue Dist Rel Feeder</t>
  </si>
  <si>
    <t>R.10009.02.01.03</t>
  </si>
  <si>
    <t>E Commercial Line Extension</t>
  </si>
  <si>
    <t>R.10007.09.01.01</t>
  </si>
  <si>
    <t>E Conservation Voltage Reduction</t>
  </si>
  <si>
    <t>R.10009.12.02.01</t>
  </si>
  <si>
    <t>E CONVERSIONS SCHED 73 CUST DRIVEN</t>
  </si>
  <si>
    <t>R.10008.01.01.01</t>
  </si>
  <si>
    <t>E CONVERSIONS SCHED 74 PI DRIVEN</t>
  </si>
  <si>
    <t>R.10008.03.01.01</t>
  </si>
  <si>
    <t>E Customer Reimbursed</t>
  </si>
  <si>
    <t>R.10007.07.01.01</t>
  </si>
  <si>
    <t>E Damage Claims Cap Writeoff</t>
  </si>
  <si>
    <t>R.10009.04.01.02</t>
  </si>
  <si>
    <t>E Damage Claims Dist</t>
  </si>
  <si>
    <t>R.10009.04.01.01</t>
  </si>
  <si>
    <t>E DISTRIBUTION AUTOMATION DIST</t>
  </si>
  <si>
    <t>R.10009.12.03.01</t>
  </si>
  <si>
    <t>E EASTSIDE 230KV SUBS RICHARDS CREEK</t>
  </si>
  <si>
    <t>R.10005.01.01.01</t>
  </si>
  <si>
    <t>E Eastside 230Kv Subs Rose Hill</t>
  </si>
  <si>
    <t>R.10005.01.01.04</t>
  </si>
  <si>
    <t>E EASTSIDE 230KV SUBS SAMMAMISH</t>
  </si>
  <si>
    <t>R.10005.01.01.05</t>
  </si>
  <si>
    <t>E EASTSIDE 230KV SUBS TALBOT HILL</t>
  </si>
  <si>
    <t>R.10005.01.01.02</t>
  </si>
  <si>
    <t>E Eastside 230Kv Tlines</t>
  </si>
  <si>
    <t>R.10005.01.01.07</t>
  </si>
  <si>
    <t>E ELECTR ENUM 55KV 115KV SUB ELECTR HGHT</t>
  </si>
  <si>
    <t>R.10039.02.01.03</t>
  </si>
  <si>
    <t>E Electr Enum 55Kv To 115Kv Tline</t>
  </si>
  <si>
    <t>R.10039.02.01.07</t>
  </si>
  <si>
    <t>E Emergency NonOutage OH Repl Dist</t>
  </si>
  <si>
    <t>R.10009.05.01.01</t>
  </si>
  <si>
    <t>E EMERGENCY NONOUTAGE OH REPL TRANS</t>
  </si>
  <si>
    <t>R.10009.05.01.02</t>
  </si>
  <si>
    <t>E Emergency NonOutage UG Repl Dist</t>
  </si>
  <si>
    <t>R.10009.05.01.03</t>
  </si>
  <si>
    <t>E EMERGENCY OH REPLACEMENT TRANS</t>
  </si>
  <si>
    <t>R.10009.05.02.01</t>
  </si>
  <si>
    <t>E EMERGENCY OUTAGE OH REPLACEMENT DIST</t>
  </si>
  <si>
    <t>R.10009.05.02.02</t>
  </si>
  <si>
    <t>E EMERGENCY OUTAGE UG REPLACEMENT DIST</t>
  </si>
  <si>
    <t>R.10009.05.02.03</t>
  </si>
  <si>
    <t>E Emergent Pole Replacement Dist</t>
  </si>
  <si>
    <t>R.10009.08.05.02</t>
  </si>
  <si>
    <t>E EMERGENT POLE REPLACEMENT TRANS</t>
  </si>
  <si>
    <t>R.10009.08.05.03</t>
  </si>
  <si>
    <t>E EMERGENT SUBSTATION REPLACEMENT DIST</t>
  </si>
  <si>
    <t>R.10009.14.05.02</t>
  </si>
  <si>
    <t>E Emergent Substation Replacement Trans</t>
  </si>
  <si>
    <t>R.10009.14.05.03</t>
  </si>
  <si>
    <t>E Fish And Wildlife Program Dist</t>
  </si>
  <si>
    <t>R.10009.08.03.01</t>
  </si>
  <si>
    <t>E Foss Corner 115Kv Port Madison Tap</t>
  </si>
  <si>
    <t>R.10019.02.01.01</t>
  </si>
  <si>
    <t>E Foss Corner 115Kv Prt Mad Recond Tline</t>
  </si>
  <si>
    <t>R.10019.02.01.02</t>
  </si>
  <si>
    <t>E Franchises</t>
  </si>
  <si>
    <t>R.10008.02.01.01</t>
  </si>
  <si>
    <t>E Glacier Energy Storage Project Sub</t>
  </si>
  <si>
    <t>R.10054.02.01.01</t>
  </si>
  <si>
    <t>E Greenwater 55 to 115Kv Tline</t>
  </si>
  <si>
    <t>R.10017.01.01.01</t>
  </si>
  <si>
    <t>E LAKE HILLS PHANTOM LAKE 115KV SUB</t>
  </si>
  <si>
    <t>R.10031.01.01.01</t>
  </si>
  <si>
    <t>E LAKE HILLS PHANTOM LAKE 115KV TLINE</t>
  </si>
  <si>
    <t>R.10031.01.01.02</t>
  </si>
  <si>
    <t>E Lake Tradition 230Kv Sahalee Nov Updat</t>
  </si>
  <si>
    <t>R.10003.01.01.02</t>
  </si>
  <si>
    <t>E Lakeside 115 Kv Sub Tran Longlines Ph1</t>
  </si>
  <si>
    <t>R.10031.02.01.04</t>
  </si>
  <si>
    <t>E LAKESIDE 115 KV SUBS BUS REBUILD PH1</t>
  </si>
  <si>
    <t>R.10031.02.01.01</t>
  </si>
  <si>
    <t>E LAKESIDE 115 KV SUBS BUS REBUILD PH2</t>
  </si>
  <si>
    <t>R.10031.02.01.02</t>
  </si>
  <si>
    <t>E Lakeside 115 Kv Subs Control House</t>
  </si>
  <si>
    <t>R.10031.02.01.03</t>
  </si>
  <si>
    <t>E LAKESIDE 115KV TRANS LONGLINE PH2</t>
  </si>
  <si>
    <t>R.10031.02.01.08</t>
  </si>
  <si>
    <t>E LYNDEN SUBSTATION EXPANSION</t>
  </si>
  <si>
    <t>R.10054.03.01.01</t>
  </si>
  <si>
    <t>E MAXWELTON SUBSTATION FEEDERS</t>
  </si>
  <si>
    <t>R.10055.01.01.01</t>
  </si>
  <si>
    <t>E MAXWELTON SUBSTATION SUB</t>
  </si>
  <si>
    <t>R.10055.01.01.02</t>
  </si>
  <si>
    <t>E MAXWELTON SUBSTATION TRANS</t>
  </si>
  <si>
    <t>R.10055.01.01.03</t>
  </si>
  <si>
    <t>E Moorlnds Vitulli 115Kv Reconduc Trans</t>
  </si>
  <si>
    <t>R.10027.01.01.01</t>
  </si>
  <si>
    <t>E Multi Family Line Extension</t>
  </si>
  <si>
    <t>R.10007.09.02.01</t>
  </si>
  <si>
    <t>E NETWORK AND AUTOMATE GRID</t>
  </si>
  <si>
    <t>R.10009.12.03.04</t>
  </si>
  <si>
    <t>E OH Clearance Alley Syst Dist</t>
  </si>
  <si>
    <t>R.10009.08.02.05</t>
  </si>
  <si>
    <t>E OH Sys Capacity Upgrades Uprates Trans</t>
  </si>
  <si>
    <t>R.10009.08.02.18</t>
  </si>
  <si>
    <t>E OH SYS REL UPGRADES OUTAGE DIST</t>
  </si>
  <si>
    <t>R.10009.08.02.07</t>
  </si>
  <si>
    <t>E OH Syst Rel Upgr Gang OP Switches Dist</t>
  </si>
  <si>
    <t>R.10009.08.02.11</t>
  </si>
  <si>
    <t>E OH Syst Rel Upgr Reclosers Dist</t>
  </si>
  <si>
    <t>R.10009.08.02.12</t>
  </si>
  <si>
    <t>E OH SYST REL UPGR TREE WIRE DIST</t>
  </si>
  <si>
    <t>R.10009.08.02.14</t>
  </si>
  <si>
    <t>E OH Syst Rel Upgr Tripsaver Dist</t>
  </si>
  <si>
    <t>R.10009.08.02.15</t>
  </si>
  <si>
    <t>E OH SYST REL UPGRADES REBUILD DIST</t>
  </si>
  <si>
    <t>R.10009.08.02.09</t>
  </si>
  <si>
    <t>E OH Syst Rel Upgrades UG Convers Dist</t>
  </si>
  <si>
    <t>R.10009.08.02.10</t>
  </si>
  <si>
    <t>E OH SYSTEM CAPACITY NEW DIST</t>
  </si>
  <si>
    <t>R.10009.07.01.01</t>
  </si>
  <si>
    <t>E OH System Capacity Upgrade Dist</t>
  </si>
  <si>
    <t>R.10009.08.02.17</t>
  </si>
  <si>
    <t>E OH System Reliability Upgrades Trans</t>
  </si>
  <si>
    <t>R.10009.08.02.19</t>
  </si>
  <si>
    <t>E OH Transformer PCB Remediation</t>
  </si>
  <si>
    <t>R.10009.08.02.20</t>
  </si>
  <si>
    <t>E OH UG COMMERCIAL SERVICES</t>
  </si>
  <si>
    <t>R.10007.08.01.01</t>
  </si>
  <si>
    <t>E OH UG REL PI DRIVEN NONREIMB DIST</t>
  </si>
  <si>
    <t>R.10008.03.01.03</t>
  </si>
  <si>
    <t>E OH UG REL PI DRIVEN REIMBURSE DIST</t>
  </si>
  <si>
    <t>R.10008.03.01.04</t>
  </si>
  <si>
    <t>E OH UG RELOCATIONS CUST DRIVEN DIST</t>
  </si>
  <si>
    <t>R.10008.01.01.02</t>
  </si>
  <si>
    <t>E OH UG RESIDENTIAL SERVICES</t>
  </si>
  <si>
    <t>R.10007.08.02.01</t>
  </si>
  <si>
    <t>E OH UG SYSTEM IMPROV OPPORT NEW DIST</t>
  </si>
  <si>
    <t>R.10009.07.03.01</t>
  </si>
  <si>
    <t>E Physical Security Improvements</t>
  </si>
  <si>
    <t>R.10009.08.04.02</t>
  </si>
  <si>
    <t>E PI Driven Relocations Trans</t>
  </si>
  <si>
    <t>R.10008.03.01.05</t>
  </si>
  <si>
    <t>E PIERCE CO 230KV ALDERTON TLINE</t>
  </si>
  <si>
    <t>R.10034.01.01.03</t>
  </si>
  <si>
    <t>E Pierce Co 230Kv Substations Feeder</t>
  </si>
  <si>
    <t>R.10034.01.01.01</t>
  </si>
  <si>
    <t>E PIERCE CO 230KV SUBSTATIONS SUB</t>
  </si>
  <si>
    <t>R.10034.01.01.02</t>
  </si>
  <si>
    <t>E PLATS LINE EXTENSION</t>
  </si>
  <si>
    <t>R.10007.09.03.02</t>
  </si>
  <si>
    <t>E Pole Replacement Plan Dist</t>
  </si>
  <si>
    <t>R.10009.08.05.05</t>
  </si>
  <si>
    <t>E Pole Replacement Plan Trans</t>
  </si>
  <si>
    <t>R.10009.08.05.07</t>
  </si>
  <si>
    <t>E PORT OF SEATTLE BACKUP GENERATION</t>
  </si>
  <si>
    <t>R.10057.01.01.01</t>
  </si>
  <si>
    <t>E REMOVAL COST METERS</t>
  </si>
  <si>
    <t>R.10037.01.01.01</t>
  </si>
  <si>
    <t>E Scada Dist</t>
  </si>
  <si>
    <t>R.10006.01.01.03</t>
  </si>
  <si>
    <t>E Scada Trans</t>
  </si>
  <si>
    <t>R.10006.01.01.04</t>
  </si>
  <si>
    <t>E Sedro Mar Pt 230 Remediate Underbuild</t>
  </si>
  <si>
    <t>R.10009.08.02.24</t>
  </si>
  <si>
    <t>E SEHOME SUBSTATION SUB</t>
  </si>
  <si>
    <t>R.10041.01.01.01</t>
  </si>
  <si>
    <t>E Single Family Line Extension</t>
  </si>
  <si>
    <t>R.10007.09.04.01</t>
  </si>
  <si>
    <t>E Small Tool Electric Operations Tool</t>
  </si>
  <si>
    <t>R.10033.01.01.03</t>
  </si>
  <si>
    <t>E Small Tools PTS</t>
  </si>
  <si>
    <t>R.10033.01.01.05</t>
  </si>
  <si>
    <t>E SNO SWITCH INTERCON CALIGAN CREEK</t>
  </si>
  <si>
    <t>R.10001.01.01.01</t>
  </si>
  <si>
    <t>E SNO SWITCH INTERCON HANCOCK</t>
  </si>
  <si>
    <t>R.10001.02.01.01</t>
  </si>
  <si>
    <t>E Snoqualmie Rebuild SN1 Gen</t>
  </si>
  <si>
    <t>R.10016.03.01.01</t>
  </si>
  <si>
    <t>E So Bremerton Aux Bus Project</t>
  </si>
  <si>
    <t>R.10009.11.01.01</t>
  </si>
  <si>
    <t>E Sound Transit Dist</t>
  </si>
  <si>
    <t>R.10008.05.01.01</t>
  </si>
  <si>
    <t>E Sound Transit East Link Dist</t>
  </si>
  <si>
    <t>R.10008.05.01.02</t>
  </si>
  <si>
    <t>E Sound Transit Sweptwing Substation</t>
  </si>
  <si>
    <t>R.10008.05.01.03</t>
  </si>
  <si>
    <t>E Spurgeon Creek Subs Feeders</t>
  </si>
  <si>
    <t>R.10050.05.01.02</t>
  </si>
  <si>
    <t>E SPURGEON CREEK SUBS SUB</t>
  </si>
  <si>
    <t>R.10050.05.01.03</t>
  </si>
  <si>
    <t>E Spurgeon Creek Subs Tline</t>
  </si>
  <si>
    <t>R.10050.05.01.04</t>
  </si>
  <si>
    <t>E Spurgeon Creek Subs Trans Sub</t>
  </si>
  <si>
    <t>R.10050.05.01.05</t>
  </si>
  <si>
    <t>E SR 520 HOV RELOC CONV PROJECT DIST</t>
  </si>
  <si>
    <t>R.10008.06.01.01</t>
  </si>
  <si>
    <t>E STLLWTR COTTAGE BRK115KV REBUILD TLINE</t>
  </si>
  <si>
    <t>R.10028.02.01.01</t>
  </si>
  <si>
    <t>E Street Light Replacement</t>
  </si>
  <si>
    <t>R.10009.13.01.01</t>
  </si>
  <si>
    <t>E SUBS REPL ELECTRON MECH RELAYS DIST</t>
  </si>
  <si>
    <t>R.10009.14.03.01</t>
  </si>
  <si>
    <t>E Subs Replacement Arresters</t>
  </si>
  <si>
    <t>R.10009.14.05.04</t>
  </si>
  <si>
    <t>E Subs Replacement Breaker Replcmt Trans</t>
  </si>
  <si>
    <t>R.10009.14.07.01</t>
  </si>
  <si>
    <t>E SUBS REPLACEMENT CIRCUIT SWITCHER DIST</t>
  </si>
  <si>
    <t>R.10009.14.05.05</t>
  </si>
  <si>
    <t>E Subs Replacement Dist</t>
  </si>
  <si>
    <t>R.10009.14.05.06</t>
  </si>
  <si>
    <t>E SUBS REPLACEMENT FUSES DIST</t>
  </si>
  <si>
    <t>R.10009.14.05.07</t>
  </si>
  <si>
    <t>E Subs Replacement Oil Filled Brkrs Dist</t>
  </si>
  <si>
    <t>R.10009.14.02.01</t>
  </si>
  <si>
    <t>E Subs Replacement Transfer Trip Dist</t>
  </si>
  <si>
    <t>R.10009.14.05.10</t>
  </si>
  <si>
    <t>E Subs Replacement Transformers Dist</t>
  </si>
  <si>
    <t>R.10009.14.06.01</t>
  </si>
  <si>
    <t>E Subs Replacement Vegetation Management</t>
  </si>
  <si>
    <t>R.10009.14.05.11</t>
  </si>
  <si>
    <t>E Substation Replacement Battery Dist</t>
  </si>
  <si>
    <t>R.10009.14.01.01</t>
  </si>
  <si>
    <t>E SUBSTATION REPLACEMENT BATTERY TRANS</t>
  </si>
  <si>
    <t>R.10009.14.01.02</t>
  </si>
  <si>
    <t>E Substation Replacement SpcC Dist</t>
  </si>
  <si>
    <t>R.10009.14.04.01</t>
  </si>
  <si>
    <t>E Thorp Substation Rebuild Sub</t>
  </si>
  <si>
    <t>R.10020.01.01.02</t>
  </si>
  <si>
    <t>E THURSTON 230KV ST CLAIR TR CREDIT</t>
  </si>
  <si>
    <t>R.10051.01.01.02</t>
  </si>
  <si>
    <t>E TRANS AUTOMATION PLACEHOLDER</t>
  </si>
  <si>
    <t>R.10009.12.04.01</t>
  </si>
  <si>
    <t>E UG Cable Remediation Dist</t>
  </si>
  <si>
    <t>R.10009.08.01.02</t>
  </si>
  <si>
    <t>E UG Feeder Cable Remediation Dist</t>
  </si>
  <si>
    <t>R.10009.08.01.03</t>
  </si>
  <si>
    <t>E UG Residential Services In Plats</t>
  </si>
  <si>
    <t>R.10007.08.02.02</t>
  </si>
  <si>
    <t>E UG Sys Rel Upgr Pm Switch Dist</t>
  </si>
  <si>
    <t>R.10009.08.02.13</t>
  </si>
  <si>
    <t>E UG SYST REL UPGRADES DIST</t>
  </si>
  <si>
    <t>R.10009.08.02.25</t>
  </si>
  <si>
    <t>E UG System Capacity New Dist</t>
  </si>
  <si>
    <t>R.10009.07.01.03</t>
  </si>
  <si>
    <t>E UG SYSTEM CAPACITY UPGRADE DIST</t>
  </si>
  <si>
    <t>R.10009.08.02.28</t>
  </si>
  <si>
    <t>E UH SYST REL UPGRADES MAJOR PROJ DIST</t>
  </si>
  <si>
    <t>R.10009.08.02.26</t>
  </si>
  <si>
    <t>E UNPLANNED OH DISTRIBUTION ABNORMALS</t>
  </si>
  <si>
    <t>R.10009.05.02.04</t>
  </si>
  <si>
    <t>E Unplanned UG Distribution Abnormals</t>
  </si>
  <si>
    <t>R.10009.05.02.05</t>
  </si>
  <si>
    <t>E VERNELL SUBSTATION FEEDER</t>
  </si>
  <si>
    <t>R.10027.02.01.01</t>
  </si>
  <si>
    <t>E WOODLAND ST CLAIR 115KV PHASE 2 TLINE</t>
  </si>
  <si>
    <t>R.10034.02.01.01</t>
  </si>
  <si>
    <t>E WSDOT CLR ZONE POLE PROG DIST</t>
  </si>
  <si>
    <t>R.10008.07.01.01</t>
  </si>
  <si>
    <t>E WSDOT Clr Zone Pole Prog Trans</t>
  </si>
  <si>
    <t>R.10008.07.01.02</t>
  </si>
  <si>
    <t>ECS POINT GROWTH</t>
  </si>
  <si>
    <t>F.10015.02.02.01</t>
  </si>
  <si>
    <t>ENC Battery Bank Replacement</t>
  </si>
  <si>
    <t>K.10030.01.01.01</t>
  </si>
  <si>
    <t>ENC Boiler Feed Pump Replacement</t>
  </si>
  <si>
    <t>K.10030.01.01.03</t>
  </si>
  <si>
    <t>ENC SCR REPLACEMENT U1 U2 U3</t>
  </si>
  <si>
    <t>K.10030.01.01.05</t>
  </si>
  <si>
    <t>ENC Small Tools</t>
  </si>
  <si>
    <t>K.10006.01.01.01</t>
  </si>
  <si>
    <t>ENC THERMAL PLANT WORK</t>
  </si>
  <si>
    <t>K.10006.01.01.02</t>
  </si>
  <si>
    <t>ENC Water Treatment Silica Monitor</t>
  </si>
  <si>
    <t>K.10030.01.01.02</t>
  </si>
  <si>
    <t>End User Tech Refresh</t>
  </si>
  <si>
    <t>S.01478.01</t>
  </si>
  <si>
    <t>Enhanced Substation Communications</t>
  </si>
  <si>
    <t>E-PHYSICAL SECURITY IMPROVEMENTS-SUB</t>
  </si>
  <si>
    <t>R.10009.08.04.01</t>
  </si>
  <si>
    <t>E-STORM OH REPLACEMENT-DIST</t>
  </si>
  <si>
    <t>R.10009.06.01.01</t>
  </si>
  <si>
    <t>E-STORM OH REPLACEMENT-TRANS</t>
  </si>
  <si>
    <t>R.10009.06.01.02</t>
  </si>
  <si>
    <t>ETRM Gas System Replacement - Openlink</t>
  </si>
  <si>
    <t>S.01290.01</t>
  </si>
  <si>
    <t>FERN REPL CNTRL N STEAMER UNIT A UNIT B</t>
  </si>
  <si>
    <t>K.10029.01.01.02</t>
  </si>
  <si>
    <t>FERN SMALL TOOLS</t>
  </si>
  <si>
    <t>K.10007.01.01.01</t>
  </si>
  <si>
    <t>FERN Thermal Plant Work</t>
  </si>
  <si>
    <t>K.10007.01.01.02</t>
  </si>
  <si>
    <t>FERN UPS n Battery Charger Replacement</t>
  </si>
  <si>
    <t>K.10029.01.01.01</t>
  </si>
  <si>
    <t>Fiber Improvements</t>
  </si>
  <si>
    <t>S.01488.01</t>
  </si>
  <si>
    <t>Fleet Capital Purchase</t>
  </si>
  <si>
    <t>C.10006.01.01.01</t>
  </si>
  <si>
    <t>FRA EXHAUST STACKS REPL U3 U4</t>
  </si>
  <si>
    <t>K.10009.01.01.05</t>
  </si>
  <si>
    <t>FRA Small Tools</t>
  </si>
  <si>
    <t>K.10009.01.01.01</t>
  </si>
  <si>
    <t>K.10009.01.01.03</t>
  </si>
  <si>
    <t>FRA THERMAL PLANT WORK</t>
  </si>
  <si>
    <t>K.10009.01.01.04</t>
  </si>
  <si>
    <t>FRANCHISE AQUISITION-GAS</t>
  </si>
  <si>
    <t>P.00366.02</t>
  </si>
  <si>
    <t>FRE Bus Duct System Replacement U1</t>
  </si>
  <si>
    <t>K.10011.01.02.01</t>
  </si>
  <si>
    <t>FRE Construct Purpose Built Haz Mat Stor</t>
  </si>
  <si>
    <t>K.10011.01.02.02</t>
  </si>
  <si>
    <t>FRE Gas Fuel System Replacement U1</t>
  </si>
  <si>
    <t>K.10011.01.02.04</t>
  </si>
  <si>
    <t>FRE Small Tools</t>
  </si>
  <si>
    <t>K.10010.01.01.01</t>
  </si>
  <si>
    <t>K.10010.01.01.03</t>
  </si>
  <si>
    <t>FRE Thermal Plant Work</t>
  </si>
  <si>
    <t>K.10010.01.01.02</t>
  </si>
  <si>
    <t>K.10010.01.01.04</t>
  </si>
  <si>
    <t>FRE Win7 Control System</t>
  </si>
  <si>
    <t>K.10011.01.02.05</t>
  </si>
  <si>
    <t>FREDDY 1 Nox Catalyst Replacement</t>
  </si>
  <si>
    <t>K.10008.01.01.02</t>
  </si>
  <si>
    <t>FREDDY 1 THERMAL PLANT WORK</t>
  </si>
  <si>
    <t>K.10008.01.01.03</t>
  </si>
  <si>
    <t>Furniture and Fixture Installation</t>
  </si>
  <si>
    <t>C.10003.01.01.01</t>
  </si>
  <si>
    <t>G 5 Yr Gas Refundable CIAC</t>
  </si>
  <si>
    <t>R.10012.02.01.01</t>
  </si>
  <si>
    <t>G ALTERED MODIFIED COMM IND MAINS</t>
  </si>
  <si>
    <t>R.10012.01.01.01</t>
  </si>
  <si>
    <t>G ALTERED MODIFIED COMM IND SERVICE</t>
  </si>
  <si>
    <t>R.10012.01.01.02</t>
  </si>
  <si>
    <t>G Altered Modified Residential Mains</t>
  </si>
  <si>
    <t>R.10012.01.02.01</t>
  </si>
  <si>
    <t>G ALTERED MODIFIED RESIDENTIAL SERVICES</t>
  </si>
  <si>
    <t>R.10012.01.02.02</t>
  </si>
  <si>
    <t>G AMI GAS MODULE DEPLOYMENT</t>
  </si>
  <si>
    <t>R.10009.12.01.05</t>
  </si>
  <si>
    <t>G AMR BATTERY EXCHANGE PROGRAM</t>
  </si>
  <si>
    <t>R.10024.01.01.02</t>
  </si>
  <si>
    <t>G AMR Operations</t>
  </si>
  <si>
    <t>R.10024.01.01.04</t>
  </si>
  <si>
    <t>G BONNEY LAKE HP REINF SEGM 1 BULK DIST</t>
  </si>
  <si>
    <t>R.10002.01.01.01</t>
  </si>
  <si>
    <t>G BURIED METER RISER REPLACEMENT</t>
  </si>
  <si>
    <t>R.10015.03.09.15</t>
  </si>
  <si>
    <t>G Cold Weather Action Reinforcement</t>
  </si>
  <si>
    <t>R.10015.06.01.01</t>
  </si>
  <si>
    <t>G Commercial Industrial Mains</t>
  </si>
  <si>
    <t>R.10012.03.01.01</t>
  </si>
  <si>
    <t>G Commercial Industrial Service</t>
  </si>
  <si>
    <t>R.10012.04.01.01</t>
  </si>
  <si>
    <t>G CP System Improv Dist</t>
  </si>
  <si>
    <t>R.10015.01.01.03</t>
  </si>
  <si>
    <t>G CP SYSTEM IMPROV MAIN WITH SERV DIST</t>
  </si>
  <si>
    <t>R.10015.01.01.01</t>
  </si>
  <si>
    <t>G CP SYSTEM IMPROV SERVICE DIST</t>
  </si>
  <si>
    <t>R.10015.01.01.02</t>
  </si>
  <si>
    <t>G CUST DRIVEN RELOCATE REIMBURSE DIST</t>
  </si>
  <si>
    <t>R.10013.01.01.01</t>
  </si>
  <si>
    <t>G Damage Claims Cap Writeoff</t>
  </si>
  <si>
    <t>R.10015.02.01.02</t>
  </si>
  <si>
    <t>G Damage Claims Dist</t>
  </si>
  <si>
    <t>R.10015.02.01.01</t>
  </si>
  <si>
    <t>G DIMP BRDG SLD DIST UNMAINTAIN FACIL</t>
  </si>
  <si>
    <t>R.10015.03.01.01</t>
  </si>
  <si>
    <t>G DIMP Buried MSA Serv Or Riser Repl Opp</t>
  </si>
  <si>
    <t>R.10015.03.08.01</t>
  </si>
  <si>
    <t>G DIMP CONTINUING SURVEILLANCE OTHER</t>
  </si>
  <si>
    <t>R.10015.03.07.01</t>
  </si>
  <si>
    <t>G DIMP DUPONT PIPE REPL MAIN WITH SERV</t>
  </si>
  <si>
    <t>R.10015.03.04.01</t>
  </si>
  <si>
    <t>G DIMP Guard Posts</t>
  </si>
  <si>
    <t>R.10015.03.11.01</t>
  </si>
  <si>
    <t>G DIMP LEGACY CROSS BORE INSPECTION DIST</t>
  </si>
  <si>
    <t>R.10015.03.06.01</t>
  </si>
  <si>
    <t>G DIMP LEGACY CRSS BORE REPLACEMENT DIST</t>
  </si>
  <si>
    <t>R.10015.03.06.02</t>
  </si>
  <si>
    <t>G DIMP Mobile Home Encroachment Program</t>
  </si>
  <si>
    <t>R.10015.03.02.01</t>
  </si>
  <si>
    <t>G DIMP OLDER STW REPL MAIN WITH SERVICE</t>
  </si>
  <si>
    <t>R.10015.03.04.02</t>
  </si>
  <si>
    <t>G DIMP OLDER STW REPL SERVICE ONLY</t>
  </si>
  <si>
    <t>R.10015.03.04.03</t>
  </si>
  <si>
    <t>G DIMP PREVENTATIVE MAINT FACILITIES</t>
  </si>
  <si>
    <t>R.10015.03.09.01</t>
  </si>
  <si>
    <t>G DIMP Preventive Maint 23000 MSA Dist</t>
  </si>
  <si>
    <t>R.10015.03.09.02</t>
  </si>
  <si>
    <t>G DIMP Preventive Maint Dist Reg Dist</t>
  </si>
  <si>
    <t>R.10015.03.09.03</t>
  </si>
  <si>
    <t>G DIMP PREVENTIVE MAINT FARM TAPS DIST</t>
  </si>
  <si>
    <t>R.10015.03.09.07</t>
  </si>
  <si>
    <t>G DIMP PREVENTIVE MAINT R5000 MSA DIST</t>
  </si>
  <si>
    <t>R.10015.03.09.08</t>
  </si>
  <si>
    <t>G DIMP Preventive Maintenance MSA Dist</t>
  </si>
  <si>
    <t>R.10015.03.09.05</t>
  </si>
  <si>
    <t>G DIMP REGULATOR STATION ABOVE GROUND</t>
  </si>
  <si>
    <t>R.10015.03.05.02</t>
  </si>
  <si>
    <t>G DIMP REGULATOR STATION SIDEWALK REGS</t>
  </si>
  <si>
    <t>R.10015.03.05.04</t>
  </si>
  <si>
    <t>G DIMP Shallow Serv and Main Repl</t>
  </si>
  <si>
    <t>R.10015.03.07.03</t>
  </si>
  <si>
    <t>G ELECTRONIC CORRECTORS DIST</t>
  </si>
  <si>
    <t>R.10011.01.01.01</t>
  </si>
  <si>
    <t>G Emergent CP System Improv Dist</t>
  </si>
  <si>
    <t>R.10015.01.01.05</t>
  </si>
  <si>
    <t>G ERX Pilot Dist</t>
  </si>
  <si>
    <t>R.10011.01.01.02</t>
  </si>
  <si>
    <t>G Franchises</t>
  </si>
  <si>
    <t>R.10013.02.01.01</t>
  </si>
  <si>
    <t>G Gas Retire Only No Additions</t>
  </si>
  <si>
    <t>R.10012.06.01.01</t>
  </si>
  <si>
    <t>G GAS SYSTEM MONITORING EQUIP REPLC</t>
  </si>
  <si>
    <t>R.10011.01.01.03</t>
  </si>
  <si>
    <t>G Gas Work Release Main</t>
  </si>
  <si>
    <t>R.10015.04.01.08</t>
  </si>
  <si>
    <t>G GAS WORK RELEASE SERVICE</t>
  </si>
  <si>
    <t>R.10015.04.01.09</t>
  </si>
  <si>
    <t>G GAUGES SEMS DIST</t>
  </si>
  <si>
    <t>R.10011.01.01.04</t>
  </si>
  <si>
    <t>G I5 TACOMA HOV RELOCATE</t>
  </si>
  <si>
    <t>R.10013.03.01.02</t>
  </si>
  <si>
    <t>G IDLE RISER REMEDIATION</t>
  </si>
  <si>
    <t>R.10015.03.09.14</t>
  </si>
  <si>
    <t>G IMPRESSED CURRENT SYSTEM CBP</t>
  </si>
  <si>
    <t>R.10011.01.01.05</t>
  </si>
  <si>
    <t>G Leak Repair Main</t>
  </si>
  <si>
    <t>R.10015.04.01.02</t>
  </si>
  <si>
    <t>G LEAK REPAIR SERVICE</t>
  </si>
  <si>
    <t>R.10015.04.01.03</t>
  </si>
  <si>
    <t>G MULTI FAMILY MAINS</t>
  </si>
  <si>
    <t>R.10012.03.02.01</t>
  </si>
  <si>
    <t>G MULTI FAMILY SERVICE</t>
  </si>
  <si>
    <t>R.10012.04.02.01</t>
  </si>
  <si>
    <t>G N Lacey Supply 8inche Reinf Bulk Dist</t>
  </si>
  <si>
    <t>R.10021.01.01.01</t>
  </si>
  <si>
    <t>G NONREGISTERING METERS DIST</t>
  </si>
  <si>
    <t>R.10024.02.01.01</t>
  </si>
  <si>
    <t>G Periodic Meter Changeout IMO Dist</t>
  </si>
  <si>
    <t>R.10024.02.01.03</t>
  </si>
  <si>
    <t>G PI Driven Relocate NonReimb Dist</t>
  </si>
  <si>
    <t>R.10013.04.01.01</t>
  </si>
  <si>
    <t>G PI DRIVEN RELOCATE REIMB DIST</t>
  </si>
  <si>
    <t>R.10013.04.01.02</t>
  </si>
  <si>
    <t>G Plats Mains</t>
  </si>
  <si>
    <t>R.10012.03.03.01</t>
  </si>
  <si>
    <t>G RELOCATE BULK DIST LIKE KIND DIST</t>
  </si>
  <si>
    <t>R.10013.07.01.01</t>
  </si>
  <si>
    <t>G Remote Telemetry Units Dist</t>
  </si>
  <si>
    <t>R.10011.01.01.06</t>
  </si>
  <si>
    <t>G Residential Mains</t>
  </si>
  <si>
    <t>R.10012.03.03.02</t>
  </si>
  <si>
    <t>G Residential Services</t>
  </si>
  <si>
    <t>R.10012.04.03.02</t>
  </si>
  <si>
    <t>G RESIDENTIAL SERVICES IN PLAT DEV</t>
  </si>
  <si>
    <t>R.10012.04.03.03</t>
  </si>
  <si>
    <t>G SCATTERED SHORT MAIN REHAB</t>
  </si>
  <si>
    <t>R.10015.04.01.04</t>
  </si>
  <si>
    <t>G Seattle Core Alaskan Way Viaduct</t>
  </si>
  <si>
    <t>R.10013.05.01.01</t>
  </si>
  <si>
    <t>G Seattle Core IP Main</t>
  </si>
  <si>
    <t>R.10013.05.01.02</t>
  </si>
  <si>
    <t>G SEATTLE CORE OTHER PROJECTS</t>
  </si>
  <si>
    <t>R.10013.05.01.03</t>
  </si>
  <si>
    <t>G Seattle Core Remediation PM Use</t>
  </si>
  <si>
    <t>R.10013.05.01.04</t>
  </si>
  <si>
    <t>G Seattle Core Services</t>
  </si>
  <si>
    <t>R.10013.05.01.05</t>
  </si>
  <si>
    <t>G SERVICE REPLACEMENT MISC</t>
  </si>
  <si>
    <t>R.10015.04.01.05</t>
  </si>
  <si>
    <t>G SERVICE REPLACEMENTS CBP</t>
  </si>
  <si>
    <t>R.10011.01.01.10</t>
  </si>
  <si>
    <t>G SEWER CROSS BORE REPAIR MAIN</t>
  </si>
  <si>
    <t>R.10015.04.01.06</t>
  </si>
  <si>
    <t>G SEWER CROSS BORE REPAIR SERVICE</t>
  </si>
  <si>
    <t>R.10015.04.01.07</t>
  </si>
  <si>
    <t>G Small Tool Gas Operations Tool</t>
  </si>
  <si>
    <t>R.10033.01.01.09</t>
  </si>
  <si>
    <t>G Sound Transit Dist</t>
  </si>
  <si>
    <t>R.10013.06.01.01</t>
  </si>
  <si>
    <t>G SOUTH TACOMA REINF I5 LIMIT STATION</t>
  </si>
  <si>
    <t>R.10049.01.01.01</t>
  </si>
  <si>
    <t>G SYSTEM CAPACITY NEW DIST</t>
  </si>
  <si>
    <t>R.10015.05.01.01</t>
  </si>
  <si>
    <t>G System Capacity Upgrade Bulk Dist</t>
  </si>
  <si>
    <t>R.10015.06.01.04</t>
  </si>
  <si>
    <t>G SYSTEM CAPACITY UPGRADE DIST</t>
  </si>
  <si>
    <t>R.10015.06.01.05</t>
  </si>
  <si>
    <t>G SYSTEM CAPACITY UPRATE BULK DIST</t>
  </si>
  <si>
    <t>R.10015.06.01.06</t>
  </si>
  <si>
    <t>G System Capacity Uprate Dist</t>
  </si>
  <si>
    <t>R.10015.06.01.07</t>
  </si>
  <si>
    <t>G SYSTEM IMPROV OPPORT DIST</t>
  </si>
  <si>
    <t>R.10013.07.01.02</t>
  </si>
  <si>
    <t>G TOLT HP 16IN PHASE 1 MAIN</t>
  </si>
  <si>
    <t>R.10029.01.01.01</t>
  </si>
  <si>
    <t>G Williams Pipeline Equipment Upgrades</t>
  </si>
  <si>
    <t>R.10011.01.01.07</t>
  </si>
  <si>
    <t>GAS SCADA RELIABILITY</t>
  </si>
  <si>
    <t>F.10017.08.04.01</t>
  </si>
  <si>
    <t>GLD Cation Anion Mixed Bed Tank Replacem</t>
  </si>
  <si>
    <t>K.10014.01.01.01</t>
  </si>
  <si>
    <t>GLD CT Major Inspection</t>
  </si>
  <si>
    <t>K.10014.01.01.02</t>
  </si>
  <si>
    <t>GLD Replace DCS Control System</t>
  </si>
  <si>
    <t>K.10014.01.01.04</t>
  </si>
  <si>
    <t>GLD SCR REPLACEMENT</t>
  </si>
  <si>
    <t>K.10014.01.01.06</t>
  </si>
  <si>
    <t>GLD Small Tools</t>
  </si>
  <si>
    <t>K.10013.01.01.01</t>
  </si>
  <si>
    <t>GLD Thermal Plant Work</t>
  </si>
  <si>
    <t>K.10013.01.01.02</t>
  </si>
  <si>
    <t>HPK Ongoing UOP Replacements</t>
  </si>
  <si>
    <t>K.10015.01.01.01</t>
  </si>
  <si>
    <t>HPK Small Tools</t>
  </si>
  <si>
    <t>K.10015.01.01.02</t>
  </si>
  <si>
    <t>HPK WIND PLANT WORK</t>
  </si>
  <si>
    <t>K.10015.01.01.03</t>
  </si>
  <si>
    <t>IAM Enhancements 2016</t>
  </si>
  <si>
    <t>F.10015.08.03.01</t>
  </si>
  <si>
    <t>IWM WORK MANAGEMENT SYSTEM</t>
  </si>
  <si>
    <t>K.10012.01.05.04</t>
  </si>
  <si>
    <t>JP - DEFERRED - CAPITAL IMPROVEMENTS</t>
  </si>
  <si>
    <t>K.99999.02.17.02</t>
  </si>
  <si>
    <t>JP OPERATIONAL CAPITAL</t>
  </si>
  <si>
    <t>K.10016.01.01.01</t>
  </si>
  <si>
    <t>Jump Server</t>
  </si>
  <si>
    <t>F.10018.05.01.01</t>
  </si>
  <si>
    <t>LB VOIP</t>
  </si>
  <si>
    <t>S.01279.21</t>
  </si>
  <si>
    <t>LBK CREST IMPROVEMENT AND FLOODWALL</t>
  </si>
  <si>
    <t>K.10003.01.01.01</t>
  </si>
  <si>
    <t>LBK Dam Grouting Program</t>
  </si>
  <si>
    <t>K.10003.01.01.02</t>
  </si>
  <si>
    <t>LBK Hydro Plant Work</t>
  </si>
  <si>
    <t>K.10001.01.01.01</t>
  </si>
  <si>
    <t>LBK Landslide Instrumentation</t>
  </si>
  <si>
    <t>K.10002.01.01.03</t>
  </si>
  <si>
    <t>LBK RUNNER REPLACE AND SYNCH COND MODE</t>
  </si>
  <si>
    <t>K.10002.01.01.04</t>
  </si>
  <si>
    <t>LBK Small Tools</t>
  </si>
  <si>
    <t>K.10001.01.01.02</t>
  </si>
  <si>
    <t>LNG 1 MILE PIPE CONNECTOR</t>
  </si>
  <si>
    <t>K.10025.01.02.01</t>
  </si>
  <si>
    <t>LNG 4 MILE PIPE TO PLANT</t>
  </si>
  <si>
    <t>K.10025.01.02.02</t>
  </si>
  <si>
    <t>LNG CLOVER CREEK LIMIT STATION MODI</t>
  </si>
  <si>
    <t>K.10025.01.02.03</t>
  </si>
  <si>
    <t>LNG FREDRICKSON GATE STATION EXPANSION</t>
  </si>
  <si>
    <t>K.10025.01.02.05</t>
  </si>
  <si>
    <t>LNG Golden Givens New Limit Station</t>
  </si>
  <si>
    <t>K.10025.01.02.06</t>
  </si>
  <si>
    <t>LSR1 - Capital Tools</t>
  </si>
  <si>
    <t>S.01545.03</t>
  </si>
  <si>
    <t>LSR1 ONGOING UOP REPLACEMENTS</t>
  </si>
  <si>
    <t>K.10018.01.01.01</t>
  </si>
  <si>
    <t>LSR1 WIND PLANT WORK</t>
  </si>
  <si>
    <t>K.10018.01.01.03</t>
  </si>
  <si>
    <t>MAZAMA POCKET GOPHER HABITAT MITIGATION</t>
  </si>
  <si>
    <t>R.10009.17.01.01</t>
  </si>
  <si>
    <t>MDMS Licenses</t>
  </si>
  <si>
    <t>S.02219.01</t>
  </si>
  <si>
    <t>Misc HVAC Replacement</t>
  </si>
  <si>
    <t>C.10003.01.04.01</t>
  </si>
  <si>
    <t>Misc. Communication Equipment</t>
  </si>
  <si>
    <t>S.01505.01</t>
  </si>
  <si>
    <t>MTF AC Unit Admin Bldg</t>
  </si>
  <si>
    <t>K.10020.01.01.06</t>
  </si>
  <si>
    <t>MTF CT MAJOR INSPECTION</t>
  </si>
  <si>
    <t>K.10020.01.01.03</t>
  </si>
  <si>
    <t>MTF DCS Alarm n Event Mgt System Upgrade</t>
  </si>
  <si>
    <t>K.10020.01.01.01</t>
  </si>
  <si>
    <t>MTF Gear Box Replacement</t>
  </si>
  <si>
    <t>K.10020.01.01.02</t>
  </si>
  <si>
    <t>MTF Reverse Osmosis Replacement</t>
  </si>
  <si>
    <t>K.10020.01.01.05</t>
  </si>
  <si>
    <t>MTF Small Tools</t>
  </si>
  <si>
    <t>K.10019.01.01.01</t>
  </si>
  <si>
    <t>MTF Thermal Plant Work</t>
  </si>
  <si>
    <t>K.10019.01.01.02</t>
  </si>
  <si>
    <t>NETWORK REFRESH N GROWTH</t>
  </si>
  <si>
    <t>Network Technology Growth</t>
  </si>
  <si>
    <t>S.01417.01</t>
  </si>
  <si>
    <t>Olympia - Green MW Replacement</t>
  </si>
  <si>
    <t>S.01673.01</t>
  </si>
  <si>
    <t>OMS</t>
  </si>
  <si>
    <t>F.10015.02.08.01</t>
  </si>
  <si>
    <t>OMS ICCP UPGRADE</t>
  </si>
  <si>
    <t>F.10015.02.09.01</t>
  </si>
  <si>
    <t>PHISHING TRAINING TOOL</t>
  </si>
  <si>
    <t>F.10018.04.10.01</t>
  </si>
  <si>
    <t>Placeholder - Capital WBS Order Closing</t>
  </si>
  <si>
    <t>C.99999.09.01.02</t>
  </si>
  <si>
    <t>PMO ACTIVITIES</t>
  </si>
  <si>
    <t>K.10012.01.06.01</t>
  </si>
  <si>
    <t>Power Spring Installation</t>
  </si>
  <si>
    <t>PowerPlant Upgrade/Tax Repairs</t>
  </si>
  <si>
    <t>S.02067.01</t>
  </si>
  <si>
    <t>PowerPlant-PowerTax Software</t>
  </si>
  <si>
    <t>S.01210.01</t>
  </si>
  <si>
    <t>PRIVATE CERTIFICATE AUTHORITY</t>
  </si>
  <si>
    <t>F.10017.10.15.01</t>
  </si>
  <si>
    <t>PROJECTWISE TECH REFRESH</t>
  </si>
  <si>
    <t>F.10015.08.08.01</t>
  </si>
  <si>
    <t>PSE BUILDING RELOCATION</t>
  </si>
  <si>
    <t>C.10002.04.01.03</t>
  </si>
  <si>
    <t>PSE CAMPUS CONSOLIDATION PROJECT</t>
  </si>
  <si>
    <t>C.10002.04.01.01</t>
  </si>
  <si>
    <t>QA TEST SERVER GROWTH</t>
  </si>
  <si>
    <t>F.10007.03.01.01</t>
  </si>
  <si>
    <t>Radio Capacity and Growth</t>
  </si>
  <si>
    <t>S.02128.01</t>
  </si>
  <si>
    <t>Radio Legal Obligations</t>
  </si>
  <si>
    <t>F.10017.05.02.01</t>
  </si>
  <si>
    <t>SAP CVA IMPLEMENTATION</t>
  </si>
  <si>
    <t>F.10015.06.16.01</t>
  </si>
  <si>
    <t>SAP LICENSING AND RESTART</t>
  </si>
  <si>
    <t>F.10015.06.15.01</t>
  </si>
  <si>
    <t>Scada Growth Point Licensing</t>
  </si>
  <si>
    <t>F.10017.08.06.01</t>
  </si>
  <si>
    <t>SCCM Migration 2016</t>
  </si>
  <si>
    <t>F.10017.06.04.01</t>
  </si>
  <si>
    <t>Security System Installations Common</t>
  </si>
  <si>
    <t>C.10005.01.01.01</t>
  </si>
  <si>
    <t>Security System Installations Electric</t>
  </si>
  <si>
    <t>C.10005.01.02.01</t>
  </si>
  <si>
    <t>SECURITY SYSTEM LICENSE GROWTH</t>
  </si>
  <si>
    <t>F.10017.09.05.01</t>
  </si>
  <si>
    <t>SHUFFLETON RELOC AT KENT SERV CENTER</t>
  </si>
  <si>
    <t>C.10010.02.01.01</t>
  </si>
  <si>
    <t>SHUFFLETON RELOC AT PUYLLP LAND ACQUISTN</t>
  </si>
  <si>
    <t>C.10010.05.01.02</t>
  </si>
  <si>
    <t>SHUFFLETON RELOCATION AT SKC</t>
  </si>
  <si>
    <t>C.10010.03.01.01</t>
  </si>
  <si>
    <t>SMS Compressed Air System</t>
  </si>
  <si>
    <t>K.10024.01.01.06</t>
  </si>
  <si>
    <t>SMS CT MAJOR INSPECTION</t>
  </si>
  <si>
    <t>K.10024.01.01.05</t>
  </si>
  <si>
    <t>SMS Gas Turbine Battery</t>
  </si>
  <si>
    <t>K.10024.01.01.07</t>
  </si>
  <si>
    <t>SMS HRSG EXPANSION JOINT REPLACEMENT</t>
  </si>
  <si>
    <t>K.10024.01.01.08</t>
  </si>
  <si>
    <t>SMS Parking Lot</t>
  </si>
  <si>
    <t>K.10024.01.01.02</t>
  </si>
  <si>
    <t>SMS Pipeline Ownership</t>
  </si>
  <si>
    <t>K.10024.01.01.03</t>
  </si>
  <si>
    <t>SMS Shop Expansion</t>
  </si>
  <si>
    <t>K.10024.01.01.04</t>
  </si>
  <si>
    <t>SMS Small Tools</t>
  </si>
  <si>
    <t>K.10023.01.01.01</t>
  </si>
  <si>
    <t>SMS THERMAL PLANT WORK</t>
  </si>
  <si>
    <t>K.10023.01.01.02</t>
  </si>
  <si>
    <t>SNO Armature Coils Replace U2 U3 U4</t>
  </si>
  <si>
    <t>K.10022.02.01.01</t>
  </si>
  <si>
    <t>SNO BUCKET REPLACEMENT U1 U2 U3 U4</t>
  </si>
  <si>
    <t>K.10022.02.01.02</t>
  </si>
  <si>
    <t>SNO HEADCOVER AND EROSION U6</t>
  </si>
  <si>
    <t>K.10022.02.01.04</t>
  </si>
  <si>
    <t>SNO Hydro Plant Work</t>
  </si>
  <si>
    <t>K.10021.01.01.01</t>
  </si>
  <si>
    <t>SNO Implementation</t>
  </si>
  <si>
    <t>K.10022.01.01.01</t>
  </si>
  <si>
    <t>SNO Small Tools</t>
  </si>
  <si>
    <t>K.10021.01.01.02</t>
  </si>
  <si>
    <t>SNO T&amp;D Related to Renovation Cap</t>
  </si>
  <si>
    <t>S.10628.09.01</t>
  </si>
  <si>
    <t>SNOQUALMIE TECHNOLOGY CENTER</t>
  </si>
  <si>
    <t>C.10002.06.01.01</t>
  </si>
  <si>
    <t>SOLAR CHOICE PROGRAM</t>
  </si>
  <si>
    <t>X.10006.03.01.01</t>
  </si>
  <si>
    <t>South King Acquisition and Retirement</t>
  </si>
  <si>
    <t>C.10002.03.01.01</t>
  </si>
  <si>
    <t>SOUTH KING COMPLEX</t>
  </si>
  <si>
    <t>C.10002.03.01.03</t>
  </si>
  <si>
    <t>SOUTH KING COMPLEX PARKING EXPANSION</t>
  </si>
  <si>
    <t>C.10002.03.01.05</t>
  </si>
  <si>
    <t>SPCC</t>
  </si>
  <si>
    <t>F.10002.01.10.01</t>
  </si>
  <si>
    <t>Storm OH Replacement Dist</t>
  </si>
  <si>
    <t>C.10009.01.01.01</t>
  </si>
  <si>
    <t>Storm OH Replacement Trans</t>
  </si>
  <si>
    <t>C.10009.01.01.02</t>
  </si>
  <si>
    <t>STREET AND AREA LIGHTING SERVICES</t>
  </si>
  <si>
    <t>X.10003.01.01.01</t>
  </si>
  <si>
    <t>STREET LIGHT REPLACEMENT</t>
  </si>
  <si>
    <t>X.10003.01.03.01</t>
  </si>
  <si>
    <t>TACOMA WELD SHOP</t>
  </si>
  <si>
    <t>C.10003.01.05.01</t>
  </si>
  <si>
    <t>Telecom Alarm System HA &amp; Remote Enhance</t>
  </si>
  <si>
    <t>S.02102.01</t>
  </si>
  <si>
    <t>Telecom Network Growth</t>
  </si>
  <si>
    <t>S.01490.01</t>
  </si>
  <si>
    <t>Tenable License Upgrade</t>
  </si>
  <si>
    <t>F.10018.04.09.01</t>
  </si>
  <si>
    <t>Test Equipment Refresh</t>
  </si>
  <si>
    <t>S.01601.01</t>
  </si>
  <si>
    <t>UBK Hydro Plant Work</t>
  </si>
  <si>
    <t>K.10001.01.02.01</t>
  </si>
  <si>
    <t>UBK Security</t>
  </si>
  <si>
    <t>K.10002.01.02.03</t>
  </si>
  <si>
    <t>UBK Small Tools</t>
  </si>
  <si>
    <t>K.10001.01.02.02</t>
  </si>
  <si>
    <t>UBK W PASS DIKE INSTRMT N STABILITY EVAL</t>
  </si>
  <si>
    <t>K.10003.02.01.02</t>
  </si>
  <si>
    <t>UBK Work Boat</t>
  </si>
  <si>
    <t>K.10002.01.02.04</t>
  </si>
  <si>
    <t>Unplanned Facility Improvements</t>
  </si>
  <si>
    <t>C.10003.01.03.01</t>
  </si>
  <si>
    <t>UPGRADE SAP PI AND SLD AND EASYSOFT</t>
  </si>
  <si>
    <t>F.10015.06.11.01</t>
  </si>
  <si>
    <t>Voice Over IP Technology Refresh</t>
  </si>
  <si>
    <t>S.01405.01</t>
  </si>
  <si>
    <t>Vulnerability Management Tool  - Securit</t>
  </si>
  <si>
    <t>S.10020</t>
  </si>
  <si>
    <t>WATER HEATER COMMERICAL GAS</t>
  </si>
  <si>
    <t>X.10002.01.01.01</t>
  </si>
  <si>
    <t>WATER HEATER RESIDENTIAL GAS</t>
  </si>
  <si>
    <t>X.10002.01.01.02</t>
  </si>
  <si>
    <t>WHH Replace Electric Mechanical Relays</t>
  </si>
  <si>
    <t>K.10027.01.01.01</t>
  </si>
  <si>
    <t>WHH Small Tools</t>
  </si>
  <si>
    <t>K.10026.01.01.01</t>
  </si>
  <si>
    <t>K.10026.01.01.03</t>
  </si>
  <si>
    <t>WHH Thermal Plant Work</t>
  </si>
  <si>
    <t>K.10026.01.01.02</t>
  </si>
  <si>
    <t>K.10026.01.01.04</t>
  </si>
  <si>
    <t>WHH U3 MAJOR</t>
  </si>
  <si>
    <t>K.10027.01.01.02</t>
  </si>
  <si>
    <t>WHH Unit 2 and 3 CT Accessory Comp</t>
  </si>
  <si>
    <t>S.00753.05</t>
  </si>
  <si>
    <t>Windows 2003</t>
  </si>
  <si>
    <t>F.10015.08.12.01</t>
  </si>
  <si>
    <t>WinEst Project</t>
  </si>
  <si>
    <t>S.02236.01</t>
  </si>
  <si>
    <t>WIRELESS AND WIRELINE CONSTRUCTION</t>
  </si>
  <si>
    <t>X.10005.01.01.01</t>
  </si>
  <si>
    <t>Wireless PCS Capital Construction</t>
  </si>
  <si>
    <t>S.00174.04</t>
  </si>
  <si>
    <t>Wireless PCS Construction</t>
  </si>
  <si>
    <t>C.10004.01.01.02</t>
  </si>
  <si>
    <t>WLD BATTERY PROJECT</t>
  </si>
  <si>
    <t>K.10032.01.01.01</t>
  </si>
  <si>
    <t>WLD Capital Expense for Units of Propert</t>
  </si>
  <si>
    <t>S.00820.14</t>
  </si>
  <si>
    <t>WLD Ongoing UOP Replacements</t>
  </si>
  <si>
    <t>K.10028.01.01.04</t>
  </si>
  <si>
    <t>WLD Substation Misc Capital</t>
  </si>
  <si>
    <t>K.10028.01.01.02</t>
  </si>
  <si>
    <t>WORKPLACE MOBILITY PROOF OF CONCEPT</t>
  </si>
  <si>
    <t>C.10002.04.01.02</t>
  </si>
  <si>
    <t>YARD IMPROVEMENTS AT O'BRIEN</t>
  </si>
  <si>
    <t>C.10010.04.01.01</t>
  </si>
  <si>
    <t>(blank)</t>
  </si>
  <si>
    <t>2018 AMI XCHANGE ONLY</t>
  </si>
  <si>
    <t>2018 MT1-INSTALL C/MF</t>
  </si>
  <si>
    <t>2018 MT1-INSTALL SINGLE</t>
  </si>
  <si>
    <t>2018 MT2-XCHANGE C/MF</t>
  </si>
  <si>
    <t>2018 MT2-XCHANGE EMER</t>
  </si>
  <si>
    <t>2018 MT2-XCHANGE-S</t>
  </si>
  <si>
    <t>ARO</t>
  </si>
  <si>
    <t>COMMASSETTRA</t>
  </si>
  <si>
    <t>ELEC AMI MTR</t>
  </si>
  <si>
    <t>ELEC MTR DEV</t>
  </si>
  <si>
    <t>GAS AMI MOD</t>
  </si>
  <si>
    <t>GAS MODULES</t>
  </si>
  <si>
    <t>GAS MTR &gt; 1K</t>
  </si>
  <si>
    <t>GAS MTR 1K &lt;</t>
  </si>
  <si>
    <t>GAS REGULATR</t>
  </si>
  <si>
    <t>TFMR CAP REG</t>
  </si>
  <si>
    <t>Grand Total</t>
  </si>
  <si>
    <t>Source File:  PP Detail Data Extract</t>
  </si>
  <si>
    <t>Pivot table by WBS</t>
  </si>
  <si>
    <t>From Master Data file</t>
  </si>
  <si>
    <t>Securiting infrastructure growht.  Purchase of security RSA token technology associated with environment growth</t>
  </si>
  <si>
    <t>Systems Modernization</t>
  </si>
  <si>
    <t xml:space="preserve">Infrastructure enhancements to Rockport Radio Base station radio coverage including radio transmitters, an antenna system and network switch. </t>
  </si>
  <si>
    <t>Infrastructure technology build in Bellevue locations, including servers, workstations, tablets, laptops, peripheral equipment and network installation in support of upgrades to multiple conference room and sit stand desk builds on HR floor for Employee testing.</t>
  </si>
  <si>
    <t>Implementation of wireless spectrum to extend telecommunications network</t>
  </si>
  <si>
    <t>System upgrade required to migrate from AIX/Oracle to Linux/HANA database platform and upgrade to the current version</t>
  </si>
  <si>
    <t>Installation of infrastructure communication equipment to upgrade converter chassis</t>
  </si>
  <si>
    <t>Application purchase of Implementation of OMS-TOA application to automate outage, switching, logging and event analysis tasks in the Load Office.</t>
  </si>
  <si>
    <t>Annaul Infrastructure tecommunications equipment and growth related to replacement of end-of-live equipment or addition of new equipment to support environment growth</t>
  </si>
  <si>
    <t>Purchase of applications licenses to support growth of Tax Jurisdication software and application enhancements required to support management of city and utility tax reporting</t>
  </si>
  <si>
    <t>Upgrade of SAP Solution Manager system to ensure ongoing vendor support and introduce new system capabilities</t>
  </si>
  <si>
    <t>Security  SIEM Implementation</t>
  </si>
  <si>
    <t>Upgrade of Service Now system to ensure ongoing vendor support and introduce new system capabilities</t>
  </si>
  <si>
    <t>Implementation of multiple application enhancements to the ServiceNow platform including SDLC module implementation and other service management capabilities.</t>
  </si>
  <si>
    <t>Application upgrade of the ServiceNow platform and implementation of  the Asset Management and Project Portfolio Management (PPM) modules.</t>
  </si>
  <si>
    <t>Security equipment for the new ESO(East Side Operation) Operation Center</t>
  </si>
  <si>
    <t>Upgrade the current enterprise SAP portal from 7.4 SP06 to the latest Support pack stack to support upcoming implementations. In particular, this support pack introduced a new single entry point for all end users</t>
  </si>
  <si>
    <t>SAP application install of annual SAP HCM and Payroll Support Packs, which are mandatory legal updates.  These updates ensure PSE HR and legal system align with Federal government requirements.  This work is done annually and the amount of work depends on the number of updates.</t>
  </si>
  <si>
    <t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t>
  </si>
  <si>
    <t xml:space="preserve">Infrastructure SAP hardware to support migration to HANA. </t>
  </si>
  <si>
    <t>Infrastructure computing technology installation and upgrades to support technology refresh for SAP BOBJ environment.</t>
  </si>
  <si>
    <t>Infrastructure telecommunications alarm system implementation of FIAL</t>
  </si>
  <si>
    <t>IT infrastructure microwave radio replacement of Stampede Comm to outlook east route</t>
  </si>
  <si>
    <t>PSE.com application enhancements to ensure high availability of critical customer online services</t>
  </si>
  <si>
    <t xml:space="preserve">PSE ITSRs encapsulates several smaller software development projects that will provide new functionality for PSE business users. Each sub-project will represent internal development work, and will include enhancements to systems used by these business areas.  </t>
  </si>
  <si>
    <t>Infrastructure computing technology implementation associated with expansion of virtual desktop infrastructure to support PSE's employee mobility and  includes work anytime, anywhere, from any device</t>
  </si>
  <si>
    <t>Implementation of security privileged identity management (PIM) to control how privileged users and accounts access systems and data across the IT environment.</t>
  </si>
  <si>
    <t xml:space="preserve">PowerSimm Suite application (Upgrade toPS 4.1.0.X, Upgrade to CD 2.6.2.4) and Oracle DB 10 g upgrade.  </t>
  </si>
  <si>
    <t>Infrastructure computing technology requried to support critical application upgrade of Power Spring application which support meter data management for gas systems</t>
  </si>
  <si>
    <t xml:space="preserve">Application implementation of new Archer tool for use by security and compliance programs and audit groups throughout PSE.  </t>
  </si>
  <si>
    <t>ehancements to enterprise governance and risk system</t>
  </si>
  <si>
    <t>New application purchase and implementation of Plexos software to support PSE Energy Imbalance Market program and IRP modeling</t>
  </si>
  <si>
    <t xml:space="preserve">Enhancements to the existing PCI Energy Accounting to utilize capabilities included in full version and to setup additional data feed for meter data validation.
</t>
  </si>
  <si>
    <t>Annual Infrastructure program for the refresh/replacement of End User devices (laptops, PC, Tablets, etc.)</t>
  </si>
  <si>
    <t>Critical application replacement of existing Gas Management System (GMS) with OpenLink Endur platform.  Required as current system was no longer supported by vendor and system stability was compromised.</t>
  </si>
  <si>
    <t>Replacement of end-of-life firewall hardware</t>
  </si>
  <si>
    <t>Application upgrade to latest ICCP software license for OMS PowerOn ICCP and upgrade work (software and server upgrade).</t>
  </si>
  <si>
    <t>Application of upgrade of Web Trader electric trade capture and scheduling system used by PSE's trade floor.</t>
  </si>
  <si>
    <t>Annual Infrastructure hardware growth for network infrastructure. This is needed to support Corporate wide network bandwidth needs and reliability</t>
  </si>
  <si>
    <t>Annual Infrastructure computing refresh for purchase and install of end-of-life firewall equipment</t>
  </si>
  <si>
    <t xml:space="preserve">Application implementation of Plexos software to analyze sub-hourly flexiblity of generation resources as well as provide other advanced analytics tools to Marketing, Front Office, and IRP teams at PSE. </t>
  </si>
  <si>
    <t xml:space="preserve">Phase III application implementation of PSE's new Map Viewer Platform in support of the new GIS tool. </t>
  </si>
  <si>
    <t xml:space="preserve">Implemenation of  PSE's Jabber Instant Messaging, Collaboration and Conferencing Solution </t>
  </si>
  <si>
    <t>Purchase of standard end user software licenses to support growth</t>
  </si>
  <si>
    <t>Operations ISRs encapsulates several smaller software development projects that will provide new functionality for business users in the Operations area.  Sub-projects represent internal development work and include enhancements to systems used by these business areas.</t>
  </si>
  <si>
    <t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t>
  </si>
  <si>
    <t>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t>
  </si>
  <si>
    <t>Finance ISRs encapsulates several smaller software development projects that will provide new functionality for business users in the Finance area.  Sub-projects represent internal development work and include enhancements to systems used by these business areas.</t>
  </si>
  <si>
    <t>Enhancements to existing systems that support Energy Operations - Generation and Energy Operations - Supply  departments</t>
  </si>
  <si>
    <t>Customer Solutions and Corporate Affairs ISRs encapsulates several smaller software development projects that provide new application functionality for business users in the Customer Solutions and Corporate Affairs areas.</t>
  </si>
  <si>
    <t xml:space="preserve">Legal and Compliance ISRs encapsulates several smaller software development projects that will provide new functionality for business users in the Legal and Compliance areas. Each sub-project will represent internal development work, and will include enhancements to systems used by these business areas.  </t>
  </si>
  <si>
    <t>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t>
  </si>
  <si>
    <t xml:space="preserve">Security enhancements to the Identity Access Management application to support role based Identity Management models.  </t>
  </si>
  <si>
    <t>Limited deployment  of SAP's Cloud for Sales  for use by Natural Gas &amp; Electric Development and Major Accounts teams</t>
  </si>
  <si>
    <t>Purchase of application licenses for Open Text Archive Server (OTAS) and associated SQL licenses to support implementation of disaster recovery solution</t>
  </si>
  <si>
    <t>Infrastructure computing technology installatino required to support growth related to our data analytics (BW) system</t>
  </si>
  <si>
    <t>implementation of software  related to ammending billing system</t>
  </si>
  <si>
    <t>Infrastructure installation of microwave network to Goldendale generation station via new leased tower at satus pass.</t>
  </si>
  <si>
    <t>New application purchase and implemention of GIS conflation tool to correct the GIS map.</t>
  </si>
  <si>
    <t>Upgrade of Firewalls at NERC sites to stay compliant with vendor support</t>
  </si>
  <si>
    <t xml:space="preserve">Application upgrade of existing gas SCADA and PI systems to ensure ongoing reliability, stability, and also to support business reqeusted enhancements. </t>
  </si>
  <si>
    <t xml:space="preserve">Replacement of Infrastructure telecommunication bridged gas scada circuits with new point to point circuits. </t>
  </si>
  <si>
    <t xml:space="preserve"> The Financial Transparency and Improvement Program (FTIP) modernized and implemented a redesign of PSE’s financial systems, processes, tools, and financial structure.</t>
  </si>
  <si>
    <t>The Financial Transparency and Improvement Program (FTIP) modernized and implemented a redesign of PSE’s financial systems, processes, tools, and financial structure.</t>
  </si>
  <si>
    <t>Infrastructure fiber network upgrades</t>
  </si>
  <si>
    <t>This project upgraded PSE's Microsoft Exchange email system to the latest version and introduced new functionality to provide a better user experience, provide the latest features/functionailty/security, and
reduce overhead costs.</t>
  </si>
  <si>
    <t>Purchase of new ESRI software licenses in support of system growth</t>
  </si>
  <si>
    <t xml:space="preserve">New application implemetnation of SAP Ariba SaaS (Software as a service) eProcurement functionality within Puget Sound Energy.  </t>
  </si>
  <si>
    <t>Implementation of OpenText Enterprise Documentand Records Management Application</t>
  </si>
  <si>
    <t>Infrastructure work related to conversation of Analog SCADA to IP Scada</t>
  </si>
  <si>
    <t>Upgrade of the Endure system to support performance and process updates,  allowing PSE to quickly and efficiently apply critical security patches etc.</t>
  </si>
  <si>
    <t>Application upgrade of energy management system, includes implementation of GE (Alstom) Grid's e-terrasource as an Energy Management System (EMS) modeling solution.</t>
  </si>
  <si>
    <t>Security application installation, configuration, and implementation of ProofPoint Email security for Outlook.</t>
  </si>
  <si>
    <t>This project will establish PSE’s participation in an Energy Imbalance Market (EIM). An EIM is an intra-hour energy market that has shown to provide reliability and economic benefits to Balancing Authority Areas that are members of an EIM</t>
  </si>
  <si>
    <t xml:space="preserve">Implementation of a project management and plannign system to support large construction and engineering projects.  </t>
  </si>
  <si>
    <t xml:space="preserve">Security application upgrade to migrate publicly-facing DNS services from Bluecat to F5 GTM services </t>
  </si>
  <si>
    <t>Infrastructure computing technology implementation required to support pse.com high availability application updates</t>
  </si>
  <si>
    <t>Infrastructure computing technology implementation required to meet recovery requirements for critical infrastructure.  Work required to support Data Center Program</t>
  </si>
  <si>
    <t>Telecom connectivity build-out in support  of PSE's new  Data Centers</t>
  </si>
  <si>
    <t>Infrastructure technology refresh of hardware to replace aging components in the existing Call Center/IVR environment.</t>
  </si>
  <si>
    <t>SAP platform system configuration, rearchitecture and enhancements needed to support run of system in new data centers, and ensure recoverability posture in alignment with corporate business impact analysis expectations.</t>
  </si>
  <si>
    <t>System configuration, upgrades, and application rearchitecture or enhancements needed to support run of system in new data centers, and ensure recoverability posture in alignment with corporate business impact analysis expectations.</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</si>
  <si>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</si>
  <si>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Implementation of SAP Data Analytics tools to improve processing and tool capabilities for SAP Analytics</t>
  </si>
  <si>
    <t xml:space="preserve">Infrastructure computing technology implementation associated with core build of cloud infrastructure required to support new system implementations via AWS. </t>
  </si>
  <si>
    <t>Infrastructure network technology refresh associate with voice system</t>
  </si>
  <si>
    <t>Implementation of a new check reading software to support replacement of obsolete tool wtihout vendor support.  Includes implementatino of the latest algorithms for optimum read success, reduces manual keying, introduces Courtesy Amount Recognition(CAR) technology, Legal amount Recognition(LAR) Technology, other features designed to minimize failure and risk to PSE</t>
  </si>
  <si>
    <t xml:space="preserve">SAP application implemenatino of Transport Expresso to replace Charm for SAP change management. </t>
  </si>
  <si>
    <t>Infrastructure channel bank technology replacement of end-of-life equipment, or purchase of new equipment required to support environment growth</t>
  </si>
  <si>
    <t xml:space="preserve">Application rationalization.  Decommission of aging and unsupported Lombardi BPM application thru migration of servcies into existing ServiceNow application. </t>
  </si>
  <si>
    <t>Infrastructure migration of SCADA master site</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</si>
  <si>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</si>
  <si>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Infrastructure computing technology required to support automation of pse.com automated build processes</t>
  </si>
  <si>
    <t xml:space="preserve">The project will upgrade the ARC, BOC, and VPI systems to Microsoft Server 2012 and SQL 2012. The ARC system is used by System Operations to manage incoming calls; BOC is used by the Load Office and various other departments to manage incoming calls; VPI is voice recording software. This will bring all of these systems to N level of currency, and is the reason for this effort.
</t>
  </si>
  <si>
    <t>Infrastructure Upgrade/Refresh of aging VMAX 20K and 40K storage platforms in Bothell Data Center.  Platform designed to enable file, backup, and other rich services.</t>
  </si>
  <si>
    <t xml:space="preserve">Installation, configuration, and implementation of a new application monitoring tool for application monitoring, availability, and performance. </t>
  </si>
  <si>
    <t>Annual infrastructure computing technology refresh related to virtual server environment and replacement of end-of-life hardware or purchase of new hardware required to support environment growth</t>
  </si>
  <si>
    <t>Infrastructure multi-year program to upgrade old antiquated phone system to voice over IP technology at multiple PSE locations.  The equipment addressed was network switches, network routes, channel banks, voice routers, VoIP phones, etc at Hopkins Ridge Facility</t>
  </si>
  <si>
    <t>Annual Infrastructure hardware growth for voice infrastructure. This is needed to support Corporate wide  needs and reliability</t>
  </si>
  <si>
    <t>Annual infrastructure storage technology refresh and growth required to refresh end-of-life hardware or support environment growth</t>
  </si>
  <si>
    <t>Infrastructure communications technology installation related to SCADA communcation upgrade</t>
  </si>
  <si>
    <t>Infrastructure telecommunication purchase and implemtation</t>
  </si>
  <si>
    <t>Annual Infrastructure radio technology refresh and growth. Includes uUpdate Radio console GUI, install back room hardware and console controllers to support PSE Radio systems.</t>
  </si>
  <si>
    <t xml:space="preserve">New Infrastructure Mobile radio installations in fleet vehicles </t>
  </si>
  <si>
    <t>Annual infrastructure program for the purchase of new end user devices (laptops, PC, tablets, etc) to support PSE employee growth</t>
  </si>
  <si>
    <t>Annual software licensing purchase associated with true up of Microsoft enterprise licensing agreement</t>
  </si>
  <si>
    <t>Infrastructure communications upgrade of existing microwave radio path from WhiskeyDick to Rattlesnake East.</t>
  </si>
  <si>
    <t>Infrastructure Fiber network installation of 9 miles of overhead fiber from Blumaer Substation to Spurgeon Creek Substation for future transfer trip circuits.</t>
  </si>
  <si>
    <t>Annual infrastructure communications work associated with PSE's private fiber network.  Includes new Fiber builds, pole transfers, upgrades, and fiber relocates that come up througout year to ensure high availability of Fiber Optic.</t>
  </si>
  <si>
    <t>Annual infrastructure computing technology required to refresh obsolete IT equipment at PC Data Centers</t>
  </si>
  <si>
    <t xml:space="preserve">Annual infrastructure computing technology required to refresh obsolete IT equipment and at over 500 Comm Room sites that IT Facilities Infrastructure supports. </t>
  </si>
  <si>
    <t xml:space="preserve">Implementation of a tool to package and deploy 3rd party system patches.   The ability to manage and track non-Microsoft patches will serve to increase PSE's security posture and maintain NERC CIP compliance.
</t>
  </si>
  <si>
    <t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t>
  </si>
  <si>
    <t>Explanation</t>
  </si>
  <si>
    <t>IT Category</t>
  </si>
  <si>
    <t>Project Cost</t>
  </si>
  <si>
    <t>Project Description</t>
  </si>
  <si>
    <t>Row Labels</t>
  </si>
  <si>
    <t>Sum of Total</t>
  </si>
  <si>
    <t>Sum of Project Cost</t>
  </si>
  <si>
    <t>ISR</t>
  </si>
  <si>
    <t>Infrastructure</t>
  </si>
  <si>
    <t>Application</t>
  </si>
  <si>
    <t>application</t>
  </si>
  <si>
    <t>isr</t>
  </si>
  <si>
    <t>security</t>
  </si>
  <si>
    <t>sub-category</t>
  </si>
  <si>
    <t>System Modernization</t>
  </si>
  <si>
    <t>Security</t>
  </si>
  <si>
    <t xml:space="preserve">Upgrade of SAP application envirnonment to support migration of ECC and CRM environments to SAP HANA. </t>
  </si>
  <si>
    <t>Upgrade of SAP platform in preparation for  future move to HANA platform. Includes archiving, unicode conversion, implementation of Gold Client to enable non-production environment creation and implementation of data scrambling for non-production SAP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</si>
</sst>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38" fontId="0" fillId="0" borderId="0" xfId="0" applyNumberFormat="1"/>
    <xf numFmtId="43" fontId="0" fillId="0" borderId="0" xfId="1" applyFont="1"/>
    <xf numFmtId="164" fontId="0" fillId="0" borderId="0" xfId="1" applyNumberFormat="1" applyFont="1"/>
    <xf numFmtId="0" fontId="0" fillId="0" borderId="0" xfId="0" applyAlignment="1">
      <alignment wrapText="1"/>
    </xf>
    <xf numFmtId="0" fontId="0" fillId="0" borderId="1" xfId="0" applyBorder="1" applyAlignment="1">
      <alignment wrapText="1"/>
    </xf>
    <xf numFmtId="0" fontId="0" fillId="0" borderId="1" xfId="0" applyBorder="1"/>
    <xf numFmtId="38" fontId="0" fillId="0" borderId="1" xfId="0" applyNumberFormat="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2" fillId="0" borderId="1" xfId="0" applyFont="1" applyBorder="1" applyAlignment="1">
      <alignment vertical="top"/>
    </xf>
    <xf numFmtId="0" fontId="2" fillId="0" borderId="1" xfId="0" applyFont="1" applyBorder="1"/>
    <xf numFmtId="44" fontId="2" fillId="0" borderId="1" xfId="2" applyFont="1" applyBorder="1"/>
    <xf numFmtId="0" fontId="0" fillId="0" borderId="0" xfId="0" pivotButton="1"/>
    <xf numFmtId="0" fontId="0" fillId="0" borderId="0" xfId="0" applyAlignment="1">
      <alignment horizontal="left"/>
    </xf>
    <xf numFmtId="0" fontId="0" fillId="0" borderId="0" xfId="0" applyFill="1"/>
    <xf numFmtId="38" fontId="0" fillId="0" borderId="0" xfId="0" applyNumberFormat="1" applyFill="1"/>
    <xf numFmtId="43" fontId="0" fillId="0" borderId="0" xfId="1" applyFont="1" applyFill="1"/>
    <xf numFmtId="43" fontId="0" fillId="0" borderId="0" xfId="0" applyNumberFormat="1"/>
    <xf numFmtId="164" fontId="0" fillId="0" borderId="0" xfId="0" applyNumberFormat="1"/>
    <xf numFmtId="0" fontId="0" fillId="0" borderId="0" xfId="0" applyFill="1" applyAlignment="1"/>
    <xf numFmtId="0" fontId="3" fillId="0" borderId="1" xfId="0" applyFont="1" applyBorder="1" applyAlignment="1">
      <alignment wrapText="1"/>
    </xf>
  </cellXfs>
  <cellStyles count="3">
    <cellStyle name="Comma" xfId="1" builtinId="3"/>
    <cellStyle name="Currency" xfId="2" builtinId="4"/>
    <cellStyle name="Normal" xfId="0" builtinId="0"/>
  </cellStyles>
  <dxfs count="4">
    <dxf>
      <numFmt numFmtId="164" formatCode="_(* #,##0_);_(* \(#,##0\);_(* &quot;-&quot;??_);_(@_)"/>
    </dxf>
    <dxf>
      <numFmt numFmtId="165" formatCode="_(* #,##0.0_);_(* \(#,##0.0\);_(* &quot;-&quot;??_);_(@_)"/>
    </dxf>
    <dxf>
      <numFmt numFmtId="35" formatCode="_(* #,##0.00_);_(* \(#,##0.00\);_(*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arnard, Kathie" refreshedDate="43629.499616435183" createdVersion="6" refreshedVersion="6" minRefreshableVersion="3" recordCount="139">
  <cacheSource type="worksheet">
    <worksheetSource ref="A1:E140" sheet="MFH-3 WP"/>
  </cacheSource>
  <cacheFields count="5">
    <cacheField name="WBS" numFmtId="0">
      <sharedItems/>
    </cacheField>
    <cacheField name="WBS Description" numFmtId="0">
      <sharedItems/>
    </cacheField>
    <cacheField name="Category" numFmtId="0">
      <sharedItems count="5">
        <s v="Data Center"/>
        <s v="FTIP"/>
        <s v="New Systems"/>
        <s v="System Modernization"/>
        <s v="System Upgrades" u="1"/>
      </sharedItems>
    </cacheField>
    <cacheField name="sub-category" numFmtId="0">
      <sharedItems containsBlank="1" count="5">
        <m/>
        <s v="ISR"/>
        <s v="Infrastructure"/>
        <s v="Application"/>
        <s v="security"/>
      </sharedItems>
    </cacheField>
    <cacheField name="Total" numFmtId="38">
      <sharedItems containsSemiMixedTypes="0" containsString="0" containsNumber="1" minValue="43175.7" maxValue="64776094.49999998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9">
  <r>
    <s v="F.10003.02.01.01"/>
    <s v="BACKUP DC DESIGN N CONSTRUCT N COMMISSN"/>
    <x v="0"/>
    <x v="0"/>
    <n v="64776094.499999985"/>
  </r>
  <r>
    <s v="F.10003.02.01.02"/>
    <s v="DATA CENTER FACILITIES BUILD COMPLETION"/>
    <x v="0"/>
    <x v="0"/>
    <n v="4417643.45"/>
  </r>
  <r>
    <s v="F.10003.02.01.03"/>
    <s v="DATA CENTER MIGRATIONS"/>
    <x v="0"/>
    <x v="0"/>
    <n v="7256477.0200000005"/>
  </r>
  <r>
    <s v="F.10003.02.01.05"/>
    <s v="DATA CENTER SAP MIGRATION"/>
    <x v="0"/>
    <x v="0"/>
    <n v="2117124.46"/>
  </r>
  <r>
    <s v="F.10003.02.01.04"/>
    <s v="DC TELECOMM RING COMPLETION"/>
    <x v="0"/>
    <x v="0"/>
    <n v="749549.75"/>
  </r>
  <r>
    <s v="F.10006.01.01.01"/>
    <s v="FTIP BPC Phase I"/>
    <x v="1"/>
    <x v="0"/>
    <n v="17838232.25"/>
  </r>
  <r>
    <s v="F.10006.02.01.01"/>
    <s v="FTIP ECC PHASE I"/>
    <x v="1"/>
    <x v="0"/>
    <n v="20178128.590000004"/>
  </r>
  <r>
    <s v="F.10006.03.01.01"/>
    <s v="FTIP PHASE II"/>
    <x v="1"/>
    <x v="0"/>
    <n v="30702839.169999998"/>
  </r>
  <r>
    <s v="F.10006.01.01.02"/>
    <s v="FTIP-PHASE 1"/>
    <x v="1"/>
    <x v="0"/>
    <n v="5051969.83"/>
  </r>
  <r>
    <s v="F.10025.01.01.01"/>
    <s v="3RD PARTY PATCHING TOOL"/>
    <x v="2"/>
    <x v="0"/>
    <n v="116026.13"/>
  </r>
  <r>
    <s v="F.10015.02.01.01"/>
    <s v="Application Monitoring 2016"/>
    <x v="2"/>
    <x v="0"/>
    <n v="969686.36"/>
  </r>
  <r>
    <s v="F.10017.10.11.01"/>
    <s v="ARC"/>
    <x v="2"/>
    <x v="0"/>
    <n v="101694.94"/>
  </r>
  <r>
    <s v="F.10015.08.09.01"/>
    <s v="Automation PSE Com"/>
    <x v="2"/>
    <x v="0"/>
    <n v="240045.01000000004"/>
  </r>
  <r>
    <s v="F.10015.06.14.01"/>
    <s v="CHARM REPLACEMENT"/>
    <x v="2"/>
    <x v="0"/>
    <n v="386287.98000000004"/>
  </r>
  <r>
    <s v="F.10017.10.13.01"/>
    <s v="CLOUD INFRASTRUCTURE BUILD"/>
    <x v="2"/>
    <x v="0"/>
    <n v="914466.9"/>
  </r>
  <r>
    <s v="F.10002.02.01.01"/>
    <s v="ECOSYSTEM"/>
    <x v="2"/>
    <x v="0"/>
    <n v="865495.04000000004"/>
  </r>
  <r>
    <s v="F.10015.04.01.01"/>
    <s v="EIM"/>
    <x v="2"/>
    <x v="0"/>
    <n v="16990239.199999999"/>
  </r>
  <r>
    <s v="F.10002.01.03.01"/>
    <s v="ENTERPRISE DOCUMENT MANAGEMENT"/>
    <x v="2"/>
    <x v="0"/>
    <n v="2653778.6800000002"/>
  </r>
  <r>
    <s v="F.10002.01.04.01"/>
    <s v="EPROCUREMENT SOLUTION"/>
    <x v="2"/>
    <x v="0"/>
    <n v="5777639.6999999993"/>
  </r>
  <r>
    <s v="F.10002.01.05.01"/>
    <s v="GIS Conflation"/>
    <x v="2"/>
    <x v="0"/>
    <n v="492171.32"/>
  </r>
  <r>
    <s v="F.10015.10.01.01"/>
    <s v="GREEN DIRECT"/>
    <x v="2"/>
    <x v="0"/>
    <n v="352116.25999999995"/>
  </r>
  <r>
    <s v="F.10015.06.01.01"/>
    <s v="HA and DR Disaster Recovery Solutions"/>
    <x v="2"/>
    <x v="0"/>
    <n v="771035.00999999989"/>
  </r>
  <r>
    <s v="F.10015.02.12.03"/>
    <s v="HYBRIS FOR SALES LIMITED DEPLOYMENT"/>
    <x v="2"/>
    <x v="0"/>
    <n v="777173.5"/>
  </r>
  <r>
    <s v="F.10002.01.07.01"/>
    <s v="INVENTORY MANAGEMENT SYSTEM"/>
    <x v="2"/>
    <x v="0"/>
    <n v="7190303.54"/>
  </r>
  <r>
    <s v="F.10002.01.13.01"/>
    <s v="Map Viewer Platform"/>
    <x v="2"/>
    <x v="0"/>
    <n v="4203952.0999999996"/>
  </r>
  <r>
    <s v="S.00522"/>
    <s v="Navigant Software"/>
    <x v="2"/>
    <x v="0"/>
    <n v="100504.74"/>
  </r>
  <r>
    <s v="F.10002.01.02.01"/>
    <s v="Openlink"/>
    <x v="2"/>
    <x v="0"/>
    <n v="104348.63"/>
  </r>
  <r>
    <s v="F.10002.01.01.01"/>
    <s v="Overhead Map Solution"/>
    <x v="2"/>
    <x v="0"/>
    <n v="6468288.1700000018"/>
  </r>
  <r>
    <s v="F.10002.01.08.01"/>
    <s v="PCI POST ANALYTICS P AND L ANALYZER"/>
    <x v="2"/>
    <x v="0"/>
    <n v="1890004.1199999999"/>
  </r>
  <r>
    <s v="F.10018.04.04.01"/>
    <s v="Privileged Identity Management"/>
    <x v="2"/>
    <x v="0"/>
    <n v="497212.28"/>
  </r>
  <r>
    <s v="F.10017.10.12.01"/>
    <s v="PSE AT WORK IT"/>
    <x v="2"/>
    <x v="0"/>
    <n v="1184116.21"/>
  </r>
  <r>
    <s v="F.10015.08.09.02"/>
    <s v="PSE.com"/>
    <x v="2"/>
    <x v="0"/>
    <n v="1145271.19"/>
  </r>
  <r>
    <s v="F.10015.06.08.01"/>
    <s v="SAP GRC 10.1"/>
    <x v="2"/>
    <x v="0"/>
    <n v="727287.68"/>
  </r>
  <r>
    <s v="F.10002.01.12.01"/>
    <s v="TRANSMISSION OUTAGE MANAGEMENT"/>
    <x v="2"/>
    <x v="0"/>
    <n v="1367652.19"/>
  </r>
  <r>
    <s v="F.10003.03.01.01"/>
    <s v="WIRELESS SPECTRUM"/>
    <x v="2"/>
    <x v="0"/>
    <n v="6377219.5099999998"/>
  </r>
  <r>
    <s v="F.10013.07.01.01"/>
    <s v=" ISR-Legal and Compliance 2016"/>
    <x v="3"/>
    <x v="1"/>
    <n v="224889.58000000002"/>
  </r>
  <r>
    <s v="F.10017.02.01.02"/>
    <s v="ANNUAL COMM ROOM REFRESH"/>
    <x v="3"/>
    <x v="2"/>
    <n v="2544940.6"/>
  </r>
  <r>
    <s v="F.10017.02.01.01"/>
    <s v="Annual Comm Room Refresh 2016"/>
    <x v="3"/>
    <x v="2"/>
    <n v="297439.67999999993"/>
  </r>
  <r>
    <s v="F.10017.02.02.01"/>
    <s v="Annual Data Center Refresh &amp; Growth 2016"/>
    <x v="3"/>
    <x v="2"/>
    <n v="186108.41999999998"/>
  </r>
  <r>
    <s v="F.10017.02.02.02"/>
    <s v="ANNUAL DATA CENTER REFRESH AND GROWTH"/>
    <x v="3"/>
    <x v="2"/>
    <n v="8089214.5499999998"/>
  </r>
  <r>
    <s v="F.10017.03.03.01"/>
    <s v="Annual End User Break/Fix(Refresh) 2016"/>
    <x v="3"/>
    <x v="2"/>
    <n v="226106.25"/>
  </r>
  <r>
    <s v="F.10017.03.04.01"/>
    <s v="Annual End User Growth 2016"/>
    <x v="3"/>
    <x v="2"/>
    <n v="389718.41"/>
  </r>
  <r>
    <s v="F.10017.03.05.01"/>
    <s v="Annual End User PC Refresh 2016"/>
    <x v="3"/>
    <x v="2"/>
    <n v="2699053.88"/>
  </r>
  <r>
    <s v="F.10017.12.01.01"/>
    <s v="ANNUAL FIBER REFRESH"/>
    <x v="3"/>
    <x v="2"/>
    <n v="370365.62"/>
  </r>
  <r>
    <s v="F.10017.12.02.01"/>
    <s v="Annual Fiber Small Projects 2016"/>
    <x v="3"/>
    <x v="2"/>
    <n v="315350.26"/>
  </r>
  <r>
    <s v="F.10017.12.03.01"/>
    <s v="Annual Microwave Radio Refresh"/>
    <x v="3"/>
    <x v="2"/>
    <n v="499508.72000000003"/>
  </r>
  <r>
    <s v="F.10017.05.03.02"/>
    <s v="Annual MS Enterprise Agreement Growth"/>
    <x v="3"/>
    <x v="2"/>
    <n v="628487.59"/>
  </r>
  <r>
    <s v="F.10017.05.03.01"/>
    <s v="Annual MS Enterprise Agrmn't Grwth 2016"/>
    <x v="3"/>
    <x v="2"/>
    <n v="366103.39"/>
  </r>
  <r>
    <s v="F.10017.12.23.01"/>
    <s v="Annual Network Growth 2016"/>
    <x v="3"/>
    <x v="2"/>
    <n v="251820.46"/>
  </r>
  <r>
    <s v="F.10017.12.22.02"/>
    <s v="Annual Network Refresh"/>
    <x v="3"/>
    <x v="2"/>
    <n v="809668.4800000001"/>
  </r>
  <r>
    <s v="F.10017.12.22.01"/>
    <s v="Annual Network Refresh 2016"/>
    <x v="3"/>
    <x v="2"/>
    <n v="413139.69"/>
  </r>
  <r>
    <s v="F.10017.03.02.01"/>
    <s v="Annual PSE Growth"/>
    <x v="3"/>
    <x v="2"/>
    <n v="188043.53999999998"/>
  </r>
  <r>
    <s v="F.10017.12.04.01"/>
    <s v="Annual Radio Capacity and Growth 2016"/>
    <x v="3"/>
    <x v="2"/>
    <n v="356653.78999999992"/>
  </r>
  <r>
    <s v="F.10017.12.05.01"/>
    <s v="ANNUAL RF REFRESH"/>
    <x v="3"/>
    <x v="2"/>
    <n v="259447.14"/>
  </r>
  <r>
    <s v="F.10017.08.01.01"/>
    <s v="Annual SCADA Growth 2016"/>
    <x v="3"/>
    <x v="2"/>
    <n v="534468.91999999993"/>
  </r>
  <r>
    <s v="F.10017.08.02.01"/>
    <s v="Annual Scada Refresh"/>
    <x v="3"/>
    <x v="2"/>
    <n v="296754.39999999997"/>
  </r>
  <r>
    <s v="F.10017.10.03.02"/>
    <s v="Annual Server Virtualization Growth"/>
    <x v="3"/>
    <x v="2"/>
    <n v="930614.32"/>
  </r>
  <r>
    <s v="F.10017.11.01.01"/>
    <s v="Annual Storage/Bckup Grwth &amp; Refrsh 2016"/>
    <x v="3"/>
    <x v="2"/>
    <n v="465565.23"/>
  </r>
  <r>
    <s v="F.10017.11.01.02"/>
    <s v="Annual Strge Bckup Growth and Refresh"/>
    <x v="3"/>
    <x v="2"/>
    <n v="619096.69000000006"/>
  </r>
  <r>
    <s v="F.10017.12.08.01"/>
    <s v="Annual Telecom Netwrk Refrh n Grwth 2016"/>
    <x v="3"/>
    <x v="2"/>
    <n v="718264.01999999979"/>
  </r>
  <r>
    <s v="F.10017.13.01.02"/>
    <s v="ANNUAL VOICE EQUIPMENT REFRESH"/>
    <x v="3"/>
    <x v="2"/>
    <n v="221184.04"/>
  </r>
  <r>
    <s v="F.10017.13.01.01"/>
    <s v="Annual Voice Equipment Refresh 2016"/>
    <x v="3"/>
    <x v="2"/>
    <n v="140251.4"/>
  </r>
  <r>
    <s v="F.10017.13.02.01"/>
    <s v="Annual VOIP Deployment and Refresh 2016"/>
    <x v="3"/>
    <x v="2"/>
    <n v="712501.34999999974"/>
  </r>
  <r>
    <s v="F.10017.10.06.01"/>
    <s v="Annual Windows Server Refresh 2016"/>
    <x v="3"/>
    <x v="2"/>
    <n v="459196.17"/>
  </r>
  <r>
    <s v="F.10017.12.16.01"/>
    <s v="Applications"/>
    <x v="3"/>
    <x v="2"/>
    <n v="1484526.5999999999"/>
  </r>
  <r>
    <s v="F.10017.12.17.01"/>
    <s v="Bellevue Tower MAS"/>
    <x v="3"/>
    <x v="2"/>
    <n v="251798.8"/>
  </r>
  <r>
    <s v="F.10015.08.02.01"/>
    <s v="BPM TECHN RATIONALIZATION"/>
    <x v="3"/>
    <x v="3"/>
    <n v="331589"/>
  </r>
  <r>
    <s v="F.10017.12.11.01"/>
    <s v="Channel Bank Growth and Refresh"/>
    <x v="3"/>
    <x v="2"/>
    <n v="1360216.0000000005"/>
  </r>
  <r>
    <s v="F.10017.01.06.01"/>
    <s v="CHECKREAD SOFTWARE UPGRADE"/>
    <x v="3"/>
    <x v="3"/>
    <n v="281640.37"/>
  </r>
  <r>
    <s v="F.10017.12.12.01"/>
    <s v="Cisco Upgrade"/>
    <x v="3"/>
    <x v="2"/>
    <n v="197932.24000000002"/>
  </r>
  <r>
    <s v="F.10017.06.01.01"/>
    <s v="Data Analytics"/>
    <x v="3"/>
    <x v="3"/>
    <n v="1412031.27"/>
  </r>
  <r>
    <s v="F.10017.13.03.03"/>
    <s v="DC ACCESS CENTER REFRESH"/>
    <x v="3"/>
    <x v="2"/>
    <n v="2975774.74"/>
  </r>
  <r>
    <s v="F.10003.01.01.01"/>
    <s v="Disaster Recovery Solutions"/>
    <x v="3"/>
    <x v="2"/>
    <n v="1419300.0200000003"/>
  </r>
  <r>
    <s v="F.10017.06.02.01"/>
    <s v="Disaster Recovery Solutions Ops"/>
    <x v="3"/>
    <x v="2"/>
    <n v="1944858.6099999999"/>
  </r>
  <r>
    <s v="F.10017.10.11.02"/>
    <s v="DNS Platform"/>
    <x v="3"/>
    <x v="2"/>
    <n v="111419.93"/>
  </r>
  <r>
    <s v="F.10017.09.02.01"/>
    <s v="EMAIL SECURITY GATEWAY REFRESH"/>
    <x v="3"/>
    <x v="4"/>
    <n v="314820.07"/>
  </r>
  <r>
    <s v="S.02066.01"/>
    <s v="EMS Upgrade"/>
    <x v="3"/>
    <x v="3"/>
    <n v="348804.66"/>
  </r>
  <r>
    <s v="F.10002.01.02.02"/>
    <s v="ENDUR UPGRADE"/>
    <x v="3"/>
    <x v="3"/>
    <n v="865518.76"/>
  </r>
  <r>
    <s v="F.10017.08.05.01"/>
    <s v="Enhanced Substation"/>
    <x v="3"/>
    <x v="2"/>
    <n v="947278.45999999985"/>
  </r>
  <r>
    <s v="F.10017.08.03.01"/>
    <s v="ENHANCED SUBSTATION COMMUNICATIONS"/>
    <x v="3"/>
    <x v="2"/>
    <n v="8819000.8100000005"/>
  </r>
  <r>
    <s v="F.10015.04.03.01"/>
    <s v="ESTRI ARCGIS SOFTWARE LICENSE GROWTH"/>
    <x v="3"/>
    <x v="3"/>
    <n v="887782.82"/>
  </r>
  <r>
    <s v="F.10017.10.07.01"/>
    <s v="EXCHANGE UPGRADE"/>
    <x v="3"/>
    <x v="2"/>
    <n v="730076.40999999992"/>
  </r>
  <r>
    <s v="F.10017.12.14.01"/>
    <s v="Fiber Network Upgrade"/>
    <x v="3"/>
    <x v="2"/>
    <n v="645489.1"/>
  </r>
  <r>
    <s v="F.10017.12.15.01"/>
    <s v="Gas Circuit Reliability Enhancement"/>
    <x v="3"/>
    <x v="2"/>
    <n v="450846.51"/>
  </r>
  <r>
    <s v="F.10015.02.05.01"/>
    <s v="Gas Control"/>
    <x v="3"/>
    <x v="3"/>
    <n v="5113045.7699999996"/>
  </r>
  <r>
    <s v="F.10025.01.03.01"/>
    <s v="GENERATION NERC FIREWALL UPGRADE V"/>
    <x v="3"/>
    <x v="4"/>
    <n v="179295.69"/>
  </r>
  <r>
    <s v="F.10017.12.21.01"/>
    <s v="GOLDENDALE MICROWAVE"/>
    <x v="3"/>
    <x v="2"/>
    <n v="340034.95"/>
  </r>
  <r>
    <s v="F.10015.06.12.01"/>
    <s v="HA and DR"/>
    <x v="3"/>
    <x v="3"/>
    <n v="887592.51000000024"/>
  </r>
  <r>
    <s v="F.10015.06.02.01"/>
    <s v="HANA FOR ECC AND CRM"/>
    <x v="3"/>
    <x v="3"/>
    <n v="4816347.88"/>
  </r>
  <r>
    <s v="F.10015.08.03.02"/>
    <s v="IAM ENHANCEMENTS"/>
    <x v="3"/>
    <x v="3"/>
    <n v="749238.13"/>
  </r>
  <r>
    <s v="F.10013.02.01.02"/>
    <s v="ISR CUSTMR SOLUTIONS N CORP AFFAIRS"/>
    <x v="3"/>
    <x v="1"/>
    <n v="426804.7"/>
  </r>
  <r>
    <s v="F.10013.03.01.02"/>
    <s v="ISR ENERGY OPERATIONS"/>
    <x v="3"/>
    <x v="1"/>
    <n v="181195.15"/>
  </r>
  <r>
    <s v="F.10013.04.01.02"/>
    <s v="ISR Finance"/>
    <x v="3"/>
    <x v="1"/>
    <n v="339110.26"/>
  </r>
  <r>
    <s v="F.10013.05.01.02"/>
    <s v="ISR HR AND ADMIN SERVICES"/>
    <x v="3"/>
    <x v="1"/>
    <n v="262097.06"/>
  </r>
  <r>
    <s v="F.10013.06.01.02"/>
    <s v="ISR IT"/>
    <x v="3"/>
    <x v="1"/>
    <n v="239176.18"/>
  </r>
  <r>
    <s v="F.10013.07.01.02"/>
    <s v="ISR LEGAL AND COMPLIANCE"/>
    <x v="3"/>
    <x v="1"/>
    <n v="54150.62"/>
  </r>
  <r>
    <s v="F.10013.08.01.02"/>
    <s v="ISR OPERATIONS"/>
    <x v="3"/>
    <x v="1"/>
    <n v="648547.12"/>
  </r>
  <r>
    <s v="F.10013.02.01.01"/>
    <s v="ISR-Custmer Solutins &amp; Corp Affairs 2016"/>
    <x v="3"/>
    <x v="1"/>
    <n v="249429.66000000003"/>
  </r>
  <r>
    <s v="F.10013.03.01.01"/>
    <s v="ISR-Energy Operations 2016"/>
    <x v="3"/>
    <x v="1"/>
    <n v="43175.7"/>
  </r>
  <r>
    <s v="F.10013.04.01.01"/>
    <s v="ISR-Finance 2016"/>
    <x v="3"/>
    <x v="1"/>
    <n v="67120.489999999991"/>
  </r>
  <r>
    <s v="F.10013.05.01.01"/>
    <s v="ISR-HR and Admin Services 2016"/>
    <x v="3"/>
    <x v="1"/>
    <n v="326093.38"/>
  </r>
  <r>
    <s v="F.10013.06.01.01"/>
    <s v="ISR-IT 2016"/>
    <x v="3"/>
    <x v="1"/>
    <n v="96905.430000000008"/>
  </r>
  <r>
    <s v="F.10013.08.01.01"/>
    <s v="ISR-Operations 2016"/>
    <x v="3"/>
    <x v="1"/>
    <n v="661721.05000000005"/>
  </r>
  <r>
    <s v="F.10018.02.02.01"/>
    <s v="IT CLIENT SOFTWARE GROWTH"/>
    <x v="3"/>
    <x v="2"/>
    <n v="162473.97"/>
  </r>
  <r>
    <s v="F.10017.06.03.01"/>
    <s v="Jabber"/>
    <x v="3"/>
    <x v="2"/>
    <n v="446099.8"/>
  </r>
  <r>
    <s v="F.10017.09.03.01"/>
    <s v="NERC"/>
    <x v="3"/>
    <x v="4"/>
    <n v="297437.06"/>
  </r>
  <r>
    <s v="F.10017.12.23.02"/>
    <s v="Network Refresh n Growth"/>
    <x v="3"/>
    <x v="2"/>
    <n v="1127400.0499999998"/>
  </r>
  <r>
    <s v="F.10015.02.07.01"/>
    <s v="OATI Webtrader Upgrade"/>
    <x v="3"/>
    <x v="3"/>
    <n v="143712.42000000001"/>
  </r>
  <r>
    <s v="F.10015.02.10.01"/>
    <s v="OMS TOA UPGRADE"/>
    <x v="3"/>
    <x v="3"/>
    <n v="380135.6"/>
  </r>
  <r>
    <s v="S.02172.01"/>
    <s v="OMS Upgrade"/>
    <x v="3"/>
    <x v="3"/>
    <n v="975273.80999999994"/>
  </r>
  <r>
    <s v="F.10017.09.04.01"/>
    <s v="OPERATIONS FIREWALL REFRESH"/>
    <x v="3"/>
    <x v="4"/>
    <n v="1254534.74"/>
  </r>
  <r>
    <s v="F.10017.03.01.01"/>
    <s v="PC AND TB REFRESH"/>
    <x v="3"/>
    <x v="2"/>
    <n v="5787332.5399999991"/>
  </r>
  <r>
    <s v="F.10015.02.16.01"/>
    <s v="PCI ENERGY ACCOUNTING ENHANCEMENT"/>
    <x v="3"/>
    <x v="3"/>
    <n v="962835.42999999993"/>
  </r>
  <r>
    <s v="F.10020.01.01.02"/>
    <s v="PHASE THREE EGRC BUILD OUT"/>
    <x v="3"/>
    <x v="4"/>
    <n v="2390395.35"/>
  </r>
  <r>
    <s v="F.10020.01.01.01"/>
    <s v="Phase Two Egrc Build Out"/>
    <x v="3"/>
    <x v="4"/>
    <n v="2299471.5700000003"/>
  </r>
  <r>
    <s v="F.10002.01.09.01"/>
    <s v="POWER SPRING INSTALLATION"/>
    <x v="3"/>
    <x v="3"/>
    <n v="153541.16"/>
  </r>
  <r>
    <s v="F.10015.02.12.01"/>
    <s v="POWERSIMM UPGRADE"/>
    <x v="3"/>
    <x v="3"/>
    <n v="279716.52"/>
  </r>
  <r>
    <s v="F.10013.09.01.01"/>
    <s v="PSE ITSR"/>
    <x v="3"/>
    <x v="1"/>
    <n v="1775841.2099999997"/>
  </r>
  <r>
    <s v="F.10017.12.19.02"/>
    <s v="Radio Upgrade"/>
    <x v="3"/>
    <x v="2"/>
    <n v="128358.47"/>
  </r>
  <r>
    <s v="F.10017.12.20.01"/>
    <s v="RTU Upgrade"/>
    <x v="3"/>
    <x v="2"/>
    <n v="258825.09"/>
  </r>
  <r>
    <s v="F.10015.06.13.01"/>
    <s v="SAP BW BOBJ BWA Upgrades"/>
    <x v="3"/>
    <x v="3"/>
    <n v="140985"/>
  </r>
  <r>
    <s v="S.02105.01"/>
    <s v="SAP CIS ECC Upgrade"/>
    <x v="3"/>
    <x v="3"/>
    <n v="1301909.49"/>
  </r>
  <r>
    <s v="F.10015.06.04.01"/>
    <s v="SAP ECC and CRM Hana Migration"/>
    <x v="3"/>
    <x v="3"/>
    <n v="5610168.5800000001"/>
  </r>
  <r>
    <s v="F.10015.06.05.01"/>
    <s v="SAP HR SUPPORT PACKS"/>
    <x v="3"/>
    <x v="3"/>
    <n v="1272028.1599999999"/>
  </r>
  <r>
    <s v="F.10015.06.06.01"/>
    <s v="SAP HR Upgrade &amp; Annual Legal Packs 2016"/>
    <x v="3"/>
    <x v="3"/>
    <n v="601516.54"/>
  </r>
  <r>
    <s v="F.10015.06.07.01"/>
    <s v="SAP Portal Upgrade"/>
    <x v="3"/>
    <x v="3"/>
    <n v="319603.48"/>
  </r>
  <r>
    <s v="F.10018.04.06.01"/>
    <s v="Security Operations Center"/>
    <x v="3"/>
    <x v="4"/>
    <n v="326544.99000000022"/>
  </r>
  <r>
    <s v="F.10015.08.11.01"/>
    <s v="Service Now Enhancement Program 2016"/>
    <x v="3"/>
    <x v="3"/>
    <n v="3315699.57"/>
  </r>
  <r>
    <s v="F.10015.08.11.02"/>
    <s v="SERVICENOW ENHANCEMENT PROGRAM"/>
    <x v="3"/>
    <x v="3"/>
    <n v="1024275.7400000001"/>
  </r>
  <r>
    <s v="F.10015.08.11.03"/>
    <s v="SERVICENOW KINGSTON UPGRADE"/>
    <x v="3"/>
    <x v="3"/>
    <n v="543840.18999999994"/>
  </r>
  <r>
    <s v="F.10018.04.07.01"/>
    <s v="SIEM"/>
    <x v="3"/>
    <x v="4"/>
    <n v="561039.96"/>
  </r>
  <r>
    <s v="F.10015.06.09.01"/>
    <s v="SOLUTION MANAGER UPGRADE"/>
    <x v="3"/>
    <x v="3"/>
    <n v="217968.44"/>
  </r>
  <r>
    <s v="F.10002.01.11.01"/>
    <s v="TAX JURISDICTION DATA IMPROVEMENTS"/>
    <x v="3"/>
    <x v="3"/>
    <n v="293261.40000000002"/>
  </r>
  <r>
    <s v="F.10017.12.06.02"/>
    <s v="TELECOM EQUIPMENT R AND G"/>
    <x v="3"/>
    <x v="2"/>
    <n v="201464.07"/>
  </r>
  <r>
    <s v="F.10017.12.08.02"/>
    <s v="Transport Refresh"/>
    <x v="3"/>
    <x v="2"/>
    <n v="358650.50999999989"/>
  </r>
  <r>
    <s v="F.10015.08.13.01"/>
    <s v="UI ENHANCEMENTS"/>
    <x v="3"/>
    <x v="3"/>
    <n v="612225.9"/>
  </r>
  <r>
    <s v="F.10017.05.04.01"/>
    <s v="WORKPLACE MOBILITY PROGRAM"/>
    <x v="3"/>
    <x v="2"/>
    <n v="346563.28"/>
  </r>
  <r>
    <s v="F.10017.12.13.01"/>
    <s v="Zetron Data Base"/>
    <x v="3"/>
    <x v="2"/>
    <n v="560040.11"/>
  </r>
  <r>
    <s v="F.10017.09.06.01"/>
    <s v="ZONE REFRESH"/>
    <x v="3"/>
    <x v="2"/>
    <n v="186264.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2:K7" firstHeaderRow="1" firstDataRow="1" firstDataCol="1"/>
  <pivotFields count="5">
    <pivotField showAll="0"/>
    <pivotField showAll="0"/>
    <pivotField axis="axisRow" showAll="0">
      <items count="6">
        <item x="0"/>
        <item x="1"/>
        <item x="2"/>
        <item m="1" x="4"/>
        <item x="3"/>
        <item t="default"/>
      </items>
    </pivotField>
    <pivotField showAll="0" defaultSubtotal="0"/>
    <pivotField dataField="1" numFmtId="38" showAll="0"/>
  </pivotFields>
  <rowFields count="1">
    <field x="2"/>
  </rowFields>
  <rowItems count="5">
    <i>
      <x/>
    </i>
    <i>
      <x v="1"/>
    </i>
    <i>
      <x v="2"/>
    </i>
    <i>
      <x v="4"/>
    </i>
    <i t="grand">
      <x/>
    </i>
  </rowItems>
  <colItems count="1">
    <i/>
  </colItems>
  <dataFields count="1">
    <dataField name="Sum of Total" fld="4" baseField="0"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20:K25" firstHeaderRow="1" firstDataRow="1" firstDataCol="1" rowPageCount="1" colPageCount="1"/>
  <pivotFields count="5">
    <pivotField showAll="0"/>
    <pivotField showAll="0"/>
    <pivotField axis="axisPage" showAll="0">
      <items count="6">
        <item x="0"/>
        <item x="1"/>
        <item x="2"/>
        <item m="1" x="4"/>
        <item x="3"/>
        <item t="default"/>
      </items>
    </pivotField>
    <pivotField axis="axisRow" showAll="0">
      <items count="6">
        <item x="3"/>
        <item x="2"/>
        <item x="1"/>
        <item x="4"/>
        <item x="0"/>
        <item t="default"/>
      </items>
    </pivotField>
    <pivotField dataField="1" numFmtId="38" showAll="0"/>
  </pivotFields>
  <rowFields count="1">
    <field x="3"/>
  </rowFields>
  <rowItems count="5">
    <i>
      <x/>
    </i>
    <i>
      <x v="1"/>
    </i>
    <i>
      <x v="2"/>
    </i>
    <i>
      <x v="3"/>
    </i>
    <i t="grand">
      <x/>
    </i>
  </rowItems>
  <colItems count="1">
    <i/>
  </colItems>
  <pageFields count="1">
    <pageField fld="2" item="4" hier="-1"/>
  </pageFields>
  <dataFields count="1">
    <dataField name="Sum of Total" fld="4" baseField="0" baseItem="0" numFmtId="43"/>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7"/>
  <sheetViews>
    <sheetView tabSelected="1" topLeftCell="A119" workbookViewId="0">
      <selection activeCell="G122" sqref="G122"/>
    </sheetView>
  </sheetViews>
  <sheetFormatPr defaultRowHeight="14.5" x14ac:dyDescent="0.35"/>
  <cols>
    <col min="1" max="1" width="44.26953125" bestFit="1" customWidth="1"/>
    <col min="2" max="2" width="19.1796875" style="1" bestFit="1" customWidth="1"/>
    <col min="3" max="3" width="22.1796875" bestFit="1" customWidth="1"/>
    <col min="4" max="4" width="50.7265625" style="4" bestFit="1" customWidth="1"/>
  </cols>
  <sheetData>
    <row r="1" spans="1:6" ht="18.5" x14ac:dyDescent="0.45">
      <c r="A1" s="12" t="s">
        <v>1650</v>
      </c>
      <c r="B1" s="13" t="s">
        <v>1649</v>
      </c>
      <c r="C1" s="12" t="s">
        <v>1648</v>
      </c>
      <c r="D1" s="11" t="s">
        <v>1647</v>
      </c>
    </row>
    <row r="2" spans="1:6" ht="87" x14ac:dyDescent="0.35">
      <c r="A2" s="6" t="s">
        <v>236</v>
      </c>
      <c r="B2" s="7">
        <f>VLOOKUP(A2,'MFH-3 WP'!$B$2:$E$140,4,FALSE)</f>
        <v>224889.58000000002</v>
      </c>
      <c r="C2" s="6" t="s">
        <v>1535</v>
      </c>
      <c r="D2" s="5" t="s">
        <v>1646</v>
      </c>
      <c r="F2" s="1"/>
    </row>
    <row r="3" spans="1:6" ht="72.5" x14ac:dyDescent="0.35">
      <c r="A3" s="6" t="s">
        <v>268</v>
      </c>
      <c r="B3" s="7">
        <f>VLOOKUP(A3,'MFH-3 WP'!$B$2:$E$140,4,FALSE)</f>
        <v>116026.13</v>
      </c>
      <c r="C3" s="6" t="s">
        <v>16</v>
      </c>
      <c r="D3" s="8" t="s">
        <v>1645</v>
      </c>
      <c r="F3" s="1"/>
    </row>
    <row r="4" spans="1:6" ht="43.5" x14ac:dyDescent="0.35">
      <c r="A4" s="6" t="s">
        <v>54</v>
      </c>
      <c r="B4" s="7">
        <f>VLOOKUP(A4,'MFH-3 WP'!$B$2:$E$140,4,FALSE)</f>
        <v>2544940.6</v>
      </c>
      <c r="C4" s="6" t="s">
        <v>1535</v>
      </c>
      <c r="D4" s="8" t="s">
        <v>1644</v>
      </c>
      <c r="F4" s="1"/>
    </row>
    <row r="5" spans="1:6" ht="43.5" x14ac:dyDescent="0.35">
      <c r="A5" s="6" t="s">
        <v>206</v>
      </c>
      <c r="B5" s="7">
        <f>VLOOKUP(A5,'MFH-3 WP'!$B$2:$E$140,4,FALSE)</f>
        <v>297439.67999999993</v>
      </c>
      <c r="C5" s="6" t="s">
        <v>1535</v>
      </c>
      <c r="D5" s="5" t="s">
        <v>1644</v>
      </c>
      <c r="F5" s="1"/>
    </row>
    <row r="6" spans="1:6" ht="29" x14ac:dyDescent="0.35">
      <c r="A6" s="6" t="s">
        <v>250</v>
      </c>
      <c r="B6" s="7">
        <f>VLOOKUP(A6,'MFH-3 WP'!$B$2:$E$140,4,FALSE)</f>
        <v>186108.41999999998</v>
      </c>
      <c r="C6" s="6" t="s">
        <v>1535</v>
      </c>
      <c r="D6" s="5" t="s">
        <v>1643</v>
      </c>
      <c r="F6" s="1"/>
    </row>
    <row r="7" spans="1:6" ht="29" x14ac:dyDescent="0.35">
      <c r="A7" s="6" t="s">
        <v>20</v>
      </c>
      <c r="B7" s="7">
        <f>VLOOKUP(A7,'MFH-3 WP'!$B$2:$E$140,4,FALSE)</f>
        <v>8089214.5499999998</v>
      </c>
      <c r="C7" s="6" t="s">
        <v>1535</v>
      </c>
      <c r="D7" s="5" t="s">
        <v>1643</v>
      </c>
      <c r="F7" s="1"/>
    </row>
    <row r="8" spans="1:6" ht="43.5" x14ac:dyDescent="0.35">
      <c r="A8" s="6" t="s">
        <v>234</v>
      </c>
      <c r="B8" s="7">
        <f>VLOOKUP(A8,'MFH-3 WP'!$B$2:$E$140,4,FALSE)</f>
        <v>226106.25</v>
      </c>
      <c r="C8" s="6" t="s">
        <v>1535</v>
      </c>
      <c r="D8" s="5" t="s">
        <v>1567</v>
      </c>
      <c r="F8" s="1"/>
    </row>
    <row r="9" spans="1:6" ht="43.5" x14ac:dyDescent="0.35">
      <c r="A9" s="6" t="s">
        <v>170</v>
      </c>
      <c r="B9" s="7">
        <f>VLOOKUP(A9,'MFH-3 WP'!$B$2:$E$140,4,FALSE)</f>
        <v>389718.41</v>
      </c>
      <c r="C9" s="6" t="s">
        <v>1535</v>
      </c>
      <c r="D9" s="5" t="s">
        <v>1638</v>
      </c>
      <c r="F9" s="1"/>
    </row>
    <row r="10" spans="1:6" ht="43.5" x14ac:dyDescent="0.35">
      <c r="A10" s="6" t="s">
        <v>50</v>
      </c>
      <c r="B10" s="7">
        <f>VLOOKUP(A10,'MFH-3 WP'!$B$2:$E$140,4,FALSE)</f>
        <v>2699053.88</v>
      </c>
      <c r="C10" s="6" t="s">
        <v>1535</v>
      </c>
      <c r="D10" s="5" t="s">
        <v>1567</v>
      </c>
      <c r="F10" s="1"/>
    </row>
    <row r="11" spans="1:6" ht="72.5" x14ac:dyDescent="0.35">
      <c r="A11" s="6" t="s">
        <v>176</v>
      </c>
      <c r="B11" s="7">
        <f>VLOOKUP(A11,'MFH-3 WP'!$B$2:$E$140,4,FALSE)</f>
        <v>370365.62</v>
      </c>
      <c r="C11" s="6" t="s">
        <v>1535</v>
      </c>
      <c r="D11" s="5" t="s">
        <v>1642</v>
      </c>
      <c r="F11" s="1"/>
    </row>
    <row r="12" spans="1:6" ht="43.5" x14ac:dyDescent="0.35">
      <c r="A12" s="6" t="s">
        <v>202</v>
      </c>
      <c r="B12" s="7">
        <f>VLOOKUP(A12,'MFH-3 WP'!$B$2:$E$140,4,FALSE)</f>
        <v>315350.26</v>
      </c>
      <c r="C12" s="6" t="s">
        <v>1535</v>
      </c>
      <c r="D12" s="5" t="s">
        <v>1641</v>
      </c>
      <c r="F12" s="1"/>
    </row>
    <row r="13" spans="1:6" ht="43.5" x14ac:dyDescent="0.35">
      <c r="A13" s="6" t="s">
        <v>152</v>
      </c>
      <c r="B13" s="7">
        <f>VLOOKUP(A13,'MFH-3 WP'!$B$2:$E$140,4,FALSE)</f>
        <v>499508.72000000003</v>
      </c>
      <c r="C13" s="6" t="s">
        <v>1535</v>
      </c>
      <c r="D13" s="5" t="s">
        <v>1640</v>
      </c>
      <c r="F13" s="1"/>
    </row>
    <row r="14" spans="1:6" ht="29" x14ac:dyDescent="0.35">
      <c r="A14" s="6" t="s">
        <v>136</v>
      </c>
      <c r="B14" s="7">
        <f>VLOOKUP(A14,'MFH-3 WP'!$B$2:$E$140,4,FALSE)</f>
        <v>628487.59</v>
      </c>
      <c r="C14" s="6" t="s">
        <v>1535</v>
      </c>
      <c r="D14" s="5" t="s">
        <v>1639</v>
      </c>
      <c r="F14" s="1"/>
    </row>
    <row r="15" spans="1:6" ht="29" x14ac:dyDescent="0.35">
      <c r="A15" s="6" t="s">
        <v>178</v>
      </c>
      <c r="B15" s="7">
        <f>VLOOKUP(A15,'MFH-3 WP'!$B$2:$E$140,4,FALSE)</f>
        <v>366103.39</v>
      </c>
      <c r="C15" s="6" t="s">
        <v>1535</v>
      </c>
      <c r="D15" s="5" t="s">
        <v>1639</v>
      </c>
      <c r="F15" s="1"/>
    </row>
    <row r="16" spans="1:6" ht="29" x14ac:dyDescent="0.35">
      <c r="A16" s="6" t="s">
        <v>224</v>
      </c>
      <c r="B16" s="7">
        <f>VLOOKUP(A16,'MFH-3 WP'!$B$2:$E$140,4,FALSE)</f>
        <v>251820.46</v>
      </c>
      <c r="C16" s="6" t="s">
        <v>1535</v>
      </c>
      <c r="D16" s="5" t="s">
        <v>1639</v>
      </c>
      <c r="F16" s="1"/>
    </row>
    <row r="17" spans="1:6" ht="43.5" x14ac:dyDescent="0.35">
      <c r="A17" s="6" t="s">
        <v>112</v>
      </c>
      <c r="B17" s="7">
        <f>VLOOKUP(A17,'MFH-3 WP'!$B$2:$E$140,4,FALSE)</f>
        <v>809668.4800000001</v>
      </c>
      <c r="C17" s="6" t="s">
        <v>1535</v>
      </c>
      <c r="D17" s="5" t="s">
        <v>1572</v>
      </c>
      <c r="F17" s="1"/>
    </row>
    <row r="18" spans="1:6" ht="43.5" x14ac:dyDescent="0.35">
      <c r="A18" s="6" t="s">
        <v>168</v>
      </c>
      <c r="B18" s="7">
        <f>VLOOKUP(A18,'MFH-3 WP'!$B$2:$E$140,4,FALSE)</f>
        <v>413139.69</v>
      </c>
      <c r="C18" s="6" t="s">
        <v>1535</v>
      </c>
      <c r="D18" s="5" t="s">
        <v>1572</v>
      </c>
      <c r="F18" s="1"/>
    </row>
    <row r="19" spans="1:6" ht="43.5" x14ac:dyDescent="0.35">
      <c r="A19" s="6" t="s">
        <v>246</v>
      </c>
      <c r="B19" s="7">
        <f>VLOOKUP(A19,'MFH-3 WP'!$B$2:$E$140,4,FALSE)</f>
        <v>188043.53999999998</v>
      </c>
      <c r="C19" s="6" t="s">
        <v>1535</v>
      </c>
      <c r="D19" s="5" t="s">
        <v>1638</v>
      </c>
      <c r="F19" s="1"/>
    </row>
    <row r="20" spans="1:6" ht="29" x14ac:dyDescent="0.35">
      <c r="A20" s="6" t="s">
        <v>182</v>
      </c>
      <c r="B20" s="7">
        <f>VLOOKUP(A20,'MFH-3 WP'!$B$2:$E$140,4,FALSE)</f>
        <v>356653.78999999992</v>
      </c>
      <c r="C20" s="6" t="s">
        <v>1535</v>
      </c>
      <c r="D20" s="5" t="s">
        <v>1637</v>
      </c>
      <c r="F20" s="1"/>
    </row>
    <row r="21" spans="1:6" ht="58" x14ac:dyDescent="0.35">
      <c r="A21" s="6" t="s">
        <v>220</v>
      </c>
      <c r="B21" s="7">
        <f>VLOOKUP(A21,'MFH-3 WP'!$B$2:$E$140,4,FALSE)</f>
        <v>259447.14</v>
      </c>
      <c r="C21" s="6" t="s">
        <v>1535</v>
      </c>
      <c r="D21" s="5" t="s">
        <v>1636</v>
      </c>
      <c r="F21" s="1"/>
    </row>
    <row r="22" spans="1:6" ht="29" x14ac:dyDescent="0.35">
      <c r="A22" s="6" t="s">
        <v>150</v>
      </c>
      <c r="B22" s="7">
        <f>VLOOKUP(A22,'MFH-3 WP'!$B$2:$E$140,4,FALSE)</f>
        <v>534468.91999999993</v>
      </c>
      <c r="C22" s="6" t="s">
        <v>1535</v>
      </c>
      <c r="D22" s="5" t="s">
        <v>1635</v>
      </c>
      <c r="F22" s="1"/>
    </row>
    <row r="23" spans="1:6" ht="29" x14ac:dyDescent="0.35">
      <c r="A23" s="6" t="s">
        <v>210</v>
      </c>
      <c r="B23" s="7">
        <f>VLOOKUP(A23,'MFH-3 WP'!$B$2:$E$140,4,FALSE)</f>
        <v>296754.39999999997</v>
      </c>
      <c r="C23" s="6" t="s">
        <v>1535</v>
      </c>
      <c r="D23" s="5" t="s">
        <v>1634</v>
      </c>
      <c r="F23" s="1"/>
    </row>
    <row r="24" spans="1:6" ht="58" x14ac:dyDescent="0.35">
      <c r="A24" s="6" t="s">
        <v>100</v>
      </c>
      <c r="B24" s="7">
        <f>VLOOKUP(A24,'MFH-3 WP'!$B$2:$E$140,4,FALSE)</f>
        <v>930614.32</v>
      </c>
      <c r="C24" s="6" t="s">
        <v>1535</v>
      </c>
      <c r="D24" s="5" t="s">
        <v>1630</v>
      </c>
      <c r="F24" s="1"/>
    </row>
    <row r="25" spans="1:6" ht="43.5" x14ac:dyDescent="0.35">
      <c r="A25" s="6" t="s">
        <v>158</v>
      </c>
      <c r="B25" s="7">
        <f>VLOOKUP(A25,'MFH-3 WP'!$B$2:$E$140,4,FALSE)</f>
        <v>465565.23</v>
      </c>
      <c r="C25" s="6" t="s">
        <v>1535</v>
      </c>
      <c r="D25" s="5" t="s">
        <v>1633</v>
      </c>
      <c r="F25" s="1"/>
    </row>
    <row r="26" spans="1:6" ht="43.5" x14ac:dyDescent="0.35">
      <c r="A26" s="6" t="s">
        <v>138</v>
      </c>
      <c r="B26" s="7">
        <f>VLOOKUP(A26,'MFH-3 WP'!$B$2:$E$140,4,FALSE)</f>
        <v>619096.69000000006</v>
      </c>
      <c r="C26" s="6" t="s">
        <v>1535</v>
      </c>
      <c r="D26" s="5" t="s">
        <v>1633</v>
      </c>
      <c r="F26" s="1"/>
    </row>
    <row r="27" spans="1:6" ht="58" x14ac:dyDescent="0.35">
      <c r="A27" s="6" t="s">
        <v>126</v>
      </c>
      <c r="B27" s="7">
        <f>VLOOKUP(A27,'MFH-3 WP'!$B$2:$E$140,4,FALSE)</f>
        <v>718264.01999999979</v>
      </c>
      <c r="C27" s="6" t="s">
        <v>1535</v>
      </c>
      <c r="D27" s="5" t="s">
        <v>1542</v>
      </c>
      <c r="F27" s="1"/>
    </row>
    <row r="28" spans="1:6" ht="43.5" x14ac:dyDescent="0.35">
      <c r="A28" s="6" t="s">
        <v>238</v>
      </c>
      <c r="B28" s="7">
        <f>VLOOKUP(A28,'MFH-3 WP'!$B$2:$E$140,4,FALSE)</f>
        <v>221184.04</v>
      </c>
      <c r="C28" s="6" t="s">
        <v>1535</v>
      </c>
      <c r="D28" s="5" t="s">
        <v>1632</v>
      </c>
      <c r="F28" s="1"/>
    </row>
    <row r="29" spans="1:6" ht="43.5" x14ac:dyDescent="0.35">
      <c r="A29" s="6" t="s">
        <v>264</v>
      </c>
      <c r="B29" s="7">
        <f>VLOOKUP(A29,'MFH-3 WP'!$B$2:$E$140,4,FALSE)</f>
        <v>140251.4</v>
      </c>
      <c r="C29" s="6" t="s">
        <v>1535</v>
      </c>
      <c r="D29" s="5" t="s">
        <v>1632</v>
      </c>
      <c r="F29" s="1"/>
    </row>
    <row r="30" spans="1:6" ht="72.5" x14ac:dyDescent="0.35">
      <c r="A30" s="6" t="s">
        <v>128</v>
      </c>
      <c r="B30" s="7">
        <f>VLOOKUP(A30,'MFH-3 WP'!$B$2:$E$140,4,FALSE)</f>
        <v>712501.34999999974</v>
      </c>
      <c r="C30" s="6" t="s">
        <v>1535</v>
      </c>
      <c r="D30" s="5" t="s">
        <v>1631</v>
      </c>
      <c r="F30" s="1"/>
    </row>
    <row r="31" spans="1:6" ht="58" x14ac:dyDescent="0.35">
      <c r="A31" s="6" t="s">
        <v>160</v>
      </c>
      <c r="B31" s="7">
        <f>VLOOKUP(A31,'MFH-3 WP'!$B$2:$E$140,4,FALSE)</f>
        <v>459196.17</v>
      </c>
      <c r="C31" s="6" t="s">
        <v>1535</v>
      </c>
      <c r="D31" s="5" t="s">
        <v>1630</v>
      </c>
      <c r="F31" s="1"/>
    </row>
    <row r="32" spans="1:6" ht="43.5" x14ac:dyDescent="0.35">
      <c r="A32" s="6" t="s">
        <v>94</v>
      </c>
      <c r="B32" s="7">
        <f>VLOOKUP(A32,'MFH-3 WP'!$B$2:$E$140,4,FALSE)</f>
        <v>969686.36</v>
      </c>
      <c r="C32" s="6" t="s">
        <v>16</v>
      </c>
      <c r="D32" s="5" t="s">
        <v>1629</v>
      </c>
      <c r="F32" s="1"/>
    </row>
    <row r="33" spans="1:6" ht="43.5" x14ac:dyDescent="0.35">
      <c r="A33" s="6" t="s">
        <v>68</v>
      </c>
      <c r="B33" s="7">
        <f>VLOOKUP(A33,'MFH-3 WP'!$B$2:$E$140,4,FALSE)</f>
        <v>1484526.5999999999</v>
      </c>
      <c r="C33" s="6" t="s">
        <v>1535</v>
      </c>
      <c r="D33" s="5" t="s">
        <v>1628</v>
      </c>
      <c r="F33" s="1"/>
    </row>
    <row r="34" spans="1:6" ht="116" x14ac:dyDescent="0.35">
      <c r="A34" s="6" t="s">
        <v>274</v>
      </c>
      <c r="B34" s="7">
        <f>VLOOKUP(A34,'MFH-3 WP'!$B$2:$E$140,4,FALSE)</f>
        <v>101694.94</v>
      </c>
      <c r="C34" s="6" t="s">
        <v>16</v>
      </c>
      <c r="D34" s="8" t="s">
        <v>1627</v>
      </c>
      <c r="F34" s="1"/>
    </row>
    <row r="35" spans="1:6" ht="29" x14ac:dyDescent="0.35">
      <c r="A35" s="6" t="s">
        <v>230</v>
      </c>
      <c r="B35" s="7">
        <f>VLOOKUP(A35,'MFH-3 WP'!$B$2:$E$140,4,FALSE)</f>
        <v>240045.01000000004</v>
      </c>
      <c r="C35" s="6" t="s">
        <v>16</v>
      </c>
      <c r="D35" s="5" t="s">
        <v>1626</v>
      </c>
      <c r="F35" s="1"/>
    </row>
    <row r="36" spans="1:6" ht="87" x14ac:dyDescent="0.35">
      <c r="A36" s="6" t="s">
        <v>5</v>
      </c>
      <c r="B36" s="7">
        <f>VLOOKUP(A36,'MFH-3 WP'!$B$2:$E$140,4,FALSE)</f>
        <v>64776094.499999985</v>
      </c>
      <c r="C36" s="6" t="s">
        <v>6</v>
      </c>
      <c r="D36" s="5" t="s">
        <v>1625</v>
      </c>
      <c r="F36" s="1"/>
    </row>
    <row r="37" spans="1:6" x14ac:dyDescent="0.35">
      <c r="A37" s="6" t="s">
        <v>226</v>
      </c>
      <c r="B37" s="7">
        <f>VLOOKUP(A37,'MFH-3 WP'!$B$2:$E$140,4,FALSE)</f>
        <v>251798.8</v>
      </c>
      <c r="C37" s="6" t="s">
        <v>1535</v>
      </c>
      <c r="D37" s="5" t="s">
        <v>1624</v>
      </c>
      <c r="F37" s="1"/>
    </row>
    <row r="38" spans="1:6" ht="43.5" x14ac:dyDescent="0.35">
      <c r="A38" s="6" t="s">
        <v>194</v>
      </c>
      <c r="B38" s="7">
        <f>VLOOKUP(A38,'MFH-3 WP'!$B$2:$E$140,4,FALSE)</f>
        <v>331589</v>
      </c>
      <c r="C38" s="6" t="s">
        <v>1535</v>
      </c>
      <c r="D38" s="5" t="s">
        <v>1623</v>
      </c>
      <c r="F38" s="1"/>
    </row>
    <row r="39" spans="1:6" ht="43.5" x14ac:dyDescent="0.35">
      <c r="A39" s="6" t="s">
        <v>76</v>
      </c>
      <c r="B39" s="7">
        <f>VLOOKUP(A39,'MFH-3 WP'!$B$2:$E$140,4,FALSE)</f>
        <v>1360216.0000000005</v>
      </c>
      <c r="C39" s="6" t="s">
        <v>1535</v>
      </c>
      <c r="D39" s="5" t="s">
        <v>1622</v>
      </c>
      <c r="F39" s="1"/>
    </row>
    <row r="40" spans="1:6" ht="29" x14ac:dyDescent="0.35">
      <c r="A40" s="6" t="s">
        <v>172</v>
      </c>
      <c r="B40" s="7">
        <f>VLOOKUP(A40,'MFH-3 WP'!$B$2:$E$140,4,FALSE)</f>
        <v>386287.98000000004</v>
      </c>
      <c r="C40" s="6" t="s">
        <v>16</v>
      </c>
      <c r="D40" s="5" t="s">
        <v>1621</v>
      </c>
      <c r="F40" s="1"/>
    </row>
    <row r="41" spans="1:6" ht="101.5" x14ac:dyDescent="0.35">
      <c r="A41" s="6" t="s">
        <v>214</v>
      </c>
      <c r="B41" s="7">
        <f>VLOOKUP(A41,'MFH-3 WP'!$B$2:$E$140,4,FALSE)</f>
        <v>281640.37</v>
      </c>
      <c r="C41" s="6" t="s">
        <v>1535</v>
      </c>
      <c r="D41" s="8" t="s">
        <v>1620</v>
      </c>
      <c r="F41" s="1"/>
    </row>
    <row r="42" spans="1:6" ht="29" x14ac:dyDescent="0.35">
      <c r="A42" s="6" t="s">
        <v>244</v>
      </c>
      <c r="B42" s="7">
        <f>VLOOKUP(A42,'MFH-3 WP'!$B$2:$E$140,4,FALSE)</f>
        <v>197932.24000000002</v>
      </c>
      <c r="C42" s="6" t="s">
        <v>1535</v>
      </c>
      <c r="D42" s="10" t="s">
        <v>1619</v>
      </c>
      <c r="F42" s="1"/>
    </row>
    <row r="43" spans="1:6" ht="43.5" x14ac:dyDescent="0.35">
      <c r="A43" s="6" t="s">
        <v>102</v>
      </c>
      <c r="B43" s="7">
        <f>VLOOKUP(A43,'MFH-3 WP'!$B$2:$E$140,4,FALSE)</f>
        <v>914466.9</v>
      </c>
      <c r="C43" s="6" t="s">
        <v>16</v>
      </c>
      <c r="D43" s="5" t="s">
        <v>1618</v>
      </c>
      <c r="F43" s="1"/>
    </row>
    <row r="44" spans="1:6" ht="29" x14ac:dyDescent="0.35">
      <c r="A44" s="6" t="s">
        <v>72</v>
      </c>
      <c r="B44" s="7">
        <f>VLOOKUP(A44,'MFH-3 WP'!$B$2:$E$140,4,FALSE)</f>
        <v>1412031.27</v>
      </c>
      <c r="C44" s="6" t="s">
        <v>1535</v>
      </c>
      <c r="D44" s="5" t="s">
        <v>1617</v>
      </c>
      <c r="F44" s="1"/>
    </row>
    <row r="45" spans="1:6" ht="87" x14ac:dyDescent="0.35">
      <c r="A45" s="6" t="s">
        <v>42</v>
      </c>
      <c r="B45" s="7">
        <f>VLOOKUP(A45,'MFH-3 WP'!$B$2:$E$140,4,FALSE)</f>
        <v>4417643.45</v>
      </c>
      <c r="C45" s="6" t="s">
        <v>6</v>
      </c>
      <c r="D45" s="5" t="s">
        <v>1616</v>
      </c>
      <c r="F45" s="1"/>
    </row>
    <row r="46" spans="1:6" ht="72.5" x14ac:dyDescent="0.35">
      <c r="A46" s="6" t="s">
        <v>22</v>
      </c>
      <c r="B46" s="7">
        <f>VLOOKUP(A46,'MFH-3 WP'!$B$2:$E$140,4,FALSE)</f>
        <v>7256477.0200000005</v>
      </c>
      <c r="C46" s="6" t="s">
        <v>6</v>
      </c>
      <c r="D46" s="8" t="s">
        <v>1615</v>
      </c>
      <c r="F46" s="1"/>
    </row>
    <row r="47" spans="1:6" ht="72.5" x14ac:dyDescent="0.35">
      <c r="A47" s="6" t="s">
        <v>60</v>
      </c>
      <c r="B47" s="7">
        <f>VLOOKUP(A47,'MFH-3 WP'!$B$2:$E$140,4,FALSE)</f>
        <v>2117124.46</v>
      </c>
      <c r="C47" s="6" t="s">
        <v>6</v>
      </c>
      <c r="D47" s="8" t="s">
        <v>1614</v>
      </c>
      <c r="F47" s="1"/>
    </row>
    <row r="48" spans="1:6" ht="43.5" x14ac:dyDescent="0.35">
      <c r="A48" s="6" t="s">
        <v>48</v>
      </c>
      <c r="B48" s="7">
        <f>VLOOKUP(A48,'MFH-3 WP'!$B$2:$E$140,4,FALSE)</f>
        <v>2975774.74</v>
      </c>
      <c r="C48" s="6" t="s">
        <v>1535</v>
      </c>
      <c r="D48" s="5" t="s">
        <v>1613</v>
      </c>
      <c r="F48" s="1"/>
    </row>
    <row r="49" spans="1:6" ht="29" x14ac:dyDescent="0.35">
      <c r="A49" s="6" t="s">
        <v>118</v>
      </c>
      <c r="B49" s="7">
        <f>VLOOKUP(A49,'MFH-3 WP'!$B$2:$E$140,4,FALSE)</f>
        <v>749549.75</v>
      </c>
      <c r="C49" s="6" t="s">
        <v>6</v>
      </c>
      <c r="D49" s="8" t="s">
        <v>1612</v>
      </c>
      <c r="F49" s="1"/>
    </row>
    <row r="50" spans="1:6" ht="58" x14ac:dyDescent="0.35">
      <c r="A50" s="6" t="s">
        <v>70</v>
      </c>
      <c r="B50" s="7">
        <f>VLOOKUP(A50,'MFH-3 WP'!$B$2:$E$140,4,FALSE)</f>
        <v>1419300.0200000003</v>
      </c>
      <c r="C50" s="6" t="s">
        <v>1535</v>
      </c>
      <c r="D50" s="5" t="s">
        <v>1611</v>
      </c>
      <c r="F50" s="1"/>
    </row>
    <row r="51" spans="1:6" ht="43.5" x14ac:dyDescent="0.35">
      <c r="A51" s="6" t="s">
        <v>62</v>
      </c>
      <c r="B51" s="7">
        <f>VLOOKUP(A51,'MFH-3 WP'!$B$2:$E$140,4,FALSE)</f>
        <v>1944858.6099999999</v>
      </c>
      <c r="C51" s="6" t="s">
        <v>1535</v>
      </c>
      <c r="D51" s="5" t="s">
        <v>1610</v>
      </c>
      <c r="F51" s="1"/>
    </row>
    <row r="52" spans="1:6" ht="29" x14ac:dyDescent="0.35">
      <c r="A52" s="6" t="s">
        <v>270</v>
      </c>
      <c r="B52" s="7">
        <f>VLOOKUP(A52,'MFH-3 WP'!$B$2:$E$140,4,FALSE)</f>
        <v>111419.93</v>
      </c>
      <c r="C52" s="6" t="s">
        <v>1535</v>
      </c>
      <c r="D52" s="5" t="s">
        <v>1609</v>
      </c>
      <c r="F52" s="1"/>
    </row>
    <row r="53" spans="1:6" ht="43.5" x14ac:dyDescent="0.35">
      <c r="A53" s="6" t="s">
        <v>110</v>
      </c>
      <c r="B53" s="7">
        <f>VLOOKUP(A53,'MFH-3 WP'!$B$2:$E$140,4,FALSE)</f>
        <v>865495.04000000004</v>
      </c>
      <c r="C53" s="6" t="s">
        <v>16</v>
      </c>
      <c r="D53" s="8" t="s">
        <v>1608</v>
      </c>
      <c r="F53" s="1"/>
    </row>
    <row r="54" spans="1:6" ht="72.5" x14ac:dyDescent="0.35">
      <c r="A54" s="6" t="s">
        <v>15</v>
      </c>
      <c r="B54" s="7">
        <f>VLOOKUP(A54,'MFH-3 WP'!$B$2:$E$140,4,FALSE)</f>
        <v>16990239.199999999</v>
      </c>
      <c r="C54" s="6" t="s">
        <v>16</v>
      </c>
      <c r="D54" s="5" t="s">
        <v>1607</v>
      </c>
      <c r="F54" s="1"/>
    </row>
    <row r="55" spans="1:6" ht="29" x14ac:dyDescent="0.35">
      <c r="A55" s="6" t="s">
        <v>204</v>
      </c>
      <c r="B55" s="7">
        <f>VLOOKUP(A55,'MFH-3 WP'!$B$2:$E$140,4,FALSE)</f>
        <v>314820.07</v>
      </c>
      <c r="C55" s="6" t="s">
        <v>1535</v>
      </c>
      <c r="D55" s="5" t="s">
        <v>1606</v>
      </c>
      <c r="F55" s="1"/>
    </row>
    <row r="56" spans="1:6" ht="58" x14ac:dyDescent="0.35">
      <c r="A56" s="6" t="s">
        <v>186</v>
      </c>
      <c r="B56" s="7">
        <f>VLOOKUP(A56,'MFH-3 WP'!$B$2:$E$140,4,FALSE)</f>
        <v>348804.66</v>
      </c>
      <c r="C56" s="6" t="s">
        <v>1535</v>
      </c>
      <c r="D56" s="5" t="s">
        <v>1605</v>
      </c>
      <c r="F56" s="1"/>
    </row>
    <row r="57" spans="1:6" ht="43.5" x14ac:dyDescent="0.35">
      <c r="A57" s="6" t="s">
        <v>108</v>
      </c>
      <c r="B57" s="7">
        <f>VLOOKUP(A57,'MFH-3 WP'!$B$2:$E$140,4,FALSE)</f>
        <v>865518.76</v>
      </c>
      <c r="C57" s="6" t="s">
        <v>1535</v>
      </c>
      <c r="D57" s="8" t="s">
        <v>1604</v>
      </c>
      <c r="F57" s="1"/>
    </row>
    <row r="58" spans="1:6" ht="29" x14ac:dyDescent="0.35">
      <c r="A58" s="6" t="s">
        <v>98</v>
      </c>
      <c r="B58" s="7">
        <f>VLOOKUP(A58,'MFH-3 WP'!$B$2:$E$140,4,FALSE)</f>
        <v>947278.45999999985</v>
      </c>
      <c r="C58" s="6" t="s">
        <v>1535</v>
      </c>
      <c r="D58" s="5" t="s">
        <v>1603</v>
      </c>
      <c r="F58" s="1"/>
    </row>
    <row r="59" spans="1:6" ht="29" x14ac:dyDescent="0.35">
      <c r="A59" s="6" t="s">
        <v>18</v>
      </c>
      <c r="B59" s="7">
        <f>VLOOKUP(A59,'MFH-3 WP'!$B$2:$E$140,4,FALSE)</f>
        <v>8819000.8100000005</v>
      </c>
      <c r="C59" s="6" t="s">
        <v>1535</v>
      </c>
      <c r="D59" s="5" t="s">
        <v>1603</v>
      </c>
      <c r="F59" s="1"/>
    </row>
    <row r="60" spans="1:6" ht="29" x14ac:dyDescent="0.35">
      <c r="A60" s="6" t="s">
        <v>52</v>
      </c>
      <c r="B60" s="7">
        <f>VLOOKUP(A60,'MFH-3 WP'!$B$2:$E$140,4,FALSE)</f>
        <v>2653778.6800000002</v>
      </c>
      <c r="C60" s="6" t="s">
        <v>16</v>
      </c>
      <c r="D60" s="5" t="s">
        <v>1602</v>
      </c>
      <c r="F60" s="1"/>
    </row>
    <row r="61" spans="1:6" ht="43.5" x14ac:dyDescent="0.35">
      <c r="A61" s="6" t="s">
        <v>32</v>
      </c>
      <c r="B61" s="7">
        <f>VLOOKUP(A61,'MFH-3 WP'!$B$2:$E$140,4,FALSE)</f>
        <v>5777639.6999999993</v>
      </c>
      <c r="C61" s="6" t="s">
        <v>16</v>
      </c>
      <c r="D61" s="5" t="s">
        <v>1601</v>
      </c>
      <c r="F61" s="1"/>
    </row>
    <row r="62" spans="1:6" ht="29" x14ac:dyDescent="0.35">
      <c r="A62" s="6" t="s">
        <v>104</v>
      </c>
      <c r="B62" s="7">
        <f>VLOOKUP(A62,'MFH-3 WP'!$B$2:$E$140,4,FALSE)</f>
        <v>887782.82</v>
      </c>
      <c r="C62" s="6" t="s">
        <v>1535</v>
      </c>
      <c r="D62" s="8" t="s">
        <v>1600</v>
      </c>
      <c r="F62" s="1"/>
    </row>
    <row r="63" spans="1:6" ht="72.5" x14ac:dyDescent="0.35">
      <c r="A63" s="6" t="s">
        <v>122</v>
      </c>
      <c r="B63" s="7">
        <f>VLOOKUP(A63,'MFH-3 WP'!$B$2:$E$140,4,FALSE)</f>
        <v>730076.40999999992</v>
      </c>
      <c r="C63" s="6" t="s">
        <v>1535</v>
      </c>
      <c r="D63" s="8" t="s">
        <v>1599</v>
      </c>
      <c r="F63" s="1"/>
    </row>
    <row r="64" spans="1:6" x14ac:dyDescent="0.35">
      <c r="A64" s="6" t="s">
        <v>134</v>
      </c>
      <c r="B64" s="7">
        <f>VLOOKUP(A64,'MFH-3 WP'!$B$2:$E$140,4,FALSE)</f>
        <v>645489.1</v>
      </c>
      <c r="C64" s="6" t="s">
        <v>1535</v>
      </c>
      <c r="D64" s="5" t="s">
        <v>1598</v>
      </c>
      <c r="F64" s="1"/>
    </row>
    <row r="65" spans="1:6" ht="43.5" x14ac:dyDescent="0.35">
      <c r="A65" s="6" t="s">
        <v>13</v>
      </c>
      <c r="B65" s="7">
        <f>VLOOKUP(A65,'MFH-3 WP'!$B$2:$E$140,4,FALSE)</f>
        <v>17838232.25</v>
      </c>
      <c r="C65" s="6" t="s">
        <v>9</v>
      </c>
      <c r="D65" s="5" t="s">
        <v>1597</v>
      </c>
      <c r="F65" s="1"/>
    </row>
    <row r="66" spans="1:6" ht="43.5" x14ac:dyDescent="0.35">
      <c r="A66" s="6" t="s">
        <v>11</v>
      </c>
      <c r="B66" s="7">
        <f>VLOOKUP(A66,'MFH-3 WP'!$B$2:$E$140,4,FALSE)</f>
        <v>20178128.590000004</v>
      </c>
      <c r="C66" s="6" t="s">
        <v>9</v>
      </c>
      <c r="D66" s="5" t="s">
        <v>1596</v>
      </c>
      <c r="F66" s="1"/>
    </row>
    <row r="67" spans="1:6" ht="43.5" x14ac:dyDescent="0.35">
      <c r="A67" s="6" t="s">
        <v>8</v>
      </c>
      <c r="B67" s="7">
        <f>VLOOKUP(A67,'MFH-3 WP'!$B$2:$E$140,4,FALSE)</f>
        <v>30702839.169999998</v>
      </c>
      <c r="C67" s="6" t="s">
        <v>9</v>
      </c>
      <c r="D67" s="5" t="s">
        <v>1596</v>
      </c>
      <c r="F67" s="1"/>
    </row>
    <row r="68" spans="1:6" ht="43.5" x14ac:dyDescent="0.35">
      <c r="A68" s="6" t="s">
        <v>38</v>
      </c>
      <c r="B68" s="7">
        <f>VLOOKUP(A68,'MFH-3 WP'!$B$2:$E$140,4,FALSE)</f>
        <v>5051969.83</v>
      </c>
      <c r="C68" s="6" t="s">
        <v>9</v>
      </c>
      <c r="D68" s="5" t="s">
        <v>1596</v>
      </c>
      <c r="F68" s="1"/>
    </row>
    <row r="69" spans="1:6" ht="29" x14ac:dyDescent="0.35">
      <c r="A69" s="6" t="s">
        <v>162</v>
      </c>
      <c r="B69" s="7">
        <f>VLOOKUP(A69,'MFH-3 WP'!$B$2:$E$140,4,FALSE)</f>
        <v>450846.51</v>
      </c>
      <c r="C69" s="6" t="s">
        <v>1535</v>
      </c>
      <c r="D69" s="5" t="s">
        <v>1595</v>
      </c>
      <c r="F69" s="1"/>
    </row>
    <row r="70" spans="1:6" ht="43.5" x14ac:dyDescent="0.35">
      <c r="A70" s="6" t="s">
        <v>36</v>
      </c>
      <c r="B70" s="7">
        <f>VLOOKUP(A70,'MFH-3 WP'!$B$2:$E$140,4,FALSE)</f>
        <v>5113045.7699999996</v>
      </c>
      <c r="C70" s="6" t="s">
        <v>1535</v>
      </c>
      <c r="D70" s="5" t="s">
        <v>1594</v>
      </c>
      <c r="F70" s="1"/>
    </row>
    <row r="71" spans="1:6" ht="29" x14ac:dyDescent="0.35">
      <c r="A71" s="6" t="s">
        <v>254</v>
      </c>
      <c r="B71" s="7">
        <f>VLOOKUP(A71,'MFH-3 WP'!$B$2:$E$140,4,FALSE)</f>
        <v>179295.69</v>
      </c>
      <c r="C71" s="6" t="s">
        <v>1535</v>
      </c>
      <c r="D71" s="8" t="s">
        <v>1593</v>
      </c>
      <c r="F71" s="1"/>
    </row>
    <row r="72" spans="1:6" ht="29" x14ac:dyDescent="0.35">
      <c r="A72" s="6" t="s">
        <v>156</v>
      </c>
      <c r="B72" s="7">
        <f>VLOOKUP(A72,'MFH-3 WP'!$B$2:$E$140,4,FALSE)</f>
        <v>492171.32</v>
      </c>
      <c r="C72" s="6" t="s">
        <v>16</v>
      </c>
      <c r="D72" s="5" t="s">
        <v>1592</v>
      </c>
      <c r="F72" s="1"/>
    </row>
    <row r="73" spans="1:6" ht="43.5" x14ac:dyDescent="0.35">
      <c r="A73" s="6" t="s">
        <v>190</v>
      </c>
      <c r="B73" s="7">
        <f>VLOOKUP(A73,'MFH-3 WP'!$B$2:$E$140,4,FALSE)</f>
        <v>340034.95</v>
      </c>
      <c r="C73" s="6" t="s">
        <v>1535</v>
      </c>
      <c r="D73" s="5" t="s">
        <v>1591</v>
      </c>
      <c r="F73" s="1"/>
    </row>
    <row r="74" spans="1:6" ht="29" x14ac:dyDescent="0.35">
      <c r="A74" s="6" t="s">
        <v>184</v>
      </c>
      <c r="B74" s="7">
        <f>VLOOKUP(A74,'MFH-3 WP'!$B$2:$E$140,4,FALSE)</f>
        <v>352116.25999999995</v>
      </c>
      <c r="C74" s="6" t="s">
        <v>16</v>
      </c>
      <c r="D74" s="8" t="s">
        <v>1590</v>
      </c>
      <c r="F74" s="1"/>
    </row>
    <row r="75" spans="1:6" ht="43.5" x14ac:dyDescent="0.35">
      <c r="A75" s="6" t="s">
        <v>106</v>
      </c>
      <c r="B75" s="7">
        <f>VLOOKUP(A75,'MFH-3 WP'!$B$2:$E$140,4,FALSE)</f>
        <v>887592.51000000024</v>
      </c>
      <c r="C75" s="6" t="s">
        <v>1535</v>
      </c>
      <c r="D75" s="5" t="s">
        <v>1589</v>
      </c>
      <c r="F75" s="1"/>
    </row>
    <row r="76" spans="1:6" ht="43.5" x14ac:dyDescent="0.35">
      <c r="A76" s="6" t="s">
        <v>116</v>
      </c>
      <c r="B76" s="7">
        <f>VLOOKUP(A76,'MFH-3 WP'!$B$2:$E$140,4,FALSE)</f>
        <v>771035.00999999989</v>
      </c>
      <c r="C76" s="6" t="s">
        <v>16</v>
      </c>
      <c r="D76" s="5" t="s">
        <v>1588</v>
      </c>
      <c r="F76" s="1"/>
    </row>
    <row r="77" spans="1:6" ht="29" x14ac:dyDescent="0.35">
      <c r="A77" s="6" t="s">
        <v>40</v>
      </c>
      <c r="B77" s="7">
        <f>VLOOKUP(A77,'MFH-3 WP'!$B$2:$E$140,4,FALSE)</f>
        <v>4816347.88</v>
      </c>
      <c r="C77" s="6" t="s">
        <v>1535</v>
      </c>
      <c r="D77" s="5" t="s">
        <v>1663</v>
      </c>
      <c r="F77" s="1"/>
    </row>
    <row r="78" spans="1:6" ht="43.5" x14ac:dyDescent="0.35">
      <c r="A78" s="6" t="s">
        <v>114</v>
      </c>
      <c r="B78" s="7">
        <f>VLOOKUP(A78,'MFH-3 WP'!$B$2:$E$140,4,FALSE)</f>
        <v>777173.5</v>
      </c>
      <c r="C78" s="6" t="s">
        <v>16</v>
      </c>
      <c r="D78" s="8" t="s">
        <v>1587</v>
      </c>
      <c r="F78" s="1"/>
    </row>
    <row r="79" spans="1:6" ht="43.5" x14ac:dyDescent="0.35">
      <c r="A79" s="6" t="s">
        <v>120</v>
      </c>
      <c r="B79" s="7">
        <f>VLOOKUP(A79,'MFH-3 WP'!$B$2:$E$140,4,FALSE)</f>
        <v>749238.13</v>
      </c>
      <c r="C79" s="6" t="s">
        <v>1535</v>
      </c>
      <c r="D79" s="5" t="s">
        <v>1586</v>
      </c>
      <c r="F79" s="1"/>
    </row>
    <row r="80" spans="1:6" ht="87" x14ac:dyDescent="0.35">
      <c r="A80" s="6" t="s">
        <v>24</v>
      </c>
      <c r="B80" s="7">
        <f>VLOOKUP(A80,'MFH-3 WP'!$B$2:$E$140,4,FALSE)</f>
        <v>7190303.54</v>
      </c>
      <c r="C80" s="9" t="s">
        <v>16</v>
      </c>
      <c r="D80" s="5" t="s">
        <v>1585</v>
      </c>
      <c r="F80" s="1"/>
    </row>
    <row r="81" spans="1:6" ht="72.5" x14ac:dyDescent="0.35">
      <c r="A81" s="6" t="s">
        <v>166</v>
      </c>
      <c r="B81" s="7">
        <f>VLOOKUP(A81,'MFH-3 WP'!$B$2:$E$140,4,FALSE)</f>
        <v>426804.7</v>
      </c>
      <c r="C81" s="6" t="s">
        <v>1535</v>
      </c>
      <c r="D81" s="5" t="s">
        <v>1583</v>
      </c>
      <c r="F81" s="1"/>
    </row>
    <row r="82" spans="1:6" ht="72.5" x14ac:dyDescent="0.35">
      <c r="A82" s="6" t="s">
        <v>252</v>
      </c>
      <c r="B82" s="7">
        <f>VLOOKUP(A82,'MFH-3 WP'!$B$2:$E$140,4,FALSE)</f>
        <v>181195.15</v>
      </c>
      <c r="C82" s="6" t="s">
        <v>1535</v>
      </c>
      <c r="D82" s="5" t="s">
        <v>1578</v>
      </c>
      <c r="F82" s="1"/>
    </row>
    <row r="83" spans="1:6" ht="72.5" x14ac:dyDescent="0.35">
      <c r="A83" s="6" t="s">
        <v>192</v>
      </c>
      <c r="B83" s="7">
        <f>VLOOKUP(A83,'MFH-3 WP'!$B$2:$E$140,4,FALSE)</f>
        <v>339110.26</v>
      </c>
      <c r="C83" s="6" t="s">
        <v>1535</v>
      </c>
      <c r="D83" s="5" t="s">
        <v>1581</v>
      </c>
      <c r="F83" s="1"/>
    </row>
    <row r="84" spans="1:6" ht="101.5" x14ac:dyDescent="0.35">
      <c r="A84" s="6" t="s">
        <v>218</v>
      </c>
      <c r="B84" s="7">
        <f>VLOOKUP(A84,'MFH-3 WP'!$B$2:$E$140,4,FALSE)</f>
        <v>262097.06</v>
      </c>
      <c r="C84" s="6" t="s">
        <v>1535</v>
      </c>
      <c r="D84" s="5" t="s">
        <v>1580</v>
      </c>
      <c r="F84" s="1"/>
    </row>
    <row r="85" spans="1:6" ht="87" x14ac:dyDescent="0.35">
      <c r="A85" s="6" t="s">
        <v>232</v>
      </c>
      <c r="B85" s="7">
        <f>VLOOKUP(A85,'MFH-3 WP'!$B$2:$E$140,4,FALSE)</f>
        <v>239176.18</v>
      </c>
      <c r="C85" s="6" t="s">
        <v>1535</v>
      </c>
      <c r="D85" s="5" t="s">
        <v>1579</v>
      </c>
      <c r="F85" s="1"/>
    </row>
    <row r="86" spans="1:6" ht="87" x14ac:dyDescent="0.35">
      <c r="A86" s="6" t="s">
        <v>282</v>
      </c>
      <c r="B86" s="7">
        <f>VLOOKUP(A86,'MFH-3 WP'!$B$2:$E$140,4,FALSE)</f>
        <v>54150.62</v>
      </c>
      <c r="C86" s="6" t="s">
        <v>1535</v>
      </c>
      <c r="D86" s="8" t="s">
        <v>1584</v>
      </c>
      <c r="F86" s="1"/>
    </row>
    <row r="87" spans="1:6" ht="72.5" x14ac:dyDescent="0.35">
      <c r="A87" s="6" t="s">
        <v>132</v>
      </c>
      <c r="B87" s="7">
        <f>VLOOKUP(A87,'MFH-3 WP'!$B$2:$E$140,4,FALSE)</f>
        <v>648547.12</v>
      </c>
      <c r="C87" s="6" t="s">
        <v>1535</v>
      </c>
      <c r="D87" s="5" t="s">
        <v>1578</v>
      </c>
      <c r="F87" s="1"/>
    </row>
    <row r="88" spans="1:6" ht="72.5" x14ac:dyDescent="0.35">
      <c r="A88" s="6" t="s">
        <v>228</v>
      </c>
      <c r="B88" s="7">
        <f>VLOOKUP(A88,'MFH-3 WP'!$B$2:$E$140,4,FALSE)</f>
        <v>249429.66000000003</v>
      </c>
      <c r="C88" s="6" t="s">
        <v>1535</v>
      </c>
      <c r="D88" s="5" t="s">
        <v>1583</v>
      </c>
      <c r="F88" s="1"/>
    </row>
    <row r="89" spans="1:6" ht="43.5" x14ac:dyDescent="0.35">
      <c r="A89" s="6" t="s">
        <v>284</v>
      </c>
      <c r="B89" s="7">
        <f>VLOOKUP(A89,'MFH-3 WP'!$B$2:$E$140,4,FALSE)</f>
        <v>43175.7</v>
      </c>
      <c r="C89" s="6" t="s">
        <v>1535</v>
      </c>
      <c r="D89" s="8" t="s">
        <v>1582</v>
      </c>
      <c r="F89" s="1"/>
    </row>
    <row r="90" spans="1:6" ht="72.5" x14ac:dyDescent="0.35">
      <c r="A90" s="6" t="s">
        <v>280</v>
      </c>
      <c r="B90" s="7">
        <f>VLOOKUP(A90,'MFH-3 WP'!$B$2:$E$140,4,FALSE)</f>
        <v>67120.489999999991</v>
      </c>
      <c r="C90" s="6" t="s">
        <v>1535</v>
      </c>
      <c r="D90" s="8" t="s">
        <v>1581</v>
      </c>
      <c r="F90" s="1"/>
    </row>
    <row r="91" spans="1:6" ht="101.5" x14ac:dyDescent="0.35">
      <c r="A91" s="6" t="s">
        <v>198</v>
      </c>
      <c r="B91" s="7">
        <f>VLOOKUP(A91,'MFH-3 WP'!$B$2:$E$140,4,FALSE)</f>
        <v>326093.38</v>
      </c>
      <c r="C91" s="6" t="s">
        <v>1535</v>
      </c>
      <c r="D91" s="5" t="s">
        <v>1580</v>
      </c>
      <c r="F91" s="1"/>
    </row>
    <row r="92" spans="1:6" ht="87" x14ac:dyDescent="0.35">
      <c r="A92" s="6" t="s">
        <v>278</v>
      </c>
      <c r="B92" s="7">
        <f>VLOOKUP(A92,'MFH-3 WP'!$B$2:$E$140,4,FALSE)</f>
        <v>96905.430000000008</v>
      </c>
      <c r="C92" s="6" t="s">
        <v>1535</v>
      </c>
      <c r="D92" s="8" t="s">
        <v>1579</v>
      </c>
      <c r="F92" s="1"/>
    </row>
    <row r="93" spans="1:6" ht="72.5" x14ac:dyDescent="0.35">
      <c r="A93" s="6" t="s">
        <v>130</v>
      </c>
      <c r="B93" s="7">
        <f>VLOOKUP(A93,'MFH-3 WP'!$B$2:$E$140,4,FALSE)</f>
        <v>661721.05000000005</v>
      </c>
      <c r="C93" s="6" t="s">
        <v>1535</v>
      </c>
      <c r="D93" s="5" t="s">
        <v>1578</v>
      </c>
      <c r="F93" s="1"/>
    </row>
    <row r="94" spans="1:6" ht="29" x14ac:dyDescent="0.35">
      <c r="A94" s="6" t="s">
        <v>256</v>
      </c>
      <c r="B94" s="7">
        <f>VLOOKUP(A94,'MFH-3 WP'!$B$2:$E$140,4,FALSE)</f>
        <v>162473.97</v>
      </c>
      <c r="C94" s="6" t="s">
        <v>1535</v>
      </c>
      <c r="D94" s="8" t="s">
        <v>1577</v>
      </c>
      <c r="F94" s="1"/>
    </row>
    <row r="95" spans="1:6" ht="29" x14ac:dyDescent="0.35">
      <c r="A95" s="6" t="s">
        <v>164</v>
      </c>
      <c r="B95" s="7">
        <f>VLOOKUP(A95,'MFH-3 WP'!$B$2:$E$140,4,FALSE)</f>
        <v>446099.8</v>
      </c>
      <c r="C95" s="6" t="s">
        <v>1535</v>
      </c>
      <c r="D95" s="5" t="s">
        <v>1576</v>
      </c>
      <c r="F95" s="1"/>
    </row>
    <row r="96" spans="1:6" ht="29" x14ac:dyDescent="0.35">
      <c r="A96" s="6" t="s">
        <v>44</v>
      </c>
      <c r="B96" s="7">
        <f>VLOOKUP(A96,'MFH-3 WP'!$B$2:$E$140,4,FALSE)</f>
        <v>4203952.0999999996</v>
      </c>
      <c r="C96" s="6" t="s">
        <v>16</v>
      </c>
      <c r="D96" s="5" t="s">
        <v>1575</v>
      </c>
      <c r="F96" s="1"/>
    </row>
    <row r="97" spans="1:6" ht="58" x14ac:dyDescent="0.35">
      <c r="A97" s="6" t="s">
        <v>276</v>
      </c>
      <c r="B97" s="7">
        <f>VLOOKUP(A97,'MFH-3 WP'!$B$2:$E$140,4,FALSE)</f>
        <v>100504.74</v>
      </c>
      <c r="C97" s="6" t="s">
        <v>16</v>
      </c>
      <c r="D97" s="5" t="s">
        <v>1574</v>
      </c>
      <c r="F97" s="1"/>
    </row>
    <row r="98" spans="1:6" ht="29" x14ac:dyDescent="0.35">
      <c r="A98" s="6" t="s">
        <v>208</v>
      </c>
      <c r="B98" s="7">
        <f>VLOOKUP(A98,'MFH-3 WP'!$B$2:$E$140,4,FALSE)</f>
        <v>297437.06</v>
      </c>
      <c r="C98" s="6" t="s">
        <v>1535</v>
      </c>
      <c r="D98" s="5" t="s">
        <v>1573</v>
      </c>
      <c r="F98" s="1"/>
    </row>
    <row r="99" spans="1:6" ht="43.5" x14ac:dyDescent="0.35">
      <c r="A99" s="6" t="s">
        <v>88</v>
      </c>
      <c r="B99" s="7">
        <f>VLOOKUP(A99,'MFH-3 WP'!$B$2:$E$140,4,FALSE)</f>
        <v>1127400.0499999998</v>
      </c>
      <c r="C99" s="6" t="s">
        <v>1535</v>
      </c>
      <c r="D99" s="5" t="s">
        <v>1572</v>
      </c>
      <c r="F99" s="1"/>
    </row>
    <row r="100" spans="1:6" ht="29" x14ac:dyDescent="0.35">
      <c r="A100" s="6" t="s">
        <v>260</v>
      </c>
      <c r="B100" s="7">
        <f>VLOOKUP(A100,'MFH-3 WP'!$B$2:$E$140,4,FALSE)</f>
        <v>143712.42000000001</v>
      </c>
      <c r="C100" s="6" t="s">
        <v>1535</v>
      </c>
      <c r="D100" s="5" t="s">
        <v>1571</v>
      </c>
      <c r="F100" s="1"/>
    </row>
    <row r="101" spans="1:6" ht="43.5" x14ac:dyDescent="0.35">
      <c r="A101" s="6" t="s">
        <v>174</v>
      </c>
      <c r="B101" s="7">
        <f>VLOOKUP(A101,'MFH-3 WP'!$B$2:$E$140,4,FALSE)</f>
        <v>380135.6</v>
      </c>
      <c r="C101" s="6" t="s">
        <v>1535</v>
      </c>
      <c r="D101" s="5" t="s">
        <v>1541</v>
      </c>
      <c r="F101" s="1"/>
    </row>
    <row r="102" spans="1:6" ht="43.5" x14ac:dyDescent="0.35">
      <c r="A102" s="6" t="s">
        <v>92</v>
      </c>
      <c r="B102" s="7">
        <f>VLOOKUP(A102,'MFH-3 WP'!$B$2:$E$140,4,FALSE)</f>
        <v>975273.80999999994</v>
      </c>
      <c r="C102" s="6" t="s">
        <v>1535</v>
      </c>
      <c r="D102" s="5" t="s">
        <v>1570</v>
      </c>
      <c r="F102" s="1"/>
    </row>
    <row r="103" spans="1:6" ht="72.5" x14ac:dyDescent="0.35">
      <c r="A103" s="6" t="s">
        <v>272</v>
      </c>
      <c r="B103" s="7">
        <f>VLOOKUP(A103,'MFH-3 WP'!$B$2:$E$140,4,FALSE)</f>
        <v>104348.63</v>
      </c>
      <c r="C103" s="6" t="s">
        <v>16</v>
      </c>
      <c r="D103" s="5" t="s">
        <v>1568</v>
      </c>
      <c r="F103" s="1"/>
    </row>
    <row r="104" spans="1:6" x14ac:dyDescent="0.35">
      <c r="A104" s="6" t="s">
        <v>82</v>
      </c>
      <c r="B104" s="7">
        <f>VLOOKUP(A104,'MFH-3 WP'!$B$2:$E$140,4,FALSE)</f>
        <v>1254534.74</v>
      </c>
      <c r="C104" s="6" t="s">
        <v>1535</v>
      </c>
      <c r="D104" s="8" t="s">
        <v>1569</v>
      </c>
      <c r="F104" s="1"/>
    </row>
    <row r="105" spans="1:6" ht="72.5" x14ac:dyDescent="0.35">
      <c r="A105" s="6" t="s">
        <v>26</v>
      </c>
      <c r="B105" s="7">
        <f>VLOOKUP(A105,'MFH-3 WP'!$B$2:$E$140,4,FALSE)</f>
        <v>6468288.1700000018</v>
      </c>
      <c r="C105" s="6" t="s">
        <v>16</v>
      </c>
      <c r="D105" s="5" t="s">
        <v>1568</v>
      </c>
      <c r="F105" s="1"/>
    </row>
    <row r="106" spans="1:6" ht="43.5" x14ac:dyDescent="0.35">
      <c r="A106" s="6" t="s">
        <v>30</v>
      </c>
      <c r="B106" s="7">
        <f>VLOOKUP(A106,'MFH-3 WP'!$B$2:$E$140,4,FALSE)</f>
        <v>5787332.5399999991</v>
      </c>
      <c r="C106" s="6" t="s">
        <v>1535</v>
      </c>
      <c r="D106" s="5" t="s">
        <v>1567</v>
      </c>
      <c r="F106" s="1"/>
    </row>
    <row r="107" spans="1:6" ht="58" x14ac:dyDescent="0.35">
      <c r="A107" s="6" t="s">
        <v>96</v>
      </c>
      <c r="B107" s="7">
        <f>VLOOKUP(A107,'MFH-3 WP'!$B$2:$E$140,4,FALSE)</f>
        <v>962835.42999999993</v>
      </c>
      <c r="C107" s="6" t="s">
        <v>1535</v>
      </c>
      <c r="D107" s="8" t="s">
        <v>1566</v>
      </c>
      <c r="F107" s="1"/>
    </row>
    <row r="108" spans="1:6" ht="43.5" x14ac:dyDescent="0.35">
      <c r="A108" s="6" t="s">
        <v>64</v>
      </c>
      <c r="B108" s="7">
        <f>VLOOKUP(A108,'MFH-3 WP'!$B$2:$E$140,4,FALSE)</f>
        <v>1890004.1199999999</v>
      </c>
      <c r="C108" s="6" t="s">
        <v>16</v>
      </c>
      <c r="D108" s="5" t="s">
        <v>1565</v>
      </c>
      <c r="F108" s="1"/>
    </row>
    <row r="109" spans="1:6" x14ac:dyDescent="0.35">
      <c r="A109" s="6" t="s">
        <v>56</v>
      </c>
      <c r="B109" s="7">
        <f>VLOOKUP(A109,'MFH-3 WP'!$B$2:$E$140,4,FALSE)</f>
        <v>2390395.35</v>
      </c>
      <c r="C109" s="6" t="s">
        <v>1535</v>
      </c>
      <c r="D109" s="8" t="s">
        <v>1564</v>
      </c>
      <c r="F109" s="1"/>
    </row>
    <row r="110" spans="1:6" ht="43.5" x14ac:dyDescent="0.35">
      <c r="A110" s="6" t="s">
        <v>58</v>
      </c>
      <c r="B110" s="7">
        <f>VLOOKUP(A110,'MFH-3 WP'!$B$2:$E$140,4,FALSE)</f>
        <v>2299471.5700000003</v>
      </c>
      <c r="C110" s="6" t="s">
        <v>1535</v>
      </c>
      <c r="D110" s="5" t="s">
        <v>1563</v>
      </c>
      <c r="F110" s="1"/>
    </row>
    <row r="111" spans="1:6" ht="43.5" x14ac:dyDescent="0.35">
      <c r="A111" s="6" t="s">
        <v>258</v>
      </c>
      <c r="B111" s="7">
        <f>VLOOKUP(A111,'MFH-3 WP'!$B$2:$E$140,4,FALSE)</f>
        <v>153541.16</v>
      </c>
      <c r="C111" s="6" t="s">
        <v>1535</v>
      </c>
      <c r="D111" s="5" t="s">
        <v>1562</v>
      </c>
      <c r="F111" s="1"/>
    </row>
    <row r="112" spans="1:6" ht="29" x14ac:dyDescent="0.35">
      <c r="A112" s="6" t="s">
        <v>216</v>
      </c>
      <c r="B112" s="7">
        <f>VLOOKUP(A112,'MFH-3 WP'!$B$2:$E$140,4,FALSE)</f>
        <v>279716.52</v>
      </c>
      <c r="C112" s="6" t="s">
        <v>1535</v>
      </c>
      <c r="D112" s="5" t="s">
        <v>1561</v>
      </c>
      <c r="F112" s="1"/>
    </row>
    <row r="113" spans="1:6" ht="58" x14ac:dyDescent="0.35">
      <c r="A113" s="6" t="s">
        <v>154</v>
      </c>
      <c r="B113" s="7">
        <f>VLOOKUP(A113,'MFH-3 WP'!$B$2:$E$140,4,FALSE)</f>
        <v>497212.28</v>
      </c>
      <c r="C113" s="6" t="s">
        <v>16</v>
      </c>
      <c r="D113" s="5" t="s">
        <v>1560</v>
      </c>
      <c r="F113" s="1"/>
    </row>
    <row r="114" spans="1:6" ht="58" x14ac:dyDescent="0.35">
      <c r="A114" s="6" t="s">
        <v>84</v>
      </c>
      <c r="B114" s="7">
        <f>VLOOKUP(A114,'MFH-3 WP'!$B$2:$E$140,4,FALSE)</f>
        <v>1184116.21</v>
      </c>
      <c r="C114" s="6" t="s">
        <v>16</v>
      </c>
      <c r="D114" s="5" t="s">
        <v>1559</v>
      </c>
      <c r="F114" s="1"/>
    </row>
    <row r="115" spans="1:6" ht="72.5" x14ac:dyDescent="0.35">
      <c r="A115" s="6" t="s">
        <v>66</v>
      </c>
      <c r="B115" s="7">
        <f>VLOOKUP(A115,'MFH-3 WP'!$B$2:$E$140,4,FALSE)</f>
        <v>1775841.2099999997</v>
      </c>
      <c r="C115" s="6" t="s">
        <v>1535</v>
      </c>
      <c r="D115" s="8" t="s">
        <v>1558</v>
      </c>
      <c r="F115" s="1"/>
    </row>
    <row r="116" spans="1:6" ht="29" x14ac:dyDescent="0.35">
      <c r="A116" s="6" t="s">
        <v>86</v>
      </c>
      <c r="B116" s="7">
        <f>VLOOKUP(A116,'MFH-3 WP'!$B$2:$E$140,4,FALSE)</f>
        <v>1145271.19</v>
      </c>
      <c r="C116" s="6" t="s">
        <v>16</v>
      </c>
      <c r="D116" s="5" t="s">
        <v>1557</v>
      </c>
      <c r="F116" s="1"/>
    </row>
    <row r="117" spans="1:6" ht="29" x14ac:dyDescent="0.35">
      <c r="A117" s="6" t="s">
        <v>266</v>
      </c>
      <c r="B117" s="7">
        <f>VLOOKUP(A117,'MFH-3 WP'!$B$2:$E$140,4,FALSE)</f>
        <v>128358.47</v>
      </c>
      <c r="C117" s="6" t="s">
        <v>1535</v>
      </c>
      <c r="D117" s="5" t="s">
        <v>1556</v>
      </c>
      <c r="F117" s="1"/>
    </row>
    <row r="118" spans="1:6" ht="29" x14ac:dyDescent="0.35">
      <c r="A118" s="6" t="s">
        <v>222</v>
      </c>
      <c r="B118" s="7">
        <f>VLOOKUP(A118,'MFH-3 WP'!$B$2:$E$140,4,FALSE)</f>
        <v>258825.09</v>
      </c>
      <c r="C118" s="6" t="s">
        <v>1535</v>
      </c>
      <c r="D118" s="5" t="s">
        <v>1555</v>
      </c>
      <c r="F118" s="1"/>
    </row>
    <row r="119" spans="1:6" ht="43.5" x14ac:dyDescent="0.35">
      <c r="A119" s="6" t="s">
        <v>262</v>
      </c>
      <c r="B119" s="7">
        <f>VLOOKUP(A119,'MFH-3 WP'!$B$2:$E$140,4,FALSE)</f>
        <v>140985</v>
      </c>
      <c r="C119" s="6" t="s">
        <v>1535</v>
      </c>
      <c r="D119" s="5" t="s">
        <v>1554</v>
      </c>
      <c r="F119" s="1"/>
    </row>
    <row r="120" spans="1:6" ht="29" x14ac:dyDescent="0.35">
      <c r="A120" s="6" t="s">
        <v>78</v>
      </c>
      <c r="B120" s="7">
        <f>VLOOKUP(A120,'MFH-3 WP'!$B$2:$E$140,4,FALSE)</f>
        <v>1301909.49</v>
      </c>
      <c r="C120" s="6" t="s">
        <v>1535</v>
      </c>
      <c r="D120" s="5" t="s">
        <v>1553</v>
      </c>
      <c r="F120" s="1"/>
    </row>
    <row r="121" spans="1:6" ht="72.5" x14ac:dyDescent="0.35">
      <c r="A121" s="6" t="s">
        <v>34</v>
      </c>
      <c r="B121" s="7">
        <f>VLOOKUP(A121,'MFH-3 WP'!$B$2:$E$140,4,FALSE)</f>
        <v>5610168.5800000001</v>
      </c>
      <c r="C121" s="6" t="s">
        <v>1535</v>
      </c>
      <c r="D121" s="22" t="s">
        <v>1664</v>
      </c>
      <c r="F121" s="1"/>
    </row>
    <row r="122" spans="1:6" ht="159.5" x14ac:dyDescent="0.35">
      <c r="A122" s="6" t="s">
        <v>124</v>
      </c>
      <c r="B122" s="7">
        <f>VLOOKUP(A122,'MFH-3 WP'!$B$2:$E$140,4,FALSE)</f>
        <v>727287.68</v>
      </c>
      <c r="C122" s="6" t="s">
        <v>16</v>
      </c>
      <c r="D122" s="5" t="s">
        <v>1552</v>
      </c>
      <c r="F122" s="1"/>
    </row>
    <row r="123" spans="1:6" ht="72.5" x14ac:dyDescent="0.35">
      <c r="A123" s="6" t="s">
        <v>80</v>
      </c>
      <c r="B123" s="7">
        <f>VLOOKUP(A123,'MFH-3 WP'!$B$2:$E$140,4,FALSE)</f>
        <v>1272028.1599999999</v>
      </c>
      <c r="C123" s="6" t="s">
        <v>1535</v>
      </c>
      <c r="D123" s="5" t="s">
        <v>1551</v>
      </c>
      <c r="F123" s="1"/>
    </row>
    <row r="124" spans="1:6" ht="72.5" x14ac:dyDescent="0.35">
      <c r="A124" s="6" t="s">
        <v>142</v>
      </c>
      <c r="B124" s="7">
        <f>VLOOKUP(A124,'MFH-3 WP'!$B$2:$E$140,4,FALSE)</f>
        <v>601516.54</v>
      </c>
      <c r="C124" s="6" t="s">
        <v>1535</v>
      </c>
      <c r="D124" s="5" t="s">
        <v>1551</v>
      </c>
      <c r="F124" s="1"/>
    </row>
    <row r="125" spans="1:6" ht="58" x14ac:dyDescent="0.35">
      <c r="A125" s="6" t="s">
        <v>200</v>
      </c>
      <c r="B125" s="7">
        <f>VLOOKUP(A125,'MFH-3 WP'!$B$2:$E$140,4,FALSE)</f>
        <v>319603.48</v>
      </c>
      <c r="C125" s="6" t="s">
        <v>1535</v>
      </c>
      <c r="D125" s="5" t="s">
        <v>1550</v>
      </c>
      <c r="F125" s="1"/>
    </row>
    <row r="126" spans="1:6" ht="29" x14ac:dyDescent="0.35">
      <c r="A126" s="6" t="s">
        <v>196</v>
      </c>
      <c r="B126" s="7">
        <f>VLOOKUP(A126,'MFH-3 WP'!$B$2:$E$140,4,FALSE)</f>
        <v>326544.99000000022</v>
      </c>
      <c r="C126" s="6" t="s">
        <v>1535</v>
      </c>
      <c r="D126" s="5" t="s">
        <v>1549</v>
      </c>
      <c r="F126" s="1"/>
    </row>
    <row r="127" spans="1:6" ht="43.5" x14ac:dyDescent="0.35">
      <c r="A127" s="6" t="s">
        <v>46</v>
      </c>
      <c r="B127" s="7">
        <f>VLOOKUP(A127,'MFH-3 WP'!$B$2:$E$140,4,FALSE)</f>
        <v>3315699.57</v>
      </c>
      <c r="C127" s="6" t="s">
        <v>1535</v>
      </c>
      <c r="D127" s="5" t="s">
        <v>1548</v>
      </c>
      <c r="F127" s="1"/>
    </row>
    <row r="128" spans="1:6" ht="58" x14ac:dyDescent="0.35">
      <c r="A128" s="6" t="s">
        <v>90</v>
      </c>
      <c r="B128" s="7">
        <f>VLOOKUP(A128,'MFH-3 WP'!$B$2:$E$140,4,FALSE)</f>
        <v>1024275.7400000001</v>
      </c>
      <c r="C128" s="6" t="s">
        <v>1535</v>
      </c>
      <c r="D128" s="5" t="s">
        <v>1547</v>
      </c>
      <c r="F128" s="1"/>
    </row>
    <row r="129" spans="1:6" ht="29" x14ac:dyDescent="0.35">
      <c r="A129" s="6" t="s">
        <v>148</v>
      </c>
      <c r="B129" s="7">
        <f>VLOOKUP(A129,'MFH-3 WP'!$B$2:$E$140,4,FALSE)</f>
        <v>543840.18999999994</v>
      </c>
      <c r="C129" s="6" t="s">
        <v>1535</v>
      </c>
      <c r="D129" s="8" t="s">
        <v>1546</v>
      </c>
      <c r="F129" s="1"/>
    </row>
    <row r="130" spans="1:6" x14ac:dyDescent="0.35">
      <c r="A130" s="6" t="s">
        <v>144</v>
      </c>
      <c r="B130" s="7">
        <f>VLOOKUP(A130,'MFH-3 WP'!$B$2:$E$140,4,FALSE)</f>
        <v>561039.96</v>
      </c>
      <c r="C130" s="6" t="s">
        <v>1535</v>
      </c>
      <c r="D130" s="5" t="s">
        <v>1545</v>
      </c>
      <c r="F130" s="1"/>
    </row>
    <row r="131" spans="1:6" ht="43.5" x14ac:dyDescent="0.35">
      <c r="A131" s="6" t="s">
        <v>240</v>
      </c>
      <c r="B131" s="7">
        <f>VLOOKUP(A131,'MFH-3 WP'!$B$2:$E$140,4,FALSE)</f>
        <v>217968.44</v>
      </c>
      <c r="C131" s="6" t="s">
        <v>1535</v>
      </c>
      <c r="D131" s="8" t="s">
        <v>1544</v>
      </c>
      <c r="F131" s="1"/>
    </row>
    <row r="132" spans="1:6" ht="58" x14ac:dyDescent="0.35">
      <c r="A132" s="6" t="s">
        <v>212</v>
      </c>
      <c r="B132" s="7">
        <f>VLOOKUP(A132,'MFH-3 WP'!$B$2:$E$140,4,FALSE)</f>
        <v>293261.40000000002</v>
      </c>
      <c r="C132" s="6" t="s">
        <v>1535</v>
      </c>
      <c r="D132" s="5" t="s">
        <v>1543</v>
      </c>
      <c r="F132" s="1"/>
    </row>
    <row r="133" spans="1:6" ht="58" x14ac:dyDescent="0.35">
      <c r="A133" s="6" t="s">
        <v>242</v>
      </c>
      <c r="B133" s="7">
        <f>VLOOKUP(A133,'MFH-3 WP'!$B$2:$E$140,4,FALSE)</f>
        <v>201464.07</v>
      </c>
      <c r="C133" s="6" t="s">
        <v>1535</v>
      </c>
      <c r="D133" s="5" t="s">
        <v>1542</v>
      </c>
      <c r="F133" s="1"/>
    </row>
    <row r="134" spans="1:6" ht="43.5" x14ac:dyDescent="0.35">
      <c r="A134" s="6" t="s">
        <v>74</v>
      </c>
      <c r="B134" s="7">
        <f>VLOOKUP(A134,'MFH-3 WP'!$B$2:$E$140,4,FALSE)</f>
        <v>1367652.19</v>
      </c>
      <c r="C134" s="6" t="s">
        <v>16</v>
      </c>
      <c r="D134" s="5" t="s">
        <v>1541</v>
      </c>
      <c r="F134" s="1"/>
    </row>
    <row r="135" spans="1:6" ht="29" x14ac:dyDescent="0.35">
      <c r="A135" s="6" t="s">
        <v>180</v>
      </c>
      <c r="B135" s="7">
        <f>VLOOKUP(A135,'MFH-3 WP'!$B$2:$E$140,4,FALSE)</f>
        <v>358650.50999999989</v>
      </c>
      <c r="C135" s="6" t="s">
        <v>1535</v>
      </c>
      <c r="D135" s="5" t="s">
        <v>1540</v>
      </c>
      <c r="F135" s="1"/>
    </row>
    <row r="136" spans="1:6" ht="43.5" x14ac:dyDescent="0.35">
      <c r="A136" s="6" t="s">
        <v>140</v>
      </c>
      <c r="B136" s="7">
        <f>VLOOKUP(A136,'MFH-3 WP'!$B$2:$E$140,4,FALSE)</f>
        <v>612225.9</v>
      </c>
      <c r="C136" s="6" t="s">
        <v>1535</v>
      </c>
      <c r="D136" s="8" t="s">
        <v>1539</v>
      </c>
      <c r="F136" s="1"/>
    </row>
    <row r="137" spans="1:6" ht="29" x14ac:dyDescent="0.35">
      <c r="A137" s="6" t="s">
        <v>28</v>
      </c>
      <c r="B137" s="7">
        <f>VLOOKUP(A137,'MFH-3 WP'!$B$2:$E$140,4,FALSE)</f>
        <v>6377219.5099999998</v>
      </c>
      <c r="C137" s="6" t="s">
        <v>16</v>
      </c>
      <c r="D137" s="8" t="s">
        <v>1538</v>
      </c>
      <c r="F137" s="1"/>
    </row>
    <row r="138" spans="1:6" ht="72.5" x14ac:dyDescent="0.35">
      <c r="A138" s="6" t="s">
        <v>188</v>
      </c>
      <c r="B138" s="7">
        <f>VLOOKUP(A138,'MFH-3 WP'!$B$2:$E$140,4,FALSE)</f>
        <v>346563.28</v>
      </c>
      <c r="C138" s="6" t="s">
        <v>1535</v>
      </c>
      <c r="D138" s="5" t="s">
        <v>1537</v>
      </c>
      <c r="F138" s="1"/>
    </row>
    <row r="139" spans="1:6" ht="43.5" x14ac:dyDescent="0.35">
      <c r="A139" s="6" t="s">
        <v>146</v>
      </c>
      <c r="B139" s="7">
        <f>VLOOKUP(A139,'MFH-3 WP'!$B$2:$E$140,4,FALSE)</f>
        <v>560040.11</v>
      </c>
      <c r="C139" s="6" t="s">
        <v>1535</v>
      </c>
      <c r="D139" s="5" t="s">
        <v>1536</v>
      </c>
      <c r="F139" s="1"/>
    </row>
    <row r="140" spans="1:6" ht="29" x14ac:dyDescent="0.35">
      <c r="A140" s="6" t="s">
        <v>248</v>
      </c>
      <c r="B140" s="7">
        <f>VLOOKUP(A140,'MFH-3 WP'!$B$2:$E$140,4,FALSE)</f>
        <v>186264.05</v>
      </c>
      <c r="C140" s="6" t="s">
        <v>1535</v>
      </c>
      <c r="D140" s="5" t="s">
        <v>1534</v>
      </c>
      <c r="F140" s="1"/>
    </row>
    <row r="143" spans="1:6" x14ac:dyDescent="0.35">
      <c r="D143"/>
    </row>
    <row r="144" spans="1:6" x14ac:dyDescent="0.35">
      <c r="D144"/>
    </row>
    <row r="145" spans="4:4" x14ac:dyDescent="0.35">
      <c r="D145"/>
    </row>
    <row r="157" spans="4:4" x14ac:dyDescent="0.35">
      <c r="D157"/>
    </row>
    <row r="158" spans="4:4" x14ac:dyDescent="0.35">
      <c r="D158"/>
    </row>
    <row r="159" spans="4:4" x14ac:dyDescent="0.35">
      <c r="D159"/>
    </row>
    <row r="160" spans="4:4" x14ac:dyDescent="0.35">
      <c r="D160"/>
    </row>
    <row r="161" spans="4:4" x14ac:dyDescent="0.35">
      <c r="D161"/>
    </row>
    <row r="162" spans="4:4" x14ac:dyDescent="0.35">
      <c r="D162"/>
    </row>
    <row r="163" spans="4:4" x14ac:dyDescent="0.35">
      <c r="D163"/>
    </row>
    <row r="164" spans="4:4" x14ac:dyDescent="0.35">
      <c r="D164"/>
    </row>
    <row r="165" spans="4:4" x14ac:dyDescent="0.35">
      <c r="D165"/>
    </row>
    <row r="166" spans="4:4" x14ac:dyDescent="0.35">
      <c r="D166"/>
    </row>
    <row r="167" spans="4:4" x14ac:dyDescent="0.35">
      <c r="D167"/>
    </row>
  </sheetData>
  <autoFilter ref="A1:D140"/>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opLeftCell="A136" workbookViewId="0">
      <selection activeCell="A2" sqref="A2:G140"/>
    </sheetView>
  </sheetViews>
  <sheetFormatPr defaultRowHeight="14.5" x14ac:dyDescent="0.35"/>
  <cols>
    <col min="1" max="1" width="15.453125" bestFit="1" customWidth="1"/>
    <col min="2" max="2" width="44.26953125" bestFit="1" customWidth="1"/>
    <col min="3" max="3" width="16.26953125" bestFit="1" customWidth="1"/>
    <col min="4" max="4" width="14" customWidth="1"/>
    <col min="5" max="5" width="12" style="1" bestFit="1" customWidth="1"/>
    <col min="7" max="7" width="14.26953125" bestFit="1" customWidth="1"/>
    <col min="10" max="10" width="21.1796875" customWidth="1"/>
    <col min="11" max="11" width="23.453125" style="2" bestFit="1" customWidth="1"/>
    <col min="12" max="12" width="12.26953125" bestFit="1" customWidth="1"/>
  </cols>
  <sheetData>
    <row r="1" spans="1:12" x14ac:dyDescent="0.35">
      <c r="A1" t="s">
        <v>0</v>
      </c>
      <c r="B1" t="s">
        <v>1</v>
      </c>
      <c r="C1" t="s">
        <v>2</v>
      </c>
      <c r="D1" t="s">
        <v>1660</v>
      </c>
      <c r="E1" s="1" t="s">
        <v>3</v>
      </c>
      <c r="G1" t="s">
        <v>1533</v>
      </c>
    </row>
    <row r="2" spans="1:12" x14ac:dyDescent="0.35">
      <c r="A2" t="s">
        <v>235</v>
      </c>
      <c r="B2" t="s">
        <v>236</v>
      </c>
      <c r="C2" t="s">
        <v>1661</v>
      </c>
      <c r="D2" s="16" t="s">
        <v>1654</v>
      </c>
      <c r="E2" s="1">
        <v>224889.58000000002</v>
      </c>
      <c r="G2" s="2">
        <f>VLOOKUP(A2,'From Master file'!$B$3:$C$771,2,FALSE)</f>
        <v>224889.58000000002</v>
      </c>
      <c r="H2" s="1">
        <f t="shared" ref="H2:H33" si="0">+G2-E2</f>
        <v>0</v>
      </c>
      <c r="J2" s="14" t="s">
        <v>1651</v>
      </c>
      <c r="K2" t="s">
        <v>1652</v>
      </c>
    </row>
    <row r="3" spans="1:12" x14ac:dyDescent="0.35">
      <c r="A3" t="s">
        <v>267</v>
      </c>
      <c r="B3" t="s">
        <v>268</v>
      </c>
      <c r="C3" t="s">
        <v>16</v>
      </c>
      <c r="E3" s="1">
        <v>116026.13</v>
      </c>
      <c r="G3" s="2">
        <f>VLOOKUP(A3,'From Master file'!$B$3:$C$771,2,FALSE)</f>
        <v>116026.13</v>
      </c>
      <c r="H3" s="1">
        <f t="shared" si="0"/>
        <v>0</v>
      </c>
      <c r="J3" s="15" t="s">
        <v>6</v>
      </c>
      <c r="K3" s="20">
        <v>79316889.179999977</v>
      </c>
    </row>
    <row r="4" spans="1:12" x14ac:dyDescent="0.35">
      <c r="A4" t="s">
        <v>53</v>
      </c>
      <c r="B4" t="s">
        <v>54</v>
      </c>
      <c r="C4" t="s">
        <v>1661</v>
      </c>
      <c r="D4" s="16" t="s">
        <v>1655</v>
      </c>
      <c r="E4" s="1">
        <v>2544940.6</v>
      </c>
      <c r="G4" s="2">
        <f>VLOOKUP(A4,'From Master file'!$B$3:$C$771,2,FALSE)</f>
        <v>2544940.6</v>
      </c>
      <c r="H4" s="1">
        <f t="shared" si="0"/>
        <v>0</v>
      </c>
      <c r="J4" s="15" t="s">
        <v>9</v>
      </c>
      <c r="K4" s="20">
        <v>73771169.840000004</v>
      </c>
    </row>
    <row r="5" spans="1:12" x14ac:dyDescent="0.35">
      <c r="A5" t="s">
        <v>205</v>
      </c>
      <c r="B5" t="s">
        <v>206</v>
      </c>
      <c r="C5" t="s">
        <v>1661</v>
      </c>
      <c r="D5" s="16" t="s">
        <v>1655</v>
      </c>
      <c r="E5" s="1">
        <v>297439.67999999993</v>
      </c>
      <c r="G5" s="2">
        <f>VLOOKUP(A5,'From Master file'!$B$3:$C$771,2,FALSE)</f>
        <v>297439.68</v>
      </c>
      <c r="H5" s="1">
        <f t="shared" si="0"/>
        <v>0</v>
      </c>
      <c r="J5" s="15" t="s">
        <v>16</v>
      </c>
      <c r="K5" s="20">
        <v>62664016.390000001</v>
      </c>
    </row>
    <row r="6" spans="1:12" x14ac:dyDescent="0.35">
      <c r="A6" t="s">
        <v>249</v>
      </c>
      <c r="B6" t="s">
        <v>250</v>
      </c>
      <c r="C6" t="s">
        <v>1661</v>
      </c>
      <c r="D6" s="16" t="s">
        <v>1655</v>
      </c>
      <c r="E6" s="1">
        <v>186108.41999999998</v>
      </c>
      <c r="G6" s="2">
        <f>VLOOKUP(A6,'From Master file'!$B$3:$C$771,2,FALSE)</f>
        <v>186108.41999999998</v>
      </c>
      <c r="H6" s="1">
        <f t="shared" si="0"/>
        <v>0</v>
      </c>
      <c r="J6" s="15" t="s">
        <v>1661</v>
      </c>
      <c r="K6" s="20">
        <v>102293177.74999994</v>
      </c>
    </row>
    <row r="7" spans="1:12" x14ac:dyDescent="0.35">
      <c r="A7" t="s">
        <v>19</v>
      </c>
      <c r="B7" t="s">
        <v>20</v>
      </c>
      <c r="C7" t="s">
        <v>1661</v>
      </c>
      <c r="D7" s="16" t="s">
        <v>1655</v>
      </c>
      <c r="E7" s="1">
        <v>8089214.5499999998</v>
      </c>
      <c r="G7" s="2">
        <f>VLOOKUP(A7,'From Master file'!$B$3:$C$771,2,FALSE)</f>
        <v>8089214.5499999989</v>
      </c>
      <c r="H7" s="1">
        <f t="shared" si="0"/>
        <v>0</v>
      </c>
      <c r="J7" s="15" t="s">
        <v>1530</v>
      </c>
      <c r="K7" s="20">
        <v>318045253.15999991</v>
      </c>
    </row>
    <row r="8" spans="1:12" x14ac:dyDescent="0.35">
      <c r="A8" t="s">
        <v>233</v>
      </c>
      <c r="B8" t="s">
        <v>234</v>
      </c>
      <c r="C8" t="s">
        <v>1661</v>
      </c>
      <c r="D8" s="16" t="s">
        <v>1655</v>
      </c>
      <c r="E8" s="1">
        <v>226106.25</v>
      </c>
      <c r="G8" s="2">
        <f>VLOOKUP(A8,'From Master file'!$B$3:$C$771,2,FALSE)</f>
        <v>226106.25</v>
      </c>
      <c r="H8" s="1">
        <f t="shared" si="0"/>
        <v>0</v>
      </c>
    </row>
    <row r="9" spans="1:12" x14ac:dyDescent="0.35">
      <c r="A9" t="s">
        <v>169</v>
      </c>
      <c r="B9" t="s">
        <v>170</v>
      </c>
      <c r="C9" t="s">
        <v>1661</v>
      </c>
      <c r="D9" s="16" t="s">
        <v>1655</v>
      </c>
      <c r="E9" s="1">
        <v>389718.41</v>
      </c>
      <c r="G9" s="2">
        <f>VLOOKUP(A9,'From Master file'!$B$3:$C$771,2,FALSE)</f>
        <v>389718.41</v>
      </c>
      <c r="H9" s="1">
        <f t="shared" si="0"/>
        <v>0</v>
      </c>
    </row>
    <row r="10" spans="1:12" x14ac:dyDescent="0.35">
      <c r="A10" t="s">
        <v>49</v>
      </c>
      <c r="B10" t="s">
        <v>50</v>
      </c>
      <c r="C10" t="s">
        <v>1661</v>
      </c>
      <c r="D10" s="16" t="s">
        <v>1655</v>
      </c>
      <c r="E10" s="1">
        <v>2699053.88</v>
      </c>
      <c r="G10" s="2">
        <f>VLOOKUP(A10,'From Master file'!$B$3:$C$771,2,FALSE)</f>
        <v>2699053.88</v>
      </c>
      <c r="H10" s="1">
        <f t="shared" si="0"/>
        <v>0</v>
      </c>
      <c r="J10" s="2" t="s">
        <v>1651</v>
      </c>
      <c r="K10" s="2" t="s">
        <v>1653</v>
      </c>
    </row>
    <row r="11" spans="1:12" x14ac:dyDescent="0.35">
      <c r="A11" t="s">
        <v>175</v>
      </c>
      <c r="B11" t="s">
        <v>176</v>
      </c>
      <c r="C11" t="s">
        <v>1661</v>
      </c>
      <c r="D11" s="16" t="s">
        <v>1655</v>
      </c>
      <c r="E11" s="1">
        <v>370365.62</v>
      </c>
      <c r="G11" s="2">
        <f>VLOOKUP(A11,'From Master file'!$B$3:$C$771,2,FALSE)</f>
        <v>370365.62</v>
      </c>
      <c r="H11" s="1">
        <f t="shared" si="0"/>
        <v>0</v>
      </c>
      <c r="J11" s="2" t="s">
        <v>6</v>
      </c>
      <c r="K11" s="2">
        <v>79316889.179999977</v>
      </c>
      <c r="L11" s="19">
        <f>+K11-GETPIVOTDATA("Total",$J$2,"Category","Data Center")</f>
        <v>0</v>
      </c>
    </row>
    <row r="12" spans="1:12" x14ac:dyDescent="0.35">
      <c r="A12" t="s">
        <v>201</v>
      </c>
      <c r="B12" t="s">
        <v>202</v>
      </c>
      <c r="C12" t="s">
        <v>1661</v>
      </c>
      <c r="D12" s="16" t="s">
        <v>1655</v>
      </c>
      <c r="E12" s="1">
        <v>315350.26</v>
      </c>
      <c r="G12" s="2">
        <f>VLOOKUP(A12,'From Master file'!$B$3:$C$771,2,FALSE)</f>
        <v>315350.26</v>
      </c>
      <c r="H12" s="1">
        <f t="shared" si="0"/>
        <v>0</v>
      </c>
      <c r="J12" s="2" t="s">
        <v>9</v>
      </c>
      <c r="K12" s="2">
        <v>73771169.840000004</v>
      </c>
      <c r="L12" s="19">
        <f>+K12-GETPIVOTDATA("Total",$J$2,"Category","FTIP")</f>
        <v>0</v>
      </c>
    </row>
    <row r="13" spans="1:12" x14ac:dyDescent="0.35">
      <c r="A13" t="s">
        <v>151</v>
      </c>
      <c r="B13" t="s">
        <v>152</v>
      </c>
      <c r="C13" t="s">
        <v>1661</v>
      </c>
      <c r="D13" s="16" t="s">
        <v>1655</v>
      </c>
      <c r="E13" s="1">
        <v>499508.72000000003</v>
      </c>
      <c r="G13" s="2">
        <f>VLOOKUP(A13,'From Master file'!$B$3:$C$771,2,FALSE)</f>
        <v>499508.72000000003</v>
      </c>
      <c r="H13" s="1">
        <f t="shared" si="0"/>
        <v>0</v>
      </c>
      <c r="J13" s="2" t="s">
        <v>16</v>
      </c>
      <c r="K13" s="2">
        <v>62664016.390000001</v>
      </c>
      <c r="L13" s="19">
        <f>+K13-GETPIVOTDATA("Total",$J$2,"Category","New Systems")</f>
        <v>0</v>
      </c>
    </row>
    <row r="14" spans="1:12" x14ac:dyDescent="0.35">
      <c r="A14" t="s">
        <v>135</v>
      </c>
      <c r="B14" t="s">
        <v>136</v>
      </c>
      <c r="C14" t="s">
        <v>1661</v>
      </c>
      <c r="D14" s="16" t="s">
        <v>1655</v>
      </c>
      <c r="E14" s="1">
        <v>628487.59</v>
      </c>
      <c r="G14" s="2">
        <f>VLOOKUP(A14,'From Master file'!$B$3:$C$771,2,FALSE)</f>
        <v>628487.59</v>
      </c>
      <c r="H14" s="1">
        <f t="shared" si="0"/>
        <v>0</v>
      </c>
      <c r="J14" s="2" t="s">
        <v>1535</v>
      </c>
      <c r="K14" s="2">
        <v>102293177.74999994</v>
      </c>
      <c r="L14" s="19">
        <f>+K14-GETPIVOTDATA("Total",$J$2,"Category","System Modernization")</f>
        <v>0</v>
      </c>
    </row>
    <row r="15" spans="1:12" x14ac:dyDescent="0.35">
      <c r="A15" t="s">
        <v>177</v>
      </c>
      <c r="B15" t="s">
        <v>178</v>
      </c>
      <c r="C15" t="s">
        <v>1661</v>
      </c>
      <c r="D15" s="16" t="s">
        <v>1655</v>
      </c>
      <c r="E15" s="1">
        <v>366103.39</v>
      </c>
      <c r="G15" s="2">
        <f>VLOOKUP(A15,'From Master file'!$B$3:$C$771,2,FALSE)</f>
        <v>366103.39</v>
      </c>
      <c r="H15" s="1">
        <f t="shared" si="0"/>
        <v>0</v>
      </c>
      <c r="J15" s="2" t="s">
        <v>1530</v>
      </c>
      <c r="K15" s="2">
        <v>318045253.15999991</v>
      </c>
    </row>
    <row r="16" spans="1:12" x14ac:dyDescent="0.35">
      <c r="A16" t="s">
        <v>223</v>
      </c>
      <c r="B16" t="s">
        <v>224</v>
      </c>
      <c r="C16" t="s">
        <v>1661</v>
      </c>
      <c r="D16" s="16" t="s">
        <v>1655</v>
      </c>
      <c r="E16" s="1">
        <v>251820.46</v>
      </c>
      <c r="G16" s="2">
        <f>VLOOKUP(A16,'From Master file'!$B$3:$C$771,2,FALSE)</f>
        <v>251820.46</v>
      </c>
      <c r="H16" s="1">
        <f t="shared" si="0"/>
        <v>0</v>
      </c>
    </row>
    <row r="17" spans="1:11" x14ac:dyDescent="0.35">
      <c r="A17" t="s">
        <v>111</v>
      </c>
      <c r="B17" t="s">
        <v>112</v>
      </c>
      <c r="C17" t="s">
        <v>1661</v>
      </c>
      <c r="D17" s="16" t="s">
        <v>1655</v>
      </c>
      <c r="E17" s="1">
        <v>809668.4800000001</v>
      </c>
      <c r="G17" s="2">
        <f>VLOOKUP(A17,'From Master file'!$B$3:$C$771,2,FALSE)</f>
        <v>809668.48</v>
      </c>
      <c r="H17" s="1">
        <f t="shared" si="0"/>
        <v>0</v>
      </c>
    </row>
    <row r="18" spans="1:11" x14ac:dyDescent="0.35">
      <c r="A18" t="s">
        <v>167</v>
      </c>
      <c r="B18" t="s">
        <v>168</v>
      </c>
      <c r="C18" t="s">
        <v>1661</v>
      </c>
      <c r="D18" s="16" t="s">
        <v>1655</v>
      </c>
      <c r="E18" s="1">
        <v>413139.69</v>
      </c>
      <c r="G18" s="2">
        <f>VLOOKUP(A18,'From Master file'!$B$3:$C$771,2,FALSE)</f>
        <v>413139.69</v>
      </c>
      <c r="H18" s="1">
        <f t="shared" si="0"/>
        <v>0</v>
      </c>
      <c r="J18" s="14" t="s">
        <v>2</v>
      </c>
      <c r="K18" t="s">
        <v>1661</v>
      </c>
    </row>
    <row r="19" spans="1:11" x14ac:dyDescent="0.35">
      <c r="A19" t="s">
        <v>245</v>
      </c>
      <c r="B19" t="s">
        <v>246</v>
      </c>
      <c r="C19" t="s">
        <v>1661</v>
      </c>
      <c r="D19" s="16" t="s">
        <v>1655</v>
      </c>
      <c r="E19" s="1">
        <v>188043.53999999998</v>
      </c>
      <c r="G19" s="2">
        <f>VLOOKUP(A19,'From Master file'!$B$3:$C$771,2,FALSE)</f>
        <v>188043.53999999998</v>
      </c>
      <c r="H19" s="1">
        <f t="shared" si="0"/>
        <v>0</v>
      </c>
    </row>
    <row r="20" spans="1:11" x14ac:dyDescent="0.35">
      <c r="A20" t="s">
        <v>181</v>
      </c>
      <c r="B20" t="s">
        <v>182</v>
      </c>
      <c r="C20" t="s">
        <v>1661</v>
      </c>
      <c r="D20" s="16" t="s">
        <v>1655</v>
      </c>
      <c r="E20" s="1">
        <v>356653.78999999992</v>
      </c>
      <c r="G20" s="2">
        <f>VLOOKUP(A20,'From Master file'!$B$3:$C$771,2,FALSE)</f>
        <v>356653.79</v>
      </c>
      <c r="H20" s="1">
        <f t="shared" si="0"/>
        <v>0</v>
      </c>
      <c r="J20" s="14" t="s">
        <v>1651</v>
      </c>
      <c r="K20" t="s">
        <v>1652</v>
      </c>
    </row>
    <row r="21" spans="1:11" x14ac:dyDescent="0.35">
      <c r="A21" t="s">
        <v>219</v>
      </c>
      <c r="B21" t="s">
        <v>220</v>
      </c>
      <c r="C21" t="s">
        <v>1661</v>
      </c>
      <c r="D21" s="16" t="s">
        <v>1655</v>
      </c>
      <c r="E21" s="1">
        <v>259447.14</v>
      </c>
      <c r="G21" s="2">
        <f>VLOOKUP(A21,'From Master file'!$B$3:$C$771,2,FALSE)</f>
        <v>259447.14</v>
      </c>
      <c r="H21" s="1">
        <f t="shared" si="0"/>
        <v>0</v>
      </c>
      <c r="J21" s="15" t="s">
        <v>1656</v>
      </c>
      <c r="K21" s="19">
        <v>33842288.600000009</v>
      </c>
    </row>
    <row r="22" spans="1:11" x14ac:dyDescent="0.35">
      <c r="A22" t="s">
        <v>149</v>
      </c>
      <c r="B22" t="s">
        <v>150</v>
      </c>
      <c r="C22" t="s">
        <v>1661</v>
      </c>
      <c r="D22" s="16" t="s">
        <v>1655</v>
      </c>
      <c r="E22" s="1">
        <v>534468.91999999993</v>
      </c>
      <c r="G22" s="2">
        <f>VLOOKUP(A22,'From Master file'!$B$3:$C$771,2,FALSE)</f>
        <v>534468.91999999993</v>
      </c>
      <c r="H22" s="1">
        <f t="shared" si="0"/>
        <v>0</v>
      </c>
      <c r="J22" s="15" t="s">
        <v>1655</v>
      </c>
      <c r="K22" s="19">
        <v>55231092.130000003</v>
      </c>
    </row>
    <row r="23" spans="1:11" x14ac:dyDescent="0.35">
      <c r="A23" t="s">
        <v>209</v>
      </c>
      <c r="B23" t="s">
        <v>210</v>
      </c>
      <c r="C23" t="s">
        <v>1661</v>
      </c>
      <c r="D23" s="16" t="s">
        <v>1655</v>
      </c>
      <c r="E23" s="1">
        <v>296754.39999999997</v>
      </c>
      <c r="G23" s="2">
        <f>VLOOKUP(A23,'From Master file'!$B$3:$C$771,2,FALSE)</f>
        <v>296754.40000000008</v>
      </c>
      <c r="H23" s="1">
        <f t="shared" si="0"/>
        <v>0</v>
      </c>
      <c r="J23" s="15" t="s">
        <v>1654</v>
      </c>
      <c r="K23" s="19">
        <v>5596257.5899999999</v>
      </c>
    </row>
    <row r="24" spans="1:11" x14ac:dyDescent="0.35">
      <c r="A24" t="s">
        <v>99</v>
      </c>
      <c r="B24" t="s">
        <v>100</v>
      </c>
      <c r="C24" t="s">
        <v>1661</v>
      </c>
      <c r="D24" s="16" t="s">
        <v>1655</v>
      </c>
      <c r="E24" s="1">
        <v>930614.32</v>
      </c>
      <c r="G24" s="2">
        <f>VLOOKUP(A24,'From Master file'!$B$3:$C$771,2,FALSE)</f>
        <v>930614.32000000007</v>
      </c>
      <c r="H24" s="1">
        <f t="shared" si="0"/>
        <v>0</v>
      </c>
      <c r="J24" s="15" t="s">
        <v>1659</v>
      </c>
      <c r="K24" s="19">
        <v>7623539.4300000016</v>
      </c>
    </row>
    <row r="25" spans="1:11" x14ac:dyDescent="0.35">
      <c r="A25" t="s">
        <v>157</v>
      </c>
      <c r="B25" t="s">
        <v>158</v>
      </c>
      <c r="C25" t="s">
        <v>1661</v>
      </c>
      <c r="D25" s="16" t="s">
        <v>1655</v>
      </c>
      <c r="E25" s="1">
        <v>465565.23</v>
      </c>
      <c r="G25" s="2">
        <f>VLOOKUP(A25,'From Master file'!$B$3:$C$771,2,FALSE)</f>
        <v>465565.23</v>
      </c>
      <c r="H25" s="1">
        <f t="shared" si="0"/>
        <v>0</v>
      </c>
      <c r="J25" s="15" t="s">
        <v>1530</v>
      </c>
      <c r="K25" s="19">
        <v>102293177.75000003</v>
      </c>
    </row>
    <row r="26" spans="1:11" x14ac:dyDescent="0.35">
      <c r="A26" t="s">
        <v>137</v>
      </c>
      <c r="B26" t="s">
        <v>138</v>
      </c>
      <c r="C26" t="s">
        <v>1661</v>
      </c>
      <c r="D26" s="16" t="s">
        <v>1655</v>
      </c>
      <c r="E26" s="1">
        <v>619096.69000000006</v>
      </c>
      <c r="G26" s="2">
        <f>VLOOKUP(A26,'From Master file'!$B$3:$C$771,2,FALSE)</f>
        <v>619096.69000000006</v>
      </c>
      <c r="H26" s="1">
        <f t="shared" si="0"/>
        <v>0</v>
      </c>
      <c r="K26"/>
    </row>
    <row r="27" spans="1:11" x14ac:dyDescent="0.35">
      <c r="A27" t="s">
        <v>125</v>
      </c>
      <c r="B27" t="s">
        <v>126</v>
      </c>
      <c r="C27" t="s">
        <v>1661</v>
      </c>
      <c r="D27" s="16" t="s">
        <v>1655</v>
      </c>
      <c r="E27" s="1">
        <v>718264.01999999979</v>
      </c>
      <c r="G27" s="2">
        <f>VLOOKUP(A27,'From Master file'!$B$3:$C$771,2,FALSE)</f>
        <v>718264.02</v>
      </c>
      <c r="H27" s="1">
        <f t="shared" si="0"/>
        <v>0</v>
      </c>
      <c r="K27"/>
    </row>
    <row r="28" spans="1:11" x14ac:dyDescent="0.35">
      <c r="A28" t="s">
        <v>237</v>
      </c>
      <c r="B28" t="s">
        <v>238</v>
      </c>
      <c r="C28" t="s">
        <v>1661</v>
      </c>
      <c r="D28" s="16" t="s">
        <v>1655</v>
      </c>
      <c r="E28" s="1">
        <v>221184.04</v>
      </c>
      <c r="G28" s="2">
        <f>VLOOKUP(A28,'From Master file'!$B$3:$C$771,2,FALSE)</f>
        <v>221184.04</v>
      </c>
      <c r="H28" s="1">
        <f t="shared" si="0"/>
        <v>0</v>
      </c>
      <c r="K28"/>
    </row>
    <row r="29" spans="1:11" x14ac:dyDescent="0.35">
      <c r="A29" t="s">
        <v>263</v>
      </c>
      <c r="B29" t="s">
        <v>264</v>
      </c>
      <c r="C29" t="s">
        <v>1661</v>
      </c>
      <c r="D29" s="16" t="s">
        <v>1655</v>
      </c>
      <c r="E29" s="1">
        <v>140251.4</v>
      </c>
      <c r="G29" s="2">
        <f>VLOOKUP(A29,'From Master file'!$B$3:$C$771,2,FALSE)</f>
        <v>140251.4</v>
      </c>
      <c r="H29" s="1">
        <f t="shared" si="0"/>
        <v>0</v>
      </c>
      <c r="K29"/>
    </row>
    <row r="30" spans="1:11" x14ac:dyDescent="0.35">
      <c r="A30" t="s">
        <v>127</v>
      </c>
      <c r="B30" t="s">
        <v>128</v>
      </c>
      <c r="C30" t="s">
        <v>1661</v>
      </c>
      <c r="D30" s="16" t="s">
        <v>1655</v>
      </c>
      <c r="E30" s="1">
        <v>712501.34999999974</v>
      </c>
      <c r="G30" s="2">
        <f>VLOOKUP(A30,'From Master file'!$B$3:$C$771,2,FALSE)</f>
        <v>712501.35000000009</v>
      </c>
      <c r="H30" s="1">
        <f t="shared" si="0"/>
        <v>0</v>
      </c>
      <c r="K30"/>
    </row>
    <row r="31" spans="1:11" x14ac:dyDescent="0.35">
      <c r="A31" t="s">
        <v>159</v>
      </c>
      <c r="B31" t="s">
        <v>160</v>
      </c>
      <c r="C31" t="s">
        <v>1661</v>
      </c>
      <c r="D31" s="16" t="s">
        <v>1655</v>
      </c>
      <c r="E31" s="1">
        <v>459196.17</v>
      </c>
      <c r="G31" s="2">
        <f>VLOOKUP(A31,'From Master file'!$B$3:$C$771,2,FALSE)</f>
        <v>459196.17</v>
      </c>
      <c r="H31" s="1">
        <f t="shared" si="0"/>
        <v>0</v>
      </c>
      <c r="K31"/>
    </row>
    <row r="32" spans="1:11" x14ac:dyDescent="0.35">
      <c r="A32" t="s">
        <v>93</v>
      </c>
      <c r="B32" t="s">
        <v>94</v>
      </c>
      <c r="C32" t="s">
        <v>16</v>
      </c>
      <c r="E32" s="1">
        <v>969686.36</v>
      </c>
      <c r="G32" s="2">
        <f>VLOOKUP(A32,'From Master file'!$B$3:$C$771,2,FALSE)</f>
        <v>969686.36</v>
      </c>
      <c r="H32" s="1">
        <f t="shared" si="0"/>
        <v>0</v>
      </c>
      <c r="K32"/>
    </row>
    <row r="33" spans="1:11" x14ac:dyDescent="0.35">
      <c r="A33" t="s">
        <v>67</v>
      </c>
      <c r="B33" t="s">
        <v>68</v>
      </c>
      <c r="C33" t="s">
        <v>1661</v>
      </c>
      <c r="D33" s="16" t="s">
        <v>1655</v>
      </c>
      <c r="E33" s="1">
        <v>1484526.5999999999</v>
      </c>
      <c r="G33" s="2">
        <f>VLOOKUP(A33,'From Master file'!$B$3:$C$771,2,FALSE)</f>
        <v>1484526.5999999999</v>
      </c>
      <c r="H33" s="1">
        <f t="shared" si="0"/>
        <v>0</v>
      </c>
      <c r="K33"/>
    </row>
    <row r="34" spans="1:11" x14ac:dyDescent="0.35">
      <c r="A34" t="s">
        <v>273</v>
      </c>
      <c r="B34" t="s">
        <v>274</v>
      </c>
      <c r="C34" t="s">
        <v>16</v>
      </c>
      <c r="E34" s="1">
        <v>101694.94</v>
      </c>
      <c r="G34" s="2">
        <f>VLOOKUP(A34,'From Master file'!$B$3:$C$771,2,FALSE)</f>
        <v>101694.94</v>
      </c>
      <c r="H34" s="1">
        <f t="shared" ref="H34:H65" si="1">+G34-E34</f>
        <v>0</v>
      </c>
      <c r="K34"/>
    </row>
    <row r="35" spans="1:11" x14ac:dyDescent="0.35">
      <c r="A35" t="s">
        <v>229</v>
      </c>
      <c r="B35" t="s">
        <v>230</v>
      </c>
      <c r="C35" t="s">
        <v>16</v>
      </c>
      <c r="E35" s="1">
        <v>240045.01000000004</v>
      </c>
      <c r="G35" s="2">
        <f>VLOOKUP(A35,'From Master file'!$B$3:$C$771,2,FALSE)</f>
        <v>240045.01000000004</v>
      </c>
      <c r="H35" s="1">
        <f t="shared" si="1"/>
        <v>0</v>
      </c>
      <c r="K35"/>
    </row>
    <row r="36" spans="1:11" x14ac:dyDescent="0.35">
      <c r="A36" t="s">
        <v>4</v>
      </c>
      <c r="B36" t="s">
        <v>5</v>
      </c>
      <c r="C36" t="s">
        <v>6</v>
      </c>
      <c r="E36" s="1">
        <v>64776094.499999985</v>
      </c>
      <c r="G36" s="2">
        <f>VLOOKUP(A36,'From Master file'!$B$3:$C$771,2,FALSE)</f>
        <v>64776094.500000007</v>
      </c>
      <c r="H36" s="1">
        <f t="shared" si="1"/>
        <v>0</v>
      </c>
      <c r="K36"/>
    </row>
    <row r="37" spans="1:11" x14ac:dyDescent="0.35">
      <c r="A37" t="s">
        <v>225</v>
      </c>
      <c r="B37" t="s">
        <v>226</v>
      </c>
      <c r="C37" t="s">
        <v>1661</v>
      </c>
      <c r="D37" s="16" t="s">
        <v>1655</v>
      </c>
      <c r="E37" s="1">
        <v>251798.8</v>
      </c>
      <c r="G37" s="2">
        <f>VLOOKUP(A37,'From Master file'!$B$3:$C$771,2,FALSE)</f>
        <v>251798.8</v>
      </c>
      <c r="H37" s="1">
        <f t="shared" si="1"/>
        <v>0</v>
      </c>
      <c r="K37"/>
    </row>
    <row r="38" spans="1:11" x14ac:dyDescent="0.35">
      <c r="A38" t="s">
        <v>193</v>
      </c>
      <c r="B38" t="s">
        <v>194</v>
      </c>
      <c r="C38" t="s">
        <v>1661</v>
      </c>
      <c r="D38" s="16" t="s">
        <v>1656</v>
      </c>
      <c r="E38" s="1">
        <v>331589</v>
      </c>
      <c r="G38" s="2">
        <f>VLOOKUP(A38,'From Master file'!$B$3:$C$771,2,FALSE)</f>
        <v>331589</v>
      </c>
      <c r="H38" s="1">
        <f t="shared" si="1"/>
        <v>0</v>
      </c>
    </row>
    <row r="39" spans="1:11" x14ac:dyDescent="0.35">
      <c r="A39" t="s">
        <v>75</v>
      </c>
      <c r="B39" t="s">
        <v>76</v>
      </c>
      <c r="C39" t="s">
        <v>1661</v>
      </c>
      <c r="D39" s="16" t="s">
        <v>1655</v>
      </c>
      <c r="E39" s="1">
        <v>1360216.0000000005</v>
      </c>
      <c r="G39" s="2">
        <f>VLOOKUP(A39,'From Master file'!$B$3:$C$771,2,FALSE)</f>
        <v>1360216.0000000002</v>
      </c>
      <c r="H39" s="1">
        <f t="shared" si="1"/>
        <v>0</v>
      </c>
    </row>
    <row r="40" spans="1:11" x14ac:dyDescent="0.35">
      <c r="A40" t="s">
        <v>171</v>
      </c>
      <c r="B40" t="s">
        <v>172</v>
      </c>
      <c r="C40" t="s">
        <v>16</v>
      </c>
      <c r="E40" s="1">
        <v>386287.98000000004</v>
      </c>
      <c r="G40" s="2">
        <f>VLOOKUP(A40,'From Master file'!$B$3:$C$771,2,FALSE)</f>
        <v>386287.98000000004</v>
      </c>
      <c r="H40" s="1">
        <f t="shared" si="1"/>
        <v>0</v>
      </c>
    </row>
    <row r="41" spans="1:11" x14ac:dyDescent="0.35">
      <c r="A41" t="s">
        <v>213</v>
      </c>
      <c r="B41" t="s">
        <v>214</v>
      </c>
      <c r="C41" t="s">
        <v>1661</v>
      </c>
      <c r="D41" s="16" t="s">
        <v>1656</v>
      </c>
      <c r="E41" s="1">
        <v>281640.37</v>
      </c>
      <c r="G41" s="2">
        <f>VLOOKUP(A41,'From Master file'!$B$3:$C$771,2,FALSE)</f>
        <v>281640.37</v>
      </c>
      <c r="H41" s="1">
        <f t="shared" si="1"/>
        <v>0</v>
      </c>
    </row>
    <row r="42" spans="1:11" x14ac:dyDescent="0.35">
      <c r="A42" t="s">
        <v>243</v>
      </c>
      <c r="B42" t="s">
        <v>244</v>
      </c>
      <c r="C42" t="s">
        <v>1661</v>
      </c>
      <c r="D42" s="16" t="s">
        <v>1655</v>
      </c>
      <c r="E42" s="1">
        <v>197932.24000000002</v>
      </c>
      <c r="G42" s="2">
        <f>VLOOKUP(A42,'From Master file'!$B$3:$C$771,2,FALSE)</f>
        <v>197932.24000000002</v>
      </c>
      <c r="H42" s="1">
        <f t="shared" si="1"/>
        <v>0</v>
      </c>
    </row>
    <row r="43" spans="1:11" x14ac:dyDescent="0.35">
      <c r="A43" t="s">
        <v>101</v>
      </c>
      <c r="B43" t="s">
        <v>102</v>
      </c>
      <c r="C43" t="s">
        <v>16</v>
      </c>
      <c r="E43" s="1">
        <v>914466.9</v>
      </c>
      <c r="G43" s="2">
        <f>VLOOKUP(A43,'From Master file'!$B$3:$C$771,2,FALSE)</f>
        <v>914466.9</v>
      </c>
      <c r="H43" s="1">
        <f t="shared" si="1"/>
        <v>0</v>
      </c>
    </row>
    <row r="44" spans="1:11" x14ac:dyDescent="0.35">
      <c r="A44" t="s">
        <v>71</v>
      </c>
      <c r="B44" t="s">
        <v>72</v>
      </c>
      <c r="C44" t="s">
        <v>1661</v>
      </c>
      <c r="D44" s="16" t="s">
        <v>1656</v>
      </c>
      <c r="E44" s="1">
        <v>1412031.27</v>
      </c>
      <c r="G44" s="2">
        <f>VLOOKUP(A44,'From Master file'!$B$3:$C$771,2,FALSE)</f>
        <v>1412031.27</v>
      </c>
      <c r="H44" s="1">
        <f t="shared" si="1"/>
        <v>0</v>
      </c>
    </row>
    <row r="45" spans="1:11" x14ac:dyDescent="0.35">
      <c r="A45" t="s">
        <v>41</v>
      </c>
      <c r="B45" t="s">
        <v>42</v>
      </c>
      <c r="C45" t="s">
        <v>6</v>
      </c>
      <c r="E45" s="1">
        <v>4417643.45</v>
      </c>
      <c r="G45" s="2">
        <f>VLOOKUP(A45,'From Master file'!$B$3:$C$771,2,FALSE)</f>
        <v>4417643.45</v>
      </c>
      <c r="H45" s="1">
        <f t="shared" si="1"/>
        <v>0</v>
      </c>
    </row>
    <row r="46" spans="1:11" x14ac:dyDescent="0.35">
      <c r="A46" t="s">
        <v>21</v>
      </c>
      <c r="B46" t="s">
        <v>22</v>
      </c>
      <c r="C46" t="s">
        <v>6</v>
      </c>
      <c r="E46" s="1">
        <v>7256477.0200000005</v>
      </c>
      <c r="G46" s="2">
        <f>VLOOKUP(A46,'From Master file'!$B$3:$C$771,2,FALSE)</f>
        <v>7256477.0200000005</v>
      </c>
      <c r="H46" s="1">
        <f t="shared" si="1"/>
        <v>0</v>
      </c>
    </row>
    <row r="47" spans="1:11" x14ac:dyDescent="0.35">
      <c r="A47" t="s">
        <v>59</v>
      </c>
      <c r="B47" t="s">
        <v>60</v>
      </c>
      <c r="C47" t="s">
        <v>6</v>
      </c>
      <c r="E47" s="1">
        <v>2117124.46</v>
      </c>
      <c r="G47" s="2">
        <f>VLOOKUP(A47,'From Master file'!$B$3:$C$771,2,FALSE)</f>
        <v>2117124.46</v>
      </c>
      <c r="H47" s="1">
        <f t="shared" si="1"/>
        <v>0</v>
      </c>
    </row>
    <row r="48" spans="1:11" x14ac:dyDescent="0.35">
      <c r="A48" t="s">
        <v>47</v>
      </c>
      <c r="B48" t="s">
        <v>48</v>
      </c>
      <c r="C48" t="s">
        <v>1661</v>
      </c>
      <c r="D48" s="16" t="s">
        <v>1655</v>
      </c>
      <c r="E48" s="1">
        <v>2975774.74</v>
      </c>
      <c r="G48" s="2">
        <f>VLOOKUP(A48,'From Master file'!$B$3:$C$771,2,FALSE)</f>
        <v>2975774.74</v>
      </c>
      <c r="H48" s="1">
        <f t="shared" si="1"/>
        <v>0</v>
      </c>
    </row>
    <row r="49" spans="1:8" x14ac:dyDescent="0.35">
      <c r="A49" t="s">
        <v>117</v>
      </c>
      <c r="B49" t="s">
        <v>118</v>
      </c>
      <c r="C49" t="s">
        <v>6</v>
      </c>
      <c r="E49" s="1">
        <v>749549.75</v>
      </c>
      <c r="G49" s="2">
        <f>VLOOKUP(A49,'From Master file'!$B$3:$C$771,2,FALSE)</f>
        <v>749549.75</v>
      </c>
      <c r="H49" s="1">
        <f t="shared" si="1"/>
        <v>0</v>
      </c>
    </row>
    <row r="50" spans="1:8" x14ac:dyDescent="0.35">
      <c r="A50" t="s">
        <v>69</v>
      </c>
      <c r="B50" t="s">
        <v>70</v>
      </c>
      <c r="C50" t="s">
        <v>1661</v>
      </c>
      <c r="D50" s="16" t="s">
        <v>1655</v>
      </c>
      <c r="E50" s="1">
        <v>1419300.0200000003</v>
      </c>
      <c r="G50" s="2">
        <f>VLOOKUP(A50,'From Master file'!$B$3:$C$771,2,FALSE)</f>
        <v>1419300.0200000003</v>
      </c>
      <c r="H50" s="1">
        <f t="shared" si="1"/>
        <v>0</v>
      </c>
    </row>
    <row r="51" spans="1:8" x14ac:dyDescent="0.35">
      <c r="A51" t="s">
        <v>61</v>
      </c>
      <c r="B51" t="s">
        <v>62</v>
      </c>
      <c r="C51" t="s">
        <v>1661</v>
      </c>
      <c r="D51" s="16" t="s">
        <v>1655</v>
      </c>
      <c r="E51" s="1">
        <v>1944858.6099999999</v>
      </c>
      <c r="G51" s="2">
        <f>VLOOKUP(A51,'From Master file'!$B$3:$C$771,2,FALSE)</f>
        <v>1944858.61</v>
      </c>
      <c r="H51" s="1">
        <f t="shared" si="1"/>
        <v>0</v>
      </c>
    </row>
    <row r="52" spans="1:8" x14ac:dyDescent="0.35">
      <c r="A52" t="s">
        <v>269</v>
      </c>
      <c r="B52" t="s">
        <v>270</v>
      </c>
      <c r="C52" t="s">
        <v>1661</v>
      </c>
      <c r="D52" s="16" t="s">
        <v>1655</v>
      </c>
      <c r="E52" s="1">
        <v>111419.93</v>
      </c>
      <c r="G52" s="2">
        <f>VLOOKUP(A52,'From Master file'!$B$3:$C$771,2,FALSE)</f>
        <v>111419.93</v>
      </c>
      <c r="H52" s="1">
        <f t="shared" si="1"/>
        <v>0</v>
      </c>
    </row>
    <row r="53" spans="1:8" x14ac:dyDescent="0.35">
      <c r="A53" t="s">
        <v>109</v>
      </c>
      <c r="B53" t="s">
        <v>110</v>
      </c>
      <c r="C53" t="s">
        <v>16</v>
      </c>
      <c r="E53" s="1">
        <v>865495.04000000004</v>
      </c>
      <c r="G53" s="2">
        <f>VLOOKUP(A53,'From Master file'!$B$3:$C$771,2,FALSE)</f>
        <v>865495.04000000004</v>
      </c>
      <c r="H53" s="1">
        <f t="shared" si="1"/>
        <v>0</v>
      </c>
    </row>
    <row r="54" spans="1:8" x14ac:dyDescent="0.35">
      <c r="A54" t="s">
        <v>14</v>
      </c>
      <c r="B54" t="s">
        <v>15</v>
      </c>
      <c r="C54" t="s">
        <v>16</v>
      </c>
      <c r="E54" s="1">
        <v>16990239.199999999</v>
      </c>
      <c r="G54" s="2">
        <f>VLOOKUP(A54,'From Master file'!$B$3:$C$771,2,FALSE)</f>
        <v>16990239.199999999</v>
      </c>
      <c r="H54" s="1">
        <f t="shared" si="1"/>
        <v>0</v>
      </c>
    </row>
    <row r="55" spans="1:8" x14ac:dyDescent="0.35">
      <c r="A55" t="s">
        <v>203</v>
      </c>
      <c r="B55" t="s">
        <v>204</v>
      </c>
      <c r="C55" t="s">
        <v>1661</v>
      </c>
      <c r="D55" s="16" t="s">
        <v>1659</v>
      </c>
      <c r="E55" s="1">
        <v>314820.07</v>
      </c>
      <c r="G55" s="2">
        <f>VLOOKUP(A55,'From Master file'!$B$3:$C$771,2,FALSE)</f>
        <v>314820.07</v>
      </c>
      <c r="H55" s="1">
        <f t="shared" si="1"/>
        <v>0</v>
      </c>
    </row>
    <row r="56" spans="1:8" x14ac:dyDescent="0.35">
      <c r="A56" t="s">
        <v>185</v>
      </c>
      <c r="B56" t="s">
        <v>186</v>
      </c>
      <c r="C56" t="s">
        <v>1661</v>
      </c>
      <c r="D56" s="16" t="s">
        <v>1656</v>
      </c>
      <c r="E56" s="1">
        <v>348804.66</v>
      </c>
      <c r="G56" s="2">
        <f>VLOOKUP(A56,'From Master file'!$B$3:$C$771,2,FALSE)</f>
        <v>348804.66</v>
      </c>
      <c r="H56" s="1">
        <f t="shared" si="1"/>
        <v>0</v>
      </c>
    </row>
    <row r="57" spans="1:8" x14ac:dyDescent="0.35">
      <c r="A57" t="s">
        <v>107</v>
      </c>
      <c r="B57" t="s">
        <v>108</v>
      </c>
      <c r="C57" t="s">
        <v>1661</v>
      </c>
      <c r="D57" s="16" t="s">
        <v>1656</v>
      </c>
      <c r="E57" s="1">
        <v>865518.76</v>
      </c>
      <c r="G57" s="2">
        <f>VLOOKUP(A57,'From Master file'!$B$3:$C$771,2,FALSE)</f>
        <v>865518.76</v>
      </c>
      <c r="H57" s="1">
        <f t="shared" si="1"/>
        <v>0</v>
      </c>
    </row>
    <row r="58" spans="1:8" x14ac:dyDescent="0.35">
      <c r="A58" t="s">
        <v>97</v>
      </c>
      <c r="B58" t="s">
        <v>98</v>
      </c>
      <c r="C58" t="s">
        <v>1661</v>
      </c>
      <c r="D58" s="16" t="s">
        <v>1655</v>
      </c>
      <c r="E58" s="1">
        <v>947278.45999999985</v>
      </c>
      <c r="G58" s="2">
        <f>VLOOKUP(A58,'From Master file'!$B$3:$C$771,2,FALSE)</f>
        <v>947278.45999999985</v>
      </c>
      <c r="H58" s="1">
        <f t="shared" si="1"/>
        <v>0</v>
      </c>
    </row>
    <row r="59" spans="1:8" x14ac:dyDescent="0.35">
      <c r="A59" t="s">
        <v>17</v>
      </c>
      <c r="B59" t="s">
        <v>18</v>
      </c>
      <c r="C59" t="s">
        <v>1661</v>
      </c>
      <c r="D59" s="16" t="s">
        <v>1655</v>
      </c>
      <c r="E59" s="1">
        <v>8819000.8100000005</v>
      </c>
      <c r="G59" s="2">
        <f>VLOOKUP(A59,'From Master file'!$B$3:$C$771,2,FALSE)</f>
        <v>8819000.8099999968</v>
      </c>
      <c r="H59" s="1">
        <f t="shared" si="1"/>
        <v>0</v>
      </c>
    </row>
    <row r="60" spans="1:8" x14ac:dyDescent="0.35">
      <c r="A60" t="s">
        <v>51</v>
      </c>
      <c r="B60" t="s">
        <v>52</v>
      </c>
      <c r="C60" t="s">
        <v>16</v>
      </c>
      <c r="E60" s="1">
        <v>2653778.6800000002</v>
      </c>
      <c r="G60" s="2">
        <f>VLOOKUP(A60,'From Master file'!$B$3:$C$771,2,FALSE)</f>
        <v>2653778.6799999997</v>
      </c>
      <c r="H60" s="1">
        <f t="shared" si="1"/>
        <v>0</v>
      </c>
    </row>
    <row r="61" spans="1:8" x14ac:dyDescent="0.35">
      <c r="A61" t="s">
        <v>31</v>
      </c>
      <c r="B61" t="s">
        <v>32</v>
      </c>
      <c r="C61" t="s">
        <v>16</v>
      </c>
      <c r="E61" s="1">
        <v>5777639.6999999993</v>
      </c>
      <c r="G61" s="2">
        <f>VLOOKUP(A61,'From Master file'!$B$3:$C$771,2,FALSE)</f>
        <v>5777639.6999999993</v>
      </c>
      <c r="H61" s="1">
        <f t="shared" si="1"/>
        <v>0</v>
      </c>
    </row>
    <row r="62" spans="1:8" x14ac:dyDescent="0.35">
      <c r="A62" t="s">
        <v>103</v>
      </c>
      <c r="B62" t="s">
        <v>104</v>
      </c>
      <c r="C62" t="s">
        <v>1661</v>
      </c>
      <c r="D62" s="16" t="s">
        <v>1656</v>
      </c>
      <c r="E62" s="1">
        <v>887782.82</v>
      </c>
      <c r="G62" s="2">
        <f>VLOOKUP(A62,'From Master file'!$B$3:$C$771,2,FALSE)</f>
        <v>887782.82</v>
      </c>
      <c r="H62" s="1">
        <f t="shared" si="1"/>
        <v>0</v>
      </c>
    </row>
    <row r="63" spans="1:8" x14ac:dyDescent="0.35">
      <c r="A63" t="s">
        <v>121</v>
      </c>
      <c r="B63" t="s">
        <v>122</v>
      </c>
      <c r="C63" t="s">
        <v>1661</v>
      </c>
      <c r="D63" s="16" t="s">
        <v>1655</v>
      </c>
      <c r="E63" s="1">
        <v>730076.40999999992</v>
      </c>
      <c r="G63" s="2">
        <f>VLOOKUP(A63,'From Master file'!$B$3:$C$771,2,FALSE)</f>
        <v>730076.41</v>
      </c>
      <c r="H63" s="1">
        <f t="shared" si="1"/>
        <v>0</v>
      </c>
    </row>
    <row r="64" spans="1:8" x14ac:dyDescent="0.35">
      <c r="A64" t="s">
        <v>133</v>
      </c>
      <c r="B64" t="s">
        <v>134</v>
      </c>
      <c r="C64" t="s">
        <v>1661</v>
      </c>
      <c r="D64" s="16" t="s">
        <v>1655</v>
      </c>
      <c r="E64" s="1">
        <v>645489.1</v>
      </c>
      <c r="G64" s="2">
        <f>VLOOKUP(A64,'From Master file'!$B$3:$C$771,2,FALSE)</f>
        <v>645489.10000000009</v>
      </c>
      <c r="H64" s="1">
        <f t="shared" si="1"/>
        <v>0</v>
      </c>
    </row>
    <row r="65" spans="1:11" x14ac:dyDescent="0.35">
      <c r="A65" t="s">
        <v>12</v>
      </c>
      <c r="B65" t="s">
        <v>13</v>
      </c>
      <c r="C65" t="s">
        <v>9</v>
      </c>
      <c r="E65" s="1">
        <v>17838232.25</v>
      </c>
      <c r="G65" s="2">
        <f>VLOOKUP(A65,'From Master file'!$B$3:$C$771,2,FALSE)</f>
        <v>17838232.25</v>
      </c>
      <c r="H65" s="1">
        <f t="shared" si="1"/>
        <v>0</v>
      </c>
    </row>
    <row r="66" spans="1:11" x14ac:dyDescent="0.35">
      <c r="A66" t="s">
        <v>10</v>
      </c>
      <c r="B66" t="s">
        <v>11</v>
      </c>
      <c r="C66" t="s">
        <v>9</v>
      </c>
      <c r="E66" s="1">
        <v>20178128.590000004</v>
      </c>
      <c r="G66" s="2">
        <f>VLOOKUP(A66,'From Master file'!$B$3:$C$771,2,FALSE)</f>
        <v>20178128.590000004</v>
      </c>
      <c r="H66" s="1">
        <f t="shared" ref="H66:H97" si="2">+G66-E66</f>
        <v>0</v>
      </c>
    </row>
    <row r="67" spans="1:11" x14ac:dyDescent="0.35">
      <c r="A67" t="s">
        <v>7</v>
      </c>
      <c r="B67" t="s">
        <v>8</v>
      </c>
      <c r="C67" t="s">
        <v>9</v>
      </c>
      <c r="E67" s="1">
        <v>30702839.169999998</v>
      </c>
      <c r="G67" s="2">
        <f>VLOOKUP(A67,'From Master file'!$B$3:$C$771,2,FALSE)</f>
        <v>30702839.169999998</v>
      </c>
      <c r="H67" s="1">
        <f t="shared" si="2"/>
        <v>0</v>
      </c>
    </row>
    <row r="68" spans="1:11" x14ac:dyDescent="0.35">
      <c r="A68" t="s">
        <v>37</v>
      </c>
      <c r="B68" t="s">
        <v>38</v>
      </c>
      <c r="C68" t="s">
        <v>9</v>
      </c>
      <c r="E68" s="1">
        <v>5051969.83</v>
      </c>
      <c r="G68" s="2">
        <f>VLOOKUP(A68,'From Master file'!$B$3:$C$771,2,FALSE)</f>
        <v>5051969.83</v>
      </c>
      <c r="H68" s="1">
        <f t="shared" si="2"/>
        <v>0</v>
      </c>
    </row>
    <row r="69" spans="1:11" x14ac:dyDescent="0.35">
      <c r="A69" t="s">
        <v>161</v>
      </c>
      <c r="B69" t="s">
        <v>162</v>
      </c>
      <c r="C69" t="s">
        <v>1661</v>
      </c>
      <c r="D69" s="16" t="s">
        <v>1655</v>
      </c>
      <c r="E69" s="1">
        <v>450846.51</v>
      </c>
      <c r="G69" s="2">
        <f>VLOOKUP(A69,'From Master file'!$B$3:$C$771,2,FALSE)</f>
        <v>450846.51</v>
      </c>
      <c r="H69" s="1">
        <f t="shared" si="2"/>
        <v>0</v>
      </c>
    </row>
    <row r="70" spans="1:11" x14ac:dyDescent="0.35">
      <c r="A70" t="s">
        <v>35</v>
      </c>
      <c r="B70" t="s">
        <v>36</v>
      </c>
      <c r="C70" t="s">
        <v>1661</v>
      </c>
      <c r="D70" s="16" t="s">
        <v>1657</v>
      </c>
      <c r="E70" s="1">
        <v>5113045.7699999996</v>
      </c>
      <c r="G70" s="2">
        <f>VLOOKUP(A70,'From Master file'!$B$3:$C$771,2,FALSE)</f>
        <v>5113045.7699999996</v>
      </c>
      <c r="H70" s="1">
        <f t="shared" si="2"/>
        <v>0</v>
      </c>
    </row>
    <row r="71" spans="1:11" x14ac:dyDescent="0.35">
      <c r="A71" t="s">
        <v>253</v>
      </c>
      <c r="B71" t="s">
        <v>254</v>
      </c>
      <c r="C71" t="s">
        <v>1661</v>
      </c>
      <c r="D71" s="16" t="s">
        <v>1659</v>
      </c>
      <c r="E71" s="1">
        <v>179295.69</v>
      </c>
      <c r="G71" s="2">
        <f>VLOOKUP(A71,'From Master file'!$B$3:$C$771,2,FALSE)</f>
        <v>179295.69</v>
      </c>
      <c r="H71" s="1">
        <f t="shared" si="2"/>
        <v>0</v>
      </c>
    </row>
    <row r="72" spans="1:11" x14ac:dyDescent="0.35">
      <c r="A72" t="s">
        <v>155</v>
      </c>
      <c r="B72" t="s">
        <v>156</v>
      </c>
      <c r="C72" t="s">
        <v>16</v>
      </c>
      <c r="E72" s="1">
        <v>492171.32</v>
      </c>
      <c r="G72" s="2">
        <f>VLOOKUP(A72,'From Master file'!$B$3:$C$771,2,FALSE)</f>
        <v>492171.32</v>
      </c>
      <c r="H72" s="1">
        <f t="shared" si="2"/>
        <v>0</v>
      </c>
    </row>
    <row r="73" spans="1:11" x14ac:dyDescent="0.35">
      <c r="A73" t="s">
        <v>189</v>
      </c>
      <c r="B73" t="s">
        <v>190</v>
      </c>
      <c r="C73" t="s">
        <v>1661</v>
      </c>
      <c r="D73" s="16" t="s">
        <v>1655</v>
      </c>
      <c r="E73" s="1">
        <v>340034.95</v>
      </c>
      <c r="G73" s="2">
        <f>VLOOKUP(A73,'From Master file'!$B$3:$C$771,2,FALSE)</f>
        <v>340034.95</v>
      </c>
      <c r="H73" s="1">
        <f t="shared" si="2"/>
        <v>0</v>
      </c>
    </row>
    <row r="74" spans="1:11" x14ac:dyDescent="0.35">
      <c r="A74" t="s">
        <v>183</v>
      </c>
      <c r="B74" t="s">
        <v>184</v>
      </c>
      <c r="C74" t="s">
        <v>16</v>
      </c>
      <c r="E74" s="1">
        <v>352116.25999999995</v>
      </c>
      <c r="G74" s="2">
        <f>VLOOKUP(A74,'From Master file'!$B$3:$C$771,2,FALSE)</f>
        <v>352116.25999999995</v>
      </c>
      <c r="H74" s="1">
        <f t="shared" si="2"/>
        <v>0</v>
      </c>
    </row>
    <row r="75" spans="1:11" x14ac:dyDescent="0.35">
      <c r="A75" t="s">
        <v>105</v>
      </c>
      <c r="B75" t="s">
        <v>106</v>
      </c>
      <c r="C75" t="s">
        <v>1661</v>
      </c>
      <c r="D75" s="16" t="s">
        <v>1656</v>
      </c>
      <c r="E75" s="1">
        <v>887592.51000000024</v>
      </c>
      <c r="G75" s="2">
        <f>VLOOKUP(A75,'From Master file'!$B$3:$C$771,2,FALSE)</f>
        <v>887592.51000000024</v>
      </c>
      <c r="H75" s="1">
        <f t="shared" si="2"/>
        <v>0</v>
      </c>
    </row>
    <row r="76" spans="1:11" x14ac:dyDescent="0.35">
      <c r="A76" t="s">
        <v>115</v>
      </c>
      <c r="B76" t="s">
        <v>116</v>
      </c>
      <c r="C76" t="s">
        <v>16</v>
      </c>
      <c r="E76" s="1">
        <v>771035.00999999989</v>
      </c>
      <c r="G76" s="2">
        <f>VLOOKUP(A76,'From Master file'!$B$3:$C$771,2,FALSE)</f>
        <v>771035.00999999989</v>
      </c>
      <c r="H76" s="1">
        <f t="shared" si="2"/>
        <v>0</v>
      </c>
    </row>
    <row r="77" spans="1:11" s="16" customFormat="1" x14ac:dyDescent="0.35">
      <c r="A77" s="16" t="s">
        <v>39</v>
      </c>
      <c r="B77" s="16" t="s">
        <v>40</v>
      </c>
      <c r="C77" s="16" t="s">
        <v>1661</v>
      </c>
      <c r="D77" s="16" t="s">
        <v>1657</v>
      </c>
      <c r="E77" s="17">
        <v>4816347.88</v>
      </c>
      <c r="G77" s="18">
        <f>VLOOKUP(A77,'From Master file'!$B$3:$C$771,2,FALSE)</f>
        <v>4816347.8800000008</v>
      </c>
      <c r="H77" s="1">
        <f t="shared" si="2"/>
        <v>0</v>
      </c>
      <c r="K77" s="18"/>
    </row>
    <row r="78" spans="1:11" x14ac:dyDescent="0.35">
      <c r="A78" t="s">
        <v>113</v>
      </c>
      <c r="B78" t="s">
        <v>114</v>
      </c>
      <c r="C78" t="s">
        <v>16</v>
      </c>
      <c r="E78" s="1">
        <v>777173.5</v>
      </c>
      <c r="G78" s="2">
        <f>VLOOKUP(A78,'From Master file'!$B$3:$C$771,2,FALSE)</f>
        <v>777173.5</v>
      </c>
      <c r="H78" s="1">
        <f t="shared" si="2"/>
        <v>0</v>
      </c>
    </row>
    <row r="79" spans="1:11" x14ac:dyDescent="0.35">
      <c r="A79" t="s">
        <v>119</v>
      </c>
      <c r="B79" t="s">
        <v>120</v>
      </c>
      <c r="C79" t="s">
        <v>1661</v>
      </c>
      <c r="D79" s="16" t="s">
        <v>1656</v>
      </c>
      <c r="E79" s="1">
        <v>749238.13</v>
      </c>
      <c r="G79" s="2">
        <f>VLOOKUP(A79,'From Master file'!$B$3:$C$771,2,FALSE)</f>
        <v>749238.13</v>
      </c>
      <c r="H79" s="1">
        <f t="shared" si="2"/>
        <v>0</v>
      </c>
    </row>
    <row r="80" spans="1:11" x14ac:dyDescent="0.35">
      <c r="A80" t="s">
        <v>23</v>
      </c>
      <c r="B80" t="s">
        <v>24</v>
      </c>
      <c r="C80" t="s">
        <v>16</v>
      </c>
      <c r="E80" s="1">
        <v>7190303.54</v>
      </c>
      <c r="G80" s="2">
        <f>VLOOKUP(A80,'From Master file'!$B$3:$C$771,2,FALSE)</f>
        <v>7190303.5399999991</v>
      </c>
      <c r="H80" s="1">
        <f t="shared" si="2"/>
        <v>0</v>
      </c>
    </row>
    <row r="81" spans="1:8" x14ac:dyDescent="0.35">
      <c r="A81" t="s">
        <v>165</v>
      </c>
      <c r="B81" t="s">
        <v>166</v>
      </c>
      <c r="C81" t="s">
        <v>1661</v>
      </c>
      <c r="D81" s="16" t="s">
        <v>1658</v>
      </c>
      <c r="E81" s="1">
        <v>426804.7</v>
      </c>
      <c r="G81" s="2">
        <f>VLOOKUP(A81,'From Master file'!$B$3:$C$771,2,FALSE)</f>
        <v>426804.7</v>
      </c>
      <c r="H81" s="1">
        <f t="shared" si="2"/>
        <v>0</v>
      </c>
    </row>
    <row r="82" spans="1:8" x14ac:dyDescent="0.35">
      <c r="A82" t="s">
        <v>251</v>
      </c>
      <c r="B82" t="s">
        <v>252</v>
      </c>
      <c r="C82" t="s">
        <v>1661</v>
      </c>
      <c r="D82" s="16" t="s">
        <v>1658</v>
      </c>
      <c r="E82" s="1">
        <v>181195.15</v>
      </c>
      <c r="G82" s="2">
        <f>VLOOKUP(A82,'From Master file'!$B$3:$C$771,2,FALSE)</f>
        <v>181195.15</v>
      </c>
      <c r="H82" s="1">
        <f t="shared" si="2"/>
        <v>0</v>
      </c>
    </row>
    <row r="83" spans="1:8" x14ac:dyDescent="0.35">
      <c r="A83" t="s">
        <v>191</v>
      </c>
      <c r="B83" t="s">
        <v>192</v>
      </c>
      <c r="C83" t="s">
        <v>1661</v>
      </c>
      <c r="D83" s="16" t="s">
        <v>1658</v>
      </c>
      <c r="E83" s="1">
        <v>339110.26</v>
      </c>
      <c r="G83" s="2">
        <f>VLOOKUP(A83,'From Master file'!$B$3:$C$771,2,FALSE)</f>
        <v>339110.26</v>
      </c>
      <c r="H83" s="1">
        <f t="shared" si="2"/>
        <v>0</v>
      </c>
    </row>
    <row r="84" spans="1:8" x14ac:dyDescent="0.35">
      <c r="A84" t="s">
        <v>217</v>
      </c>
      <c r="B84" t="s">
        <v>218</v>
      </c>
      <c r="C84" t="s">
        <v>1661</v>
      </c>
      <c r="D84" s="16" t="s">
        <v>1658</v>
      </c>
      <c r="E84" s="1">
        <v>262097.06</v>
      </c>
      <c r="G84" s="2">
        <f>VLOOKUP(A84,'From Master file'!$B$3:$C$771,2,FALSE)</f>
        <v>262097.06</v>
      </c>
      <c r="H84" s="1">
        <f t="shared" si="2"/>
        <v>0</v>
      </c>
    </row>
    <row r="85" spans="1:8" x14ac:dyDescent="0.35">
      <c r="A85" t="s">
        <v>231</v>
      </c>
      <c r="B85" t="s">
        <v>232</v>
      </c>
      <c r="C85" t="s">
        <v>1661</v>
      </c>
      <c r="D85" s="16" t="s">
        <v>1658</v>
      </c>
      <c r="E85" s="1">
        <v>239176.18</v>
      </c>
      <c r="G85" s="2">
        <f>VLOOKUP(A85,'From Master file'!$B$3:$C$771,2,FALSE)</f>
        <v>239176.18</v>
      </c>
      <c r="H85" s="1">
        <f t="shared" si="2"/>
        <v>0</v>
      </c>
    </row>
    <row r="86" spans="1:8" x14ac:dyDescent="0.35">
      <c r="A86" t="s">
        <v>281</v>
      </c>
      <c r="B86" t="s">
        <v>282</v>
      </c>
      <c r="C86" t="s">
        <v>1661</v>
      </c>
      <c r="D86" s="16" t="s">
        <v>1658</v>
      </c>
      <c r="E86" s="1">
        <v>54150.62</v>
      </c>
      <c r="G86" s="2">
        <f>VLOOKUP(A86,'From Master file'!$B$3:$C$771,2,FALSE)</f>
        <v>54150.62</v>
      </c>
      <c r="H86" s="1">
        <f t="shared" si="2"/>
        <v>0</v>
      </c>
    </row>
    <row r="87" spans="1:8" x14ac:dyDescent="0.35">
      <c r="A87" t="s">
        <v>131</v>
      </c>
      <c r="B87" t="s">
        <v>132</v>
      </c>
      <c r="C87" t="s">
        <v>1661</v>
      </c>
      <c r="D87" s="16" t="s">
        <v>1658</v>
      </c>
      <c r="E87" s="1">
        <v>648547.12</v>
      </c>
      <c r="G87" s="2">
        <f>VLOOKUP(A87,'From Master file'!$B$3:$C$771,2,FALSE)</f>
        <v>648547.12</v>
      </c>
      <c r="H87" s="1">
        <f t="shared" si="2"/>
        <v>0</v>
      </c>
    </row>
    <row r="88" spans="1:8" x14ac:dyDescent="0.35">
      <c r="A88" t="s">
        <v>227</v>
      </c>
      <c r="B88" t="s">
        <v>228</v>
      </c>
      <c r="C88" t="s">
        <v>1661</v>
      </c>
      <c r="D88" s="16" t="s">
        <v>1658</v>
      </c>
      <c r="E88" s="1">
        <v>249429.66000000003</v>
      </c>
      <c r="G88" s="2">
        <f>VLOOKUP(A88,'From Master file'!$B$3:$C$771,2,FALSE)</f>
        <v>249429.66000000003</v>
      </c>
      <c r="H88" s="1">
        <f t="shared" si="2"/>
        <v>0</v>
      </c>
    </row>
    <row r="89" spans="1:8" x14ac:dyDescent="0.35">
      <c r="A89" t="s">
        <v>283</v>
      </c>
      <c r="B89" t="s">
        <v>284</v>
      </c>
      <c r="C89" t="s">
        <v>1661</v>
      </c>
      <c r="D89" s="16" t="s">
        <v>1658</v>
      </c>
      <c r="E89" s="1">
        <v>43175.7</v>
      </c>
      <c r="G89" s="2">
        <f>VLOOKUP(A89,'From Master file'!$B$3:$C$771,2,FALSE)</f>
        <v>43175.7</v>
      </c>
      <c r="H89" s="1">
        <f t="shared" si="2"/>
        <v>0</v>
      </c>
    </row>
    <row r="90" spans="1:8" x14ac:dyDescent="0.35">
      <c r="A90" t="s">
        <v>279</v>
      </c>
      <c r="B90" t="s">
        <v>280</v>
      </c>
      <c r="C90" t="s">
        <v>1661</v>
      </c>
      <c r="D90" s="16" t="s">
        <v>1658</v>
      </c>
      <c r="E90" s="1">
        <v>67120.489999999991</v>
      </c>
      <c r="G90" s="2">
        <f>VLOOKUP(A90,'From Master file'!$B$3:$C$771,2,FALSE)</f>
        <v>67120.489999999991</v>
      </c>
      <c r="H90" s="17">
        <f t="shared" si="2"/>
        <v>0</v>
      </c>
    </row>
    <row r="91" spans="1:8" x14ac:dyDescent="0.35">
      <c r="A91" t="s">
        <v>197</v>
      </c>
      <c r="B91" t="s">
        <v>198</v>
      </c>
      <c r="C91" t="s">
        <v>1661</v>
      </c>
      <c r="D91" s="16" t="s">
        <v>1658</v>
      </c>
      <c r="E91" s="1">
        <v>326093.38</v>
      </c>
      <c r="G91" s="2">
        <f>VLOOKUP(A91,'From Master file'!$B$3:$C$771,2,FALSE)</f>
        <v>326093.38</v>
      </c>
      <c r="H91" s="1">
        <f t="shared" si="2"/>
        <v>0</v>
      </c>
    </row>
    <row r="92" spans="1:8" x14ac:dyDescent="0.35">
      <c r="A92" t="s">
        <v>277</v>
      </c>
      <c r="B92" t="s">
        <v>278</v>
      </c>
      <c r="C92" t="s">
        <v>1661</v>
      </c>
      <c r="D92" s="16" t="s">
        <v>1658</v>
      </c>
      <c r="E92" s="1">
        <v>96905.430000000008</v>
      </c>
      <c r="G92" s="2">
        <f>VLOOKUP(A92,'From Master file'!$B$3:$C$771,2,FALSE)</f>
        <v>96905.430000000008</v>
      </c>
      <c r="H92" s="1">
        <f t="shared" si="2"/>
        <v>0</v>
      </c>
    </row>
    <row r="93" spans="1:8" x14ac:dyDescent="0.35">
      <c r="A93" t="s">
        <v>129</v>
      </c>
      <c r="B93" t="s">
        <v>130</v>
      </c>
      <c r="C93" t="s">
        <v>1661</v>
      </c>
      <c r="D93" s="16" t="s">
        <v>1658</v>
      </c>
      <c r="E93" s="1">
        <v>661721.05000000005</v>
      </c>
      <c r="G93" s="2">
        <f>VLOOKUP(A93,'From Master file'!$B$3:$C$771,2,FALSE)</f>
        <v>661721.05000000005</v>
      </c>
      <c r="H93" s="1">
        <f t="shared" si="2"/>
        <v>0</v>
      </c>
    </row>
    <row r="94" spans="1:8" x14ac:dyDescent="0.35">
      <c r="A94" t="s">
        <v>255</v>
      </c>
      <c r="B94" t="s">
        <v>256</v>
      </c>
      <c r="C94" t="s">
        <v>1661</v>
      </c>
      <c r="D94" s="16" t="s">
        <v>1655</v>
      </c>
      <c r="E94" s="1">
        <v>162473.97</v>
      </c>
      <c r="G94" s="2">
        <f>VLOOKUP(A94,'From Master file'!$B$3:$C$771,2,FALSE)</f>
        <v>162473.97</v>
      </c>
      <c r="H94" s="1">
        <f t="shared" si="2"/>
        <v>0</v>
      </c>
    </row>
    <row r="95" spans="1:8" x14ac:dyDescent="0.35">
      <c r="A95" t="s">
        <v>163</v>
      </c>
      <c r="B95" t="s">
        <v>164</v>
      </c>
      <c r="C95" t="s">
        <v>1661</v>
      </c>
      <c r="D95" s="16" t="s">
        <v>1655</v>
      </c>
      <c r="E95" s="1">
        <v>446099.8</v>
      </c>
      <c r="G95" s="2">
        <f>VLOOKUP(A95,'From Master file'!$B$3:$C$771,2,FALSE)</f>
        <v>446099.8</v>
      </c>
      <c r="H95" s="1">
        <f t="shared" si="2"/>
        <v>0</v>
      </c>
    </row>
    <row r="96" spans="1:8" x14ac:dyDescent="0.35">
      <c r="A96" t="s">
        <v>43</v>
      </c>
      <c r="B96" t="s">
        <v>44</v>
      </c>
      <c r="C96" t="s">
        <v>16</v>
      </c>
      <c r="E96" s="1">
        <v>4203952.0999999996</v>
      </c>
      <c r="G96" s="2">
        <f>VLOOKUP(A96,'From Master file'!$B$3:$C$771,2,FALSE)</f>
        <v>4203952.0999999996</v>
      </c>
      <c r="H96" s="1">
        <f t="shared" si="2"/>
        <v>0</v>
      </c>
    </row>
    <row r="97" spans="1:8" x14ac:dyDescent="0.35">
      <c r="A97" t="s">
        <v>275</v>
      </c>
      <c r="B97" t="s">
        <v>276</v>
      </c>
      <c r="C97" t="s">
        <v>16</v>
      </c>
      <c r="E97" s="1">
        <v>100504.74</v>
      </c>
      <c r="G97" s="2">
        <f>VLOOKUP(A97,'From Master file'!$B$3:$C$771,2,FALSE)</f>
        <v>100504.74</v>
      </c>
      <c r="H97" s="1">
        <f t="shared" si="2"/>
        <v>0</v>
      </c>
    </row>
    <row r="98" spans="1:8" x14ac:dyDescent="0.35">
      <c r="A98" t="s">
        <v>207</v>
      </c>
      <c r="B98" t="s">
        <v>208</v>
      </c>
      <c r="C98" t="s">
        <v>1661</v>
      </c>
      <c r="D98" s="16" t="s">
        <v>1659</v>
      </c>
      <c r="E98" s="1">
        <v>297437.06</v>
      </c>
      <c r="G98" s="2">
        <f>VLOOKUP(A98,'From Master file'!$B$3:$C$771,2,FALSE)</f>
        <v>297437.06</v>
      </c>
      <c r="H98" s="1">
        <f t="shared" ref="H98:H129" si="3">+G98-E98</f>
        <v>0</v>
      </c>
    </row>
    <row r="99" spans="1:8" x14ac:dyDescent="0.35">
      <c r="A99" t="s">
        <v>87</v>
      </c>
      <c r="B99" t="s">
        <v>88</v>
      </c>
      <c r="C99" t="s">
        <v>1661</v>
      </c>
      <c r="D99" s="16" t="s">
        <v>1655</v>
      </c>
      <c r="E99" s="1">
        <v>1127400.0499999998</v>
      </c>
      <c r="G99" s="2">
        <f>VLOOKUP(A99,'From Master file'!$B$3:$C$771,2,FALSE)</f>
        <v>1127400.05</v>
      </c>
      <c r="H99" s="1">
        <f t="shared" si="3"/>
        <v>0</v>
      </c>
    </row>
    <row r="100" spans="1:8" x14ac:dyDescent="0.35">
      <c r="A100" t="s">
        <v>259</v>
      </c>
      <c r="B100" t="s">
        <v>260</v>
      </c>
      <c r="C100" t="s">
        <v>1661</v>
      </c>
      <c r="D100" s="16" t="s">
        <v>1657</v>
      </c>
      <c r="E100" s="1">
        <v>143712.42000000001</v>
      </c>
      <c r="G100" s="2">
        <f>VLOOKUP(A100,'From Master file'!$B$3:$C$771,2,FALSE)</f>
        <v>143712.42000000001</v>
      </c>
      <c r="H100" s="1">
        <f t="shared" si="3"/>
        <v>0</v>
      </c>
    </row>
    <row r="101" spans="1:8" x14ac:dyDescent="0.35">
      <c r="A101" t="s">
        <v>173</v>
      </c>
      <c r="B101" t="s">
        <v>174</v>
      </c>
      <c r="C101" t="s">
        <v>1661</v>
      </c>
      <c r="D101" s="16" t="s">
        <v>1657</v>
      </c>
      <c r="E101" s="1">
        <v>380135.6</v>
      </c>
      <c r="G101" s="2">
        <f>VLOOKUP(A101,'From Master file'!$B$3:$C$771,2,FALSE)</f>
        <v>380135.6</v>
      </c>
      <c r="H101" s="1">
        <f t="shared" si="3"/>
        <v>0</v>
      </c>
    </row>
    <row r="102" spans="1:8" x14ac:dyDescent="0.35">
      <c r="A102" t="s">
        <v>91</v>
      </c>
      <c r="B102" t="s">
        <v>92</v>
      </c>
      <c r="C102" t="s">
        <v>1661</v>
      </c>
      <c r="D102" s="16" t="s">
        <v>1657</v>
      </c>
      <c r="E102" s="1">
        <v>975273.80999999994</v>
      </c>
      <c r="G102" s="2">
        <f>VLOOKUP(A102,'From Master file'!$B$3:$C$771,2,FALSE)</f>
        <v>975273.80999999994</v>
      </c>
      <c r="H102" s="1">
        <f t="shared" si="3"/>
        <v>0</v>
      </c>
    </row>
    <row r="103" spans="1:8" x14ac:dyDescent="0.35">
      <c r="A103" t="s">
        <v>271</v>
      </c>
      <c r="B103" t="s">
        <v>272</v>
      </c>
      <c r="C103" t="s">
        <v>16</v>
      </c>
      <c r="E103" s="1">
        <v>104348.63</v>
      </c>
      <c r="G103" s="2">
        <f>VLOOKUP(A103,'From Master file'!$B$3:$C$771,2,FALSE)</f>
        <v>104348.63</v>
      </c>
      <c r="H103" s="1">
        <f t="shared" si="3"/>
        <v>0</v>
      </c>
    </row>
    <row r="104" spans="1:8" x14ac:dyDescent="0.35">
      <c r="A104" t="s">
        <v>81</v>
      </c>
      <c r="B104" t="s">
        <v>82</v>
      </c>
      <c r="C104" t="s">
        <v>1661</v>
      </c>
      <c r="D104" s="16" t="s">
        <v>1659</v>
      </c>
      <c r="E104" s="1">
        <v>1254534.74</v>
      </c>
      <c r="G104" s="2">
        <f>VLOOKUP(A104,'From Master file'!$B$3:$C$771,2,FALSE)</f>
        <v>1254534.74</v>
      </c>
      <c r="H104" s="1">
        <f t="shared" si="3"/>
        <v>0</v>
      </c>
    </row>
    <row r="105" spans="1:8" x14ac:dyDescent="0.35">
      <c r="A105" t="s">
        <v>25</v>
      </c>
      <c r="B105" t="s">
        <v>26</v>
      </c>
      <c r="C105" t="s">
        <v>16</v>
      </c>
      <c r="E105" s="1">
        <v>6468288.1700000018</v>
      </c>
      <c r="G105" s="2">
        <f>VLOOKUP(A105,'From Master file'!$B$3:$C$771,2,FALSE)</f>
        <v>6468288.1700000018</v>
      </c>
      <c r="H105" s="1">
        <f t="shared" si="3"/>
        <v>0</v>
      </c>
    </row>
    <row r="106" spans="1:8" x14ac:dyDescent="0.35">
      <c r="A106" t="s">
        <v>29</v>
      </c>
      <c r="B106" t="s">
        <v>30</v>
      </c>
      <c r="C106" t="s">
        <v>1661</v>
      </c>
      <c r="D106" s="16" t="s">
        <v>1655</v>
      </c>
      <c r="E106" s="1">
        <v>5787332.5399999991</v>
      </c>
      <c r="G106" s="2">
        <f>VLOOKUP(A106,'From Master file'!$B$3:$C$771,2,FALSE)</f>
        <v>5787332.5399999991</v>
      </c>
      <c r="H106" s="1">
        <f t="shared" si="3"/>
        <v>0</v>
      </c>
    </row>
    <row r="107" spans="1:8" x14ac:dyDescent="0.35">
      <c r="A107" t="s">
        <v>95</v>
      </c>
      <c r="B107" t="s">
        <v>96</v>
      </c>
      <c r="C107" t="s">
        <v>1661</v>
      </c>
      <c r="D107" s="16" t="s">
        <v>1656</v>
      </c>
      <c r="E107" s="1">
        <v>962835.42999999993</v>
      </c>
      <c r="G107" s="2">
        <f>VLOOKUP(A107,'From Master file'!$B$3:$C$771,2,FALSE)</f>
        <v>962835.42999999993</v>
      </c>
      <c r="H107" s="1">
        <f t="shared" si="3"/>
        <v>0</v>
      </c>
    </row>
    <row r="108" spans="1:8" x14ac:dyDescent="0.35">
      <c r="A108" t="s">
        <v>63</v>
      </c>
      <c r="B108" t="s">
        <v>64</v>
      </c>
      <c r="C108" t="s">
        <v>16</v>
      </c>
      <c r="E108" s="1">
        <v>1890004.1199999999</v>
      </c>
      <c r="G108" s="2">
        <f>VLOOKUP(A108,'From Master file'!$B$3:$C$771,2,FALSE)</f>
        <v>1890004.1199999999</v>
      </c>
      <c r="H108" s="1">
        <f t="shared" si="3"/>
        <v>0</v>
      </c>
    </row>
    <row r="109" spans="1:8" x14ac:dyDescent="0.35">
      <c r="A109" t="s">
        <v>55</v>
      </c>
      <c r="B109" t="s">
        <v>56</v>
      </c>
      <c r="C109" t="s">
        <v>1661</v>
      </c>
      <c r="D109" s="16" t="s">
        <v>1659</v>
      </c>
      <c r="E109" s="1">
        <v>2390395.35</v>
      </c>
      <c r="G109" s="2">
        <f>VLOOKUP(A109,'From Master file'!$B$3:$C$771,2,FALSE)</f>
        <v>2390395.35</v>
      </c>
      <c r="H109" s="1">
        <f t="shared" si="3"/>
        <v>0</v>
      </c>
    </row>
    <row r="110" spans="1:8" x14ac:dyDescent="0.35">
      <c r="A110" t="s">
        <v>57</v>
      </c>
      <c r="B110" t="s">
        <v>58</v>
      </c>
      <c r="C110" t="s">
        <v>1661</v>
      </c>
      <c r="D110" s="16" t="s">
        <v>1659</v>
      </c>
      <c r="E110" s="1">
        <v>2299471.5700000003</v>
      </c>
      <c r="G110" s="2">
        <f>VLOOKUP(A110,'From Master file'!$B$3:$C$771,2,FALSE)</f>
        <v>2299471.5700000003</v>
      </c>
      <c r="H110" s="1">
        <f t="shared" si="3"/>
        <v>0</v>
      </c>
    </row>
    <row r="111" spans="1:8" x14ac:dyDescent="0.35">
      <c r="A111" t="s">
        <v>257</v>
      </c>
      <c r="B111" t="s">
        <v>258</v>
      </c>
      <c r="C111" t="s">
        <v>1661</v>
      </c>
      <c r="D111" s="16" t="s">
        <v>1656</v>
      </c>
      <c r="E111" s="1">
        <v>153541.16</v>
      </c>
      <c r="G111" s="2">
        <f>VLOOKUP(A111,'From Master file'!$B$3:$C$771,2,FALSE)</f>
        <v>153541.16</v>
      </c>
      <c r="H111" s="1">
        <f t="shared" si="3"/>
        <v>0</v>
      </c>
    </row>
    <row r="112" spans="1:8" x14ac:dyDescent="0.35">
      <c r="A112" t="s">
        <v>215</v>
      </c>
      <c r="B112" t="s">
        <v>216</v>
      </c>
      <c r="C112" t="s">
        <v>1661</v>
      </c>
      <c r="D112" s="16" t="s">
        <v>1657</v>
      </c>
      <c r="E112" s="1">
        <v>279716.52</v>
      </c>
      <c r="G112" s="2">
        <f>VLOOKUP(A112,'From Master file'!$B$3:$C$771,2,FALSE)</f>
        <v>279716.52</v>
      </c>
      <c r="H112" s="1">
        <f t="shared" si="3"/>
        <v>0</v>
      </c>
    </row>
    <row r="113" spans="1:11" x14ac:dyDescent="0.35">
      <c r="A113" t="s">
        <v>153</v>
      </c>
      <c r="B113" t="s">
        <v>154</v>
      </c>
      <c r="C113" t="s">
        <v>16</v>
      </c>
      <c r="E113" s="1">
        <v>497212.28</v>
      </c>
      <c r="G113" s="2">
        <f>VLOOKUP(A113,'From Master file'!$B$3:$C$771,2,FALSE)</f>
        <v>497212.28</v>
      </c>
      <c r="H113" s="1">
        <f t="shared" si="3"/>
        <v>0</v>
      </c>
    </row>
    <row r="114" spans="1:11" x14ac:dyDescent="0.35">
      <c r="A114" t="s">
        <v>83</v>
      </c>
      <c r="B114" t="s">
        <v>84</v>
      </c>
      <c r="C114" t="s">
        <v>16</v>
      </c>
      <c r="E114" s="1">
        <v>1184116.21</v>
      </c>
      <c r="G114" s="2">
        <f>VLOOKUP(A114,'From Master file'!$B$3:$C$771,2,FALSE)</f>
        <v>1184116.21</v>
      </c>
      <c r="H114" s="1">
        <f t="shared" si="3"/>
        <v>0</v>
      </c>
    </row>
    <row r="115" spans="1:11" x14ac:dyDescent="0.35">
      <c r="A115" t="s">
        <v>65</v>
      </c>
      <c r="B115" t="s">
        <v>66</v>
      </c>
      <c r="C115" t="s">
        <v>1661</v>
      </c>
      <c r="D115" s="16" t="s">
        <v>1658</v>
      </c>
      <c r="E115" s="1">
        <v>1775841.2099999997</v>
      </c>
      <c r="G115" s="2">
        <f>VLOOKUP(A115,'From Master file'!$B$3:$C$771,2,FALSE)</f>
        <v>1775841.2100000002</v>
      </c>
      <c r="H115" s="1">
        <f t="shared" si="3"/>
        <v>0</v>
      </c>
    </row>
    <row r="116" spans="1:11" x14ac:dyDescent="0.35">
      <c r="A116" t="s">
        <v>85</v>
      </c>
      <c r="B116" t="s">
        <v>86</v>
      </c>
      <c r="C116" t="s">
        <v>16</v>
      </c>
      <c r="E116" s="1">
        <v>1145271.19</v>
      </c>
      <c r="G116" s="2">
        <f>VLOOKUP(A116,'From Master file'!$B$3:$C$771,2,FALSE)</f>
        <v>1145271.19</v>
      </c>
      <c r="H116" s="1">
        <f t="shared" si="3"/>
        <v>0</v>
      </c>
    </row>
    <row r="117" spans="1:11" x14ac:dyDescent="0.35">
      <c r="A117" t="s">
        <v>265</v>
      </c>
      <c r="B117" t="s">
        <v>266</v>
      </c>
      <c r="C117" t="s">
        <v>1661</v>
      </c>
      <c r="D117" s="16" t="s">
        <v>1655</v>
      </c>
      <c r="E117" s="1">
        <v>128358.47</v>
      </c>
      <c r="G117" s="2">
        <f>VLOOKUP(A117,'From Master file'!$B$3:$C$771,2,FALSE)</f>
        <v>128358.47</v>
      </c>
      <c r="H117" s="1">
        <f t="shared" si="3"/>
        <v>0</v>
      </c>
    </row>
    <row r="118" spans="1:11" x14ac:dyDescent="0.35">
      <c r="A118" t="s">
        <v>221</v>
      </c>
      <c r="B118" t="s">
        <v>222</v>
      </c>
      <c r="C118" t="s">
        <v>1661</v>
      </c>
      <c r="D118" s="16" t="s">
        <v>1655</v>
      </c>
      <c r="E118" s="1">
        <v>258825.09</v>
      </c>
      <c r="G118" s="2">
        <f>VLOOKUP(A118,'From Master file'!$B$3:$C$771,2,FALSE)</f>
        <v>258825.09000000003</v>
      </c>
      <c r="H118" s="1">
        <f t="shared" si="3"/>
        <v>0</v>
      </c>
    </row>
    <row r="119" spans="1:11" x14ac:dyDescent="0.35">
      <c r="A119" t="s">
        <v>261</v>
      </c>
      <c r="B119" t="s">
        <v>262</v>
      </c>
      <c r="C119" t="s">
        <v>1661</v>
      </c>
      <c r="D119" s="16" t="s">
        <v>1656</v>
      </c>
      <c r="E119" s="1">
        <v>140985</v>
      </c>
      <c r="G119" s="2">
        <f>VLOOKUP(A119,'From Master file'!$B$3:$C$771,2,FALSE)</f>
        <v>140985</v>
      </c>
      <c r="H119" s="1">
        <f t="shared" si="3"/>
        <v>0</v>
      </c>
    </row>
    <row r="120" spans="1:11" x14ac:dyDescent="0.35">
      <c r="A120" t="s">
        <v>77</v>
      </c>
      <c r="B120" t="s">
        <v>78</v>
      </c>
      <c r="C120" t="s">
        <v>1661</v>
      </c>
      <c r="D120" s="16" t="s">
        <v>1656</v>
      </c>
      <c r="E120" s="1">
        <v>1301909.49</v>
      </c>
      <c r="G120" s="2">
        <f>VLOOKUP(A120,'From Master file'!$B$3:$C$771,2,FALSE)</f>
        <v>1301909.49</v>
      </c>
      <c r="H120" s="1">
        <f t="shared" si="3"/>
        <v>0</v>
      </c>
    </row>
    <row r="121" spans="1:11" s="16" customFormat="1" x14ac:dyDescent="0.35">
      <c r="A121" s="16" t="s">
        <v>33</v>
      </c>
      <c r="B121" s="16" t="s">
        <v>34</v>
      </c>
      <c r="C121" s="16" t="s">
        <v>1661</v>
      </c>
      <c r="D121" s="16" t="s">
        <v>1657</v>
      </c>
      <c r="E121" s="17">
        <v>5610168.5800000001</v>
      </c>
      <c r="G121" s="18">
        <f>VLOOKUP(A121,'From Master file'!$B$3:$C$771,2,FALSE)</f>
        <v>5610168.5800000001</v>
      </c>
      <c r="H121" s="1">
        <f t="shared" si="3"/>
        <v>0</v>
      </c>
      <c r="K121" s="18"/>
    </row>
    <row r="122" spans="1:11" x14ac:dyDescent="0.35">
      <c r="A122" t="s">
        <v>123</v>
      </c>
      <c r="B122" t="s">
        <v>124</v>
      </c>
      <c r="C122" t="s">
        <v>16</v>
      </c>
      <c r="E122" s="1">
        <v>727287.68</v>
      </c>
      <c r="G122" s="2">
        <f>VLOOKUP(A122,'From Master file'!$B$3:$C$771,2,FALSE)</f>
        <v>727287.68</v>
      </c>
      <c r="H122" s="1">
        <f t="shared" si="3"/>
        <v>0</v>
      </c>
    </row>
    <row r="123" spans="1:11" x14ac:dyDescent="0.35">
      <c r="A123" t="s">
        <v>79</v>
      </c>
      <c r="B123" t="s">
        <v>80</v>
      </c>
      <c r="C123" t="s">
        <v>1661</v>
      </c>
      <c r="D123" s="16" t="s">
        <v>1657</v>
      </c>
      <c r="E123" s="1">
        <v>1272028.1599999999</v>
      </c>
      <c r="G123" s="2">
        <f>VLOOKUP(A123,'From Master file'!$B$3:$C$771,2,FALSE)</f>
        <v>1272028.1599999999</v>
      </c>
      <c r="H123" s="1">
        <f t="shared" si="3"/>
        <v>0</v>
      </c>
    </row>
    <row r="124" spans="1:11" x14ac:dyDescent="0.35">
      <c r="A124" t="s">
        <v>141</v>
      </c>
      <c r="B124" t="s">
        <v>142</v>
      </c>
      <c r="C124" t="s">
        <v>1661</v>
      </c>
      <c r="D124" s="16" t="s">
        <v>1657</v>
      </c>
      <c r="E124" s="1">
        <v>601516.54</v>
      </c>
      <c r="G124" s="2">
        <f>VLOOKUP(A124,'From Master file'!$B$3:$C$771,2,FALSE)</f>
        <v>601516.54</v>
      </c>
      <c r="H124" s="17">
        <f t="shared" si="3"/>
        <v>0</v>
      </c>
    </row>
    <row r="125" spans="1:11" x14ac:dyDescent="0.35">
      <c r="A125" t="s">
        <v>199</v>
      </c>
      <c r="B125" t="s">
        <v>200</v>
      </c>
      <c r="C125" t="s">
        <v>1661</v>
      </c>
      <c r="D125" s="16" t="s">
        <v>1657</v>
      </c>
      <c r="E125" s="1">
        <v>319603.48</v>
      </c>
      <c r="G125" s="2">
        <f>VLOOKUP(A125,'From Master file'!$B$3:$C$771,2,FALSE)</f>
        <v>319603.48</v>
      </c>
      <c r="H125" s="1">
        <f t="shared" si="3"/>
        <v>0</v>
      </c>
    </row>
    <row r="126" spans="1:11" x14ac:dyDescent="0.35">
      <c r="A126" t="s">
        <v>195</v>
      </c>
      <c r="B126" t="s">
        <v>196</v>
      </c>
      <c r="C126" t="s">
        <v>1661</v>
      </c>
      <c r="D126" s="16" t="s">
        <v>1659</v>
      </c>
      <c r="E126" s="1">
        <v>326544.99000000022</v>
      </c>
      <c r="G126" s="2">
        <f>VLOOKUP(A126,'From Master file'!$B$3:$C$771,2,FALSE)</f>
        <v>326544.98999999993</v>
      </c>
      <c r="H126" s="1">
        <f t="shared" si="3"/>
        <v>0</v>
      </c>
    </row>
    <row r="127" spans="1:11" x14ac:dyDescent="0.35">
      <c r="A127" t="s">
        <v>45</v>
      </c>
      <c r="B127" t="s">
        <v>46</v>
      </c>
      <c r="C127" t="s">
        <v>1661</v>
      </c>
      <c r="D127" s="16" t="s">
        <v>1657</v>
      </c>
      <c r="E127" s="1">
        <v>3315699.57</v>
      </c>
      <c r="G127" s="2">
        <f>VLOOKUP(A127,'From Master file'!$B$3:$C$771,2,FALSE)</f>
        <v>3315699.57</v>
      </c>
      <c r="H127" s="1">
        <f t="shared" si="3"/>
        <v>0</v>
      </c>
    </row>
    <row r="128" spans="1:11" x14ac:dyDescent="0.35">
      <c r="A128" t="s">
        <v>89</v>
      </c>
      <c r="B128" t="s">
        <v>90</v>
      </c>
      <c r="C128" t="s">
        <v>1661</v>
      </c>
      <c r="D128" s="16" t="s">
        <v>1657</v>
      </c>
      <c r="E128" s="1">
        <v>1024275.7400000001</v>
      </c>
      <c r="G128" s="2">
        <f>VLOOKUP(A128,'From Master file'!$B$3:$C$771,2,FALSE)</f>
        <v>1024275.7400000001</v>
      </c>
      <c r="H128" s="1">
        <f t="shared" si="3"/>
        <v>0</v>
      </c>
    </row>
    <row r="129" spans="1:8" x14ac:dyDescent="0.35">
      <c r="A129" t="s">
        <v>147</v>
      </c>
      <c r="B129" t="s">
        <v>148</v>
      </c>
      <c r="C129" t="s">
        <v>1661</v>
      </c>
      <c r="D129" s="16" t="s">
        <v>1657</v>
      </c>
      <c r="E129" s="1">
        <v>543840.18999999994</v>
      </c>
      <c r="G129" s="2">
        <f>VLOOKUP(A129,'From Master file'!$B$3:$C$771,2,FALSE)</f>
        <v>543840.18999999994</v>
      </c>
      <c r="H129" s="1">
        <f t="shared" si="3"/>
        <v>0</v>
      </c>
    </row>
    <row r="130" spans="1:8" x14ac:dyDescent="0.35">
      <c r="A130" t="s">
        <v>143</v>
      </c>
      <c r="B130" t="s">
        <v>144</v>
      </c>
      <c r="C130" t="s">
        <v>1661</v>
      </c>
      <c r="D130" s="21" t="s">
        <v>1662</v>
      </c>
      <c r="E130" s="1">
        <v>561039.96</v>
      </c>
      <c r="G130" s="2">
        <f>VLOOKUP(A130,'From Master file'!$B$3:$C$771,2,FALSE)</f>
        <v>561039.96</v>
      </c>
      <c r="H130" s="1">
        <f t="shared" ref="H130:H161" si="4">+G130-E130</f>
        <v>0</v>
      </c>
    </row>
    <row r="131" spans="1:8" x14ac:dyDescent="0.35">
      <c r="A131" t="s">
        <v>239</v>
      </c>
      <c r="B131" t="s">
        <v>240</v>
      </c>
      <c r="C131" t="s">
        <v>1661</v>
      </c>
      <c r="D131" s="16" t="s">
        <v>1657</v>
      </c>
      <c r="E131" s="1">
        <v>217968.44</v>
      </c>
      <c r="G131" s="2">
        <f>VLOOKUP(A131,'From Master file'!$B$3:$C$771,2,FALSE)</f>
        <v>217968.44</v>
      </c>
      <c r="H131" s="1">
        <f t="shared" si="4"/>
        <v>0</v>
      </c>
    </row>
    <row r="132" spans="1:8" x14ac:dyDescent="0.35">
      <c r="A132" t="s">
        <v>211</v>
      </c>
      <c r="B132" t="s">
        <v>212</v>
      </c>
      <c r="C132" t="s">
        <v>1661</v>
      </c>
      <c r="D132" s="16" t="s">
        <v>1657</v>
      </c>
      <c r="E132" s="1">
        <v>293261.40000000002</v>
      </c>
      <c r="G132" s="2">
        <f>VLOOKUP(A132,'From Master file'!$B$3:$C$771,2,FALSE)</f>
        <v>293261.40000000002</v>
      </c>
      <c r="H132" s="1">
        <f t="shared" si="4"/>
        <v>0</v>
      </c>
    </row>
    <row r="133" spans="1:8" x14ac:dyDescent="0.35">
      <c r="A133" t="s">
        <v>241</v>
      </c>
      <c r="B133" t="s">
        <v>242</v>
      </c>
      <c r="C133" t="s">
        <v>1661</v>
      </c>
      <c r="D133" s="16" t="s">
        <v>1655</v>
      </c>
      <c r="E133" s="1">
        <v>201464.07</v>
      </c>
      <c r="G133" s="2">
        <f>VLOOKUP(A133,'From Master file'!$B$3:$C$771,2,FALSE)</f>
        <v>201464.07</v>
      </c>
      <c r="H133" s="1">
        <f t="shared" si="4"/>
        <v>0</v>
      </c>
    </row>
    <row r="134" spans="1:8" x14ac:dyDescent="0.35">
      <c r="A134" t="s">
        <v>73</v>
      </c>
      <c r="B134" t="s">
        <v>74</v>
      </c>
      <c r="C134" t="s">
        <v>16</v>
      </c>
      <c r="E134" s="1">
        <v>1367652.19</v>
      </c>
      <c r="G134" s="2">
        <f>VLOOKUP(A134,'From Master file'!$B$3:$C$771,2,FALSE)</f>
        <v>1367652.19</v>
      </c>
      <c r="H134" s="1">
        <f t="shared" si="4"/>
        <v>0</v>
      </c>
    </row>
    <row r="135" spans="1:8" x14ac:dyDescent="0.35">
      <c r="A135" t="s">
        <v>179</v>
      </c>
      <c r="B135" t="s">
        <v>180</v>
      </c>
      <c r="C135" t="s">
        <v>1661</v>
      </c>
      <c r="D135" s="16" t="s">
        <v>1655</v>
      </c>
      <c r="E135" s="1">
        <v>358650.50999999989</v>
      </c>
      <c r="G135" s="2">
        <f>VLOOKUP(A135,'From Master file'!$B$3:$C$771,2,FALSE)</f>
        <v>358650.51</v>
      </c>
      <c r="H135" s="1">
        <f t="shared" si="4"/>
        <v>0</v>
      </c>
    </row>
    <row r="136" spans="1:8" x14ac:dyDescent="0.35">
      <c r="A136" t="s">
        <v>139</v>
      </c>
      <c r="B136" t="s">
        <v>140</v>
      </c>
      <c r="C136" t="s">
        <v>1661</v>
      </c>
      <c r="D136" s="16" t="s">
        <v>1657</v>
      </c>
      <c r="E136" s="1">
        <v>612225.9</v>
      </c>
      <c r="G136" s="2">
        <f>VLOOKUP(A136,'From Master file'!$B$3:$C$771,2,FALSE)</f>
        <v>612225.9</v>
      </c>
      <c r="H136" s="1">
        <f t="shared" si="4"/>
        <v>0</v>
      </c>
    </row>
    <row r="137" spans="1:8" x14ac:dyDescent="0.35">
      <c r="A137" t="s">
        <v>27</v>
      </c>
      <c r="B137" t="s">
        <v>28</v>
      </c>
      <c r="C137" t="s">
        <v>16</v>
      </c>
      <c r="E137" s="1">
        <v>6377219.5099999998</v>
      </c>
      <c r="G137" s="2">
        <f>VLOOKUP(A137,'From Master file'!$B$3:$C$771,2,FALSE)</f>
        <v>6377219.5099999998</v>
      </c>
      <c r="H137" s="1">
        <f t="shared" si="4"/>
        <v>0</v>
      </c>
    </row>
    <row r="138" spans="1:8" x14ac:dyDescent="0.35">
      <c r="A138" t="s">
        <v>187</v>
      </c>
      <c r="B138" t="s">
        <v>188</v>
      </c>
      <c r="C138" t="s">
        <v>1661</v>
      </c>
      <c r="D138" s="16" t="s">
        <v>1655</v>
      </c>
      <c r="E138" s="1">
        <v>346563.28</v>
      </c>
      <c r="G138" s="2">
        <f>VLOOKUP(A138,'From Master file'!$B$3:$C$771,2,FALSE)</f>
        <v>346563.28</v>
      </c>
      <c r="H138" s="1">
        <f t="shared" si="4"/>
        <v>0</v>
      </c>
    </row>
    <row r="139" spans="1:8" x14ac:dyDescent="0.35">
      <c r="A139" t="s">
        <v>145</v>
      </c>
      <c r="B139" t="s">
        <v>146</v>
      </c>
      <c r="C139" t="s">
        <v>1661</v>
      </c>
      <c r="D139" s="16" t="s">
        <v>1655</v>
      </c>
      <c r="E139" s="1">
        <v>560040.11</v>
      </c>
      <c r="G139" s="2">
        <f>VLOOKUP(A139,'From Master file'!$B$3:$C$771,2,FALSE)</f>
        <v>560040.11</v>
      </c>
      <c r="H139" s="1">
        <f t="shared" si="4"/>
        <v>0</v>
      </c>
    </row>
    <row r="140" spans="1:8" x14ac:dyDescent="0.35">
      <c r="A140" t="s">
        <v>247</v>
      </c>
      <c r="B140" t="s">
        <v>248</v>
      </c>
      <c r="C140" t="s">
        <v>1661</v>
      </c>
      <c r="D140" s="16" t="s">
        <v>1655</v>
      </c>
      <c r="E140" s="1">
        <v>186264.05</v>
      </c>
      <c r="G140" s="2">
        <f>VLOOKUP(A140,'From Master file'!$B$3:$C$771,2,FALSE)</f>
        <v>186264.05</v>
      </c>
      <c r="H140" s="1">
        <f t="shared" si="4"/>
        <v>0</v>
      </c>
    </row>
  </sheetData>
  <autoFilter ref="A1:E140"/>
  <sortState ref="A2:G140">
    <sortCondition ref="B2:B140"/>
  </sortState>
  <pageMargins left="0.7" right="0.7" top="0.75" bottom="0.75" header="0.3" footer="0.3"/>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2"/>
  <sheetViews>
    <sheetView workbookViewId="0">
      <selection activeCell="K16" sqref="K16"/>
    </sheetView>
  </sheetViews>
  <sheetFormatPr defaultRowHeight="14.5" x14ac:dyDescent="0.35"/>
  <cols>
    <col min="1" max="1" width="45.1796875" bestFit="1" customWidth="1"/>
    <col min="2" max="2" width="24.1796875" bestFit="1" customWidth="1"/>
    <col min="3" max="3" width="16.81640625" style="3" bestFit="1" customWidth="1"/>
  </cols>
  <sheetData>
    <row r="1" spans="1:5" x14ac:dyDescent="0.35">
      <c r="A1" t="s">
        <v>285</v>
      </c>
      <c r="E1" t="s">
        <v>1531</v>
      </c>
    </row>
    <row r="2" spans="1:5" x14ac:dyDescent="0.35">
      <c r="A2" t="s">
        <v>1</v>
      </c>
      <c r="B2" t="s">
        <v>286</v>
      </c>
      <c r="C2" s="3" t="s">
        <v>3</v>
      </c>
      <c r="E2" t="s">
        <v>1532</v>
      </c>
    </row>
    <row r="3" spans="1:5" x14ac:dyDescent="0.35">
      <c r="A3" t="s">
        <v>287</v>
      </c>
      <c r="B3" t="s">
        <v>288</v>
      </c>
      <c r="C3" s="3">
        <v>-264082.37999999948</v>
      </c>
    </row>
    <row r="4" spans="1:5" x14ac:dyDescent="0.35">
      <c r="A4" t="s">
        <v>236</v>
      </c>
      <c r="B4" t="s">
        <v>235</v>
      </c>
      <c r="C4" s="3">
        <v>224889.58000000002</v>
      </c>
    </row>
    <row r="5" spans="1:5" x14ac:dyDescent="0.35">
      <c r="A5" t="s">
        <v>289</v>
      </c>
      <c r="B5" t="s">
        <v>290</v>
      </c>
      <c r="C5" s="3">
        <v>0</v>
      </c>
    </row>
    <row r="6" spans="1:5" x14ac:dyDescent="0.35">
      <c r="A6" t="s">
        <v>291</v>
      </c>
      <c r="B6" t="s">
        <v>292</v>
      </c>
      <c r="C6" s="3">
        <v>2492.0600000000013</v>
      </c>
    </row>
    <row r="7" spans="1:5" x14ac:dyDescent="0.35">
      <c r="A7" t="s">
        <v>293</v>
      </c>
      <c r="B7" t="s">
        <v>294</v>
      </c>
      <c r="C7" s="3">
        <v>763.52000000000044</v>
      </c>
    </row>
    <row r="8" spans="1:5" x14ac:dyDescent="0.35">
      <c r="A8" t="s">
        <v>268</v>
      </c>
      <c r="B8" t="s">
        <v>267</v>
      </c>
      <c r="C8" s="3">
        <v>116026.13</v>
      </c>
    </row>
    <row r="9" spans="1:5" x14ac:dyDescent="0.35">
      <c r="A9" t="s">
        <v>295</v>
      </c>
      <c r="B9" t="s">
        <v>296</v>
      </c>
      <c r="C9" s="3">
        <v>58297.49</v>
      </c>
    </row>
    <row r="10" spans="1:5" x14ac:dyDescent="0.35">
      <c r="A10" t="s">
        <v>54</v>
      </c>
      <c r="B10" t="s">
        <v>53</v>
      </c>
      <c r="C10" s="3">
        <v>2544940.6</v>
      </c>
    </row>
    <row r="11" spans="1:5" x14ac:dyDescent="0.35">
      <c r="A11" t="s">
        <v>206</v>
      </c>
      <c r="B11" t="s">
        <v>205</v>
      </c>
      <c r="C11" s="3">
        <v>297439.68</v>
      </c>
    </row>
    <row r="12" spans="1:5" x14ac:dyDescent="0.35">
      <c r="A12" t="s">
        <v>250</v>
      </c>
      <c r="B12" t="s">
        <v>249</v>
      </c>
      <c r="C12" s="3">
        <v>186108.41999999998</v>
      </c>
    </row>
    <row r="13" spans="1:5" x14ac:dyDescent="0.35">
      <c r="A13" t="s">
        <v>297</v>
      </c>
      <c r="B13" t="s">
        <v>19</v>
      </c>
      <c r="C13" s="3">
        <v>8089214.5499999989</v>
      </c>
    </row>
    <row r="14" spans="1:5" x14ac:dyDescent="0.35">
      <c r="A14" t="s">
        <v>234</v>
      </c>
      <c r="B14" t="s">
        <v>233</v>
      </c>
      <c r="C14" s="3">
        <v>226106.25</v>
      </c>
    </row>
    <row r="15" spans="1:5" x14ac:dyDescent="0.35">
      <c r="A15" t="s">
        <v>170</v>
      </c>
      <c r="B15" t="s">
        <v>169</v>
      </c>
      <c r="C15" s="3">
        <v>389718.41</v>
      </c>
    </row>
    <row r="16" spans="1:5" x14ac:dyDescent="0.35">
      <c r="A16" t="s">
        <v>50</v>
      </c>
      <c r="B16" t="s">
        <v>49</v>
      </c>
      <c r="C16" s="3">
        <v>2699053.88</v>
      </c>
    </row>
    <row r="17" spans="1:3" x14ac:dyDescent="0.35">
      <c r="A17" t="s">
        <v>176</v>
      </c>
      <c r="B17" t="s">
        <v>175</v>
      </c>
      <c r="C17" s="3">
        <v>370365.62</v>
      </c>
    </row>
    <row r="18" spans="1:3" x14ac:dyDescent="0.35">
      <c r="A18" t="s">
        <v>202</v>
      </c>
      <c r="B18" t="s">
        <v>201</v>
      </c>
      <c r="C18" s="3">
        <v>315350.26</v>
      </c>
    </row>
    <row r="19" spans="1:3" x14ac:dyDescent="0.35">
      <c r="A19" t="s">
        <v>298</v>
      </c>
      <c r="B19" t="s">
        <v>151</v>
      </c>
      <c r="C19" s="3">
        <v>499508.72000000003</v>
      </c>
    </row>
    <row r="20" spans="1:3" x14ac:dyDescent="0.35">
      <c r="A20" t="s">
        <v>136</v>
      </c>
      <c r="B20" t="s">
        <v>135</v>
      </c>
      <c r="C20" s="3">
        <v>628487.59</v>
      </c>
    </row>
    <row r="21" spans="1:3" x14ac:dyDescent="0.35">
      <c r="A21" t="s">
        <v>178</v>
      </c>
      <c r="B21" t="s">
        <v>177</v>
      </c>
      <c r="C21" s="3">
        <v>366103.39</v>
      </c>
    </row>
    <row r="22" spans="1:3" x14ac:dyDescent="0.35">
      <c r="A22" t="s">
        <v>224</v>
      </c>
      <c r="B22" t="s">
        <v>223</v>
      </c>
      <c r="C22" s="3">
        <v>251820.46</v>
      </c>
    </row>
    <row r="23" spans="1:3" x14ac:dyDescent="0.35">
      <c r="A23" t="s">
        <v>112</v>
      </c>
      <c r="B23" t="s">
        <v>111</v>
      </c>
      <c r="C23" s="3">
        <v>809668.48</v>
      </c>
    </row>
    <row r="24" spans="1:3" x14ac:dyDescent="0.35">
      <c r="A24" t="s">
        <v>168</v>
      </c>
      <c r="B24" t="s">
        <v>167</v>
      </c>
      <c r="C24" s="3">
        <v>413139.69</v>
      </c>
    </row>
    <row r="25" spans="1:3" x14ac:dyDescent="0.35">
      <c r="A25" t="s">
        <v>246</v>
      </c>
      <c r="B25" t="s">
        <v>245</v>
      </c>
      <c r="C25" s="3">
        <v>188043.53999999998</v>
      </c>
    </row>
    <row r="26" spans="1:3" x14ac:dyDescent="0.35">
      <c r="A26" t="s">
        <v>182</v>
      </c>
      <c r="B26" t="s">
        <v>181</v>
      </c>
      <c r="C26" s="3">
        <v>356653.79</v>
      </c>
    </row>
    <row r="27" spans="1:3" x14ac:dyDescent="0.35">
      <c r="A27" t="s">
        <v>220</v>
      </c>
      <c r="B27" t="s">
        <v>219</v>
      </c>
      <c r="C27" s="3">
        <v>259447.14</v>
      </c>
    </row>
    <row r="28" spans="1:3" x14ac:dyDescent="0.35">
      <c r="A28" t="s">
        <v>299</v>
      </c>
      <c r="B28" t="s">
        <v>149</v>
      </c>
      <c r="C28" s="3">
        <v>534468.91999999993</v>
      </c>
    </row>
    <row r="29" spans="1:3" x14ac:dyDescent="0.35">
      <c r="A29" t="s">
        <v>210</v>
      </c>
      <c r="B29" t="s">
        <v>209</v>
      </c>
      <c r="C29" s="3">
        <v>296754.40000000008</v>
      </c>
    </row>
    <row r="30" spans="1:3" x14ac:dyDescent="0.35">
      <c r="A30" t="s">
        <v>300</v>
      </c>
      <c r="B30" t="s">
        <v>99</v>
      </c>
      <c r="C30" s="3">
        <v>930614.32000000007</v>
      </c>
    </row>
    <row r="31" spans="1:3" x14ac:dyDescent="0.35">
      <c r="A31" t="s">
        <v>158</v>
      </c>
      <c r="B31" t="s">
        <v>157</v>
      </c>
      <c r="C31" s="3">
        <v>465565.23</v>
      </c>
    </row>
    <row r="32" spans="1:3" x14ac:dyDescent="0.35">
      <c r="A32" t="s">
        <v>138</v>
      </c>
      <c r="B32" t="s">
        <v>137</v>
      </c>
      <c r="C32" s="3">
        <v>619096.69000000006</v>
      </c>
    </row>
    <row r="33" spans="1:3" x14ac:dyDescent="0.35">
      <c r="A33" t="s">
        <v>301</v>
      </c>
      <c r="B33" t="s">
        <v>302</v>
      </c>
      <c r="C33" s="3">
        <v>71930.73</v>
      </c>
    </row>
    <row r="34" spans="1:3" x14ac:dyDescent="0.35">
      <c r="A34" t="s">
        <v>126</v>
      </c>
      <c r="B34" t="s">
        <v>125</v>
      </c>
      <c r="C34" s="3">
        <v>718264.02</v>
      </c>
    </row>
    <row r="35" spans="1:3" x14ac:dyDescent="0.35">
      <c r="A35" t="s">
        <v>303</v>
      </c>
      <c r="B35" t="s">
        <v>304</v>
      </c>
      <c r="C35" s="3">
        <v>31143.81</v>
      </c>
    </row>
    <row r="36" spans="1:3" x14ac:dyDescent="0.35">
      <c r="A36" t="s">
        <v>305</v>
      </c>
      <c r="B36" t="s">
        <v>306</v>
      </c>
      <c r="C36" s="3">
        <v>54186.16</v>
      </c>
    </row>
    <row r="37" spans="1:3" x14ac:dyDescent="0.35">
      <c r="A37" t="s">
        <v>307</v>
      </c>
      <c r="B37" t="s">
        <v>308</v>
      </c>
      <c r="C37" s="3">
        <v>20030.62</v>
      </c>
    </row>
    <row r="38" spans="1:3" x14ac:dyDescent="0.35">
      <c r="A38" t="s">
        <v>238</v>
      </c>
      <c r="B38" t="s">
        <v>237</v>
      </c>
      <c r="C38" s="3">
        <v>221184.04</v>
      </c>
    </row>
    <row r="39" spans="1:3" x14ac:dyDescent="0.35">
      <c r="A39" t="s">
        <v>264</v>
      </c>
      <c r="B39" t="s">
        <v>263</v>
      </c>
      <c r="C39" s="3">
        <v>140251.4</v>
      </c>
    </row>
    <row r="40" spans="1:3" x14ac:dyDescent="0.35">
      <c r="A40" t="s">
        <v>309</v>
      </c>
      <c r="B40" t="s">
        <v>127</v>
      </c>
      <c r="C40" s="3">
        <v>712501.35000000009</v>
      </c>
    </row>
    <row r="41" spans="1:3" x14ac:dyDescent="0.35">
      <c r="A41" t="s">
        <v>310</v>
      </c>
      <c r="B41" t="s">
        <v>311</v>
      </c>
      <c r="C41" s="3">
        <v>13706.150000000001</v>
      </c>
    </row>
    <row r="42" spans="1:3" x14ac:dyDescent="0.35">
      <c r="A42" t="s">
        <v>160</v>
      </c>
      <c r="B42" t="s">
        <v>159</v>
      </c>
      <c r="C42" s="3">
        <v>459196.17</v>
      </c>
    </row>
    <row r="43" spans="1:3" x14ac:dyDescent="0.35">
      <c r="A43" t="s">
        <v>94</v>
      </c>
      <c r="B43" t="s">
        <v>93</v>
      </c>
      <c r="C43" s="3">
        <v>969686.36</v>
      </c>
    </row>
    <row r="44" spans="1:3" x14ac:dyDescent="0.35">
      <c r="A44" t="s">
        <v>68</v>
      </c>
      <c r="B44" t="s">
        <v>67</v>
      </c>
      <c r="C44" s="3">
        <v>1484526.5999999999</v>
      </c>
    </row>
    <row r="45" spans="1:3" x14ac:dyDescent="0.35">
      <c r="A45" t="s">
        <v>274</v>
      </c>
      <c r="B45" t="s">
        <v>273</v>
      </c>
      <c r="C45" s="3">
        <v>101694.94</v>
      </c>
    </row>
    <row r="46" spans="1:3" x14ac:dyDescent="0.35">
      <c r="A46" t="s">
        <v>312</v>
      </c>
      <c r="B46" t="s">
        <v>313</v>
      </c>
      <c r="C46" s="3">
        <v>28175.78</v>
      </c>
    </row>
    <row r="47" spans="1:3" x14ac:dyDescent="0.35">
      <c r="A47" t="s">
        <v>230</v>
      </c>
      <c r="B47" t="s">
        <v>229</v>
      </c>
      <c r="C47" s="3">
        <v>240045.01000000004</v>
      </c>
    </row>
    <row r="48" spans="1:3" x14ac:dyDescent="0.35">
      <c r="A48" t="s">
        <v>314</v>
      </c>
      <c r="B48" t="s">
        <v>315</v>
      </c>
      <c r="C48" s="3">
        <v>1139.570000000007</v>
      </c>
    </row>
    <row r="49" spans="1:3" x14ac:dyDescent="0.35">
      <c r="A49" t="s">
        <v>5</v>
      </c>
      <c r="B49" t="s">
        <v>4</v>
      </c>
      <c r="C49" s="3">
        <v>64776094.500000007</v>
      </c>
    </row>
    <row r="50" spans="1:3" x14ac:dyDescent="0.35">
      <c r="A50" t="s">
        <v>316</v>
      </c>
      <c r="B50" t="s">
        <v>317</v>
      </c>
      <c r="C50" s="3">
        <v>91962.719999999987</v>
      </c>
    </row>
    <row r="51" spans="1:3" x14ac:dyDescent="0.35">
      <c r="A51" t="s">
        <v>226</v>
      </c>
      <c r="B51" t="s">
        <v>225</v>
      </c>
      <c r="C51" s="3">
        <v>251798.8</v>
      </c>
    </row>
    <row r="52" spans="1:3" x14ac:dyDescent="0.35">
      <c r="A52" t="s">
        <v>318</v>
      </c>
      <c r="B52" t="s">
        <v>319</v>
      </c>
      <c r="C52" s="3">
        <v>671966.22</v>
      </c>
    </row>
    <row r="53" spans="1:3" x14ac:dyDescent="0.35">
      <c r="A53" t="s">
        <v>320</v>
      </c>
      <c r="B53" t="s">
        <v>321</v>
      </c>
      <c r="C53" s="3">
        <v>20356298.339999977</v>
      </c>
    </row>
    <row r="54" spans="1:3" x14ac:dyDescent="0.35">
      <c r="A54" t="s">
        <v>322</v>
      </c>
      <c r="B54" t="s">
        <v>323</v>
      </c>
      <c r="C54" s="3">
        <v>1204088.73</v>
      </c>
    </row>
    <row r="55" spans="1:3" x14ac:dyDescent="0.35">
      <c r="A55" t="s">
        <v>324</v>
      </c>
      <c r="B55" t="s">
        <v>325</v>
      </c>
      <c r="C55" s="3">
        <v>380791.13999999996</v>
      </c>
    </row>
    <row r="56" spans="1:3" x14ac:dyDescent="0.35">
      <c r="A56" t="s">
        <v>326</v>
      </c>
      <c r="B56" t="s">
        <v>327</v>
      </c>
      <c r="C56" s="3">
        <v>9560.5899999999983</v>
      </c>
    </row>
    <row r="57" spans="1:3" x14ac:dyDescent="0.35">
      <c r="A57" t="s">
        <v>328</v>
      </c>
      <c r="B57" t="s">
        <v>329</v>
      </c>
      <c r="C57" s="3">
        <v>21685.649999999998</v>
      </c>
    </row>
    <row r="58" spans="1:3" x14ac:dyDescent="0.35">
      <c r="A58" t="s">
        <v>330</v>
      </c>
      <c r="B58" t="s">
        <v>331</v>
      </c>
      <c r="C58" s="3">
        <v>221549.19</v>
      </c>
    </row>
    <row r="59" spans="1:3" x14ac:dyDescent="0.35">
      <c r="A59" t="s">
        <v>332</v>
      </c>
      <c r="B59" t="s">
        <v>333</v>
      </c>
      <c r="C59" s="3">
        <v>539393.25</v>
      </c>
    </row>
    <row r="60" spans="1:3" x14ac:dyDescent="0.35">
      <c r="A60" t="s">
        <v>334</v>
      </c>
      <c r="B60" t="s">
        <v>335</v>
      </c>
      <c r="C60" s="3">
        <v>3794900.5999999996</v>
      </c>
    </row>
    <row r="61" spans="1:3" x14ac:dyDescent="0.35">
      <c r="A61" t="s">
        <v>336</v>
      </c>
      <c r="B61" t="s">
        <v>337</v>
      </c>
      <c r="C61" s="3">
        <v>3337015.13</v>
      </c>
    </row>
    <row r="62" spans="1:3" x14ac:dyDescent="0.35">
      <c r="A62" t="s">
        <v>338</v>
      </c>
      <c r="B62" t="s">
        <v>339</v>
      </c>
      <c r="C62" s="3">
        <v>2711553.07</v>
      </c>
    </row>
    <row r="63" spans="1:3" x14ac:dyDescent="0.35">
      <c r="A63" t="s">
        <v>340</v>
      </c>
      <c r="B63" t="s">
        <v>341</v>
      </c>
      <c r="C63" s="3">
        <v>2775505.27</v>
      </c>
    </row>
    <row r="64" spans="1:3" x14ac:dyDescent="0.35">
      <c r="A64" t="s">
        <v>342</v>
      </c>
      <c r="B64" t="s">
        <v>343</v>
      </c>
      <c r="C64" s="3">
        <v>2121907.25</v>
      </c>
    </row>
    <row r="65" spans="1:3" x14ac:dyDescent="0.35">
      <c r="A65" t="s">
        <v>344</v>
      </c>
      <c r="B65" t="s">
        <v>345</v>
      </c>
      <c r="C65" s="3">
        <v>447091.55</v>
      </c>
    </row>
    <row r="66" spans="1:3" x14ac:dyDescent="0.35">
      <c r="A66" t="s">
        <v>346</v>
      </c>
      <c r="B66" t="s">
        <v>347</v>
      </c>
      <c r="C66" s="3">
        <v>3095476.68</v>
      </c>
    </row>
    <row r="67" spans="1:3" x14ac:dyDescent="0.35">
      <c r="A67" t="s">
        <v>194</v>
      </c>
      <c r="B67" t="s">
        <v>193</v>
      </c>
      <c r="C67" s="3">
        <v>331589</v>
      </c>
    </row>
    <row r="68" spans="1:3" x14ac:dyDescent="0.35">
      <c r="A68" t="s">
        <v>348</v>
      </c>
      <c r="B68" t="s">
        <v>349</v>
      </c>
      <c r="C68" s="3">
        <v>16507919.280000001</v>
      </c>
    </row>
    <row r="69" spans="1:3" x14ac:dyDescent="0.35">
      <c r="A69" t="s">
        <v>350</v>
      </c>
      <c r="B69" t="s">
        <v>351</v>
      </c>
      <c r="C69" s="3">
        <v>4753919.1499999994</v>
      </c>
    </row>
    <row r="70" spans="1:3" x14ac:dyDescent="0.35">
      <c r="A70" t="s">
        <v>352</v>
      </c>
      <c r="B70" t="s">
        <v>353</v>
      </c>
      <c r="C70" s="3">
        <v>27148191.849999998</v>
      </c>
    </row>
    <row r="71" spans="1:3" x14ac:dyDescent="0.35">
      <c r="A71" t="s">
        <v>354</v>
      </c>
      <c r="B71" t="s">
        <v>355</v>
      </c>
      <c r="C71" s="3">
        <v>183335.46</v>
      </c>
    </row>
    <row r="72" spans="1:3" x14ac:dyDescent="0.35">
      <c r="A72" t="s">
        <v>356</v>
      </c>
      <c r="B72" t="s">
        <v>357</v>
      </c>
      <c r="C72" s="3">
        <v>183202.70999999996</v>
      </c>
    </row>
    <row r="73" spans="1:3" x14ac:dyDescent="0.35">
      <c r="A73" t="s">
        <v>358</v>
      </c>
      <c r="B73" t="s">
        <v>359</v>
      </c>
      <c r="C73" s="3">
        <v>45432.020000000004</v>
      </c>
    </row>
    <row r="74" spans="1:3" x14ac:dyDescent="0.35">
      <c r="A74" t="s">
        <v>360</v>
      </c>
      <c r="B74" t="s">
        <v>361</v>
      </c>
      <c r="C74" s="3">
        <v>0</v>
      </c>
    </row>
    <row r="75" spans="1:3" x14ac:dyDescent="0.35">
      <c r="A75" t="s">
        <v>362</v>
      </c>
      <c r="B75" t="s">
        <v>363</v>
      </c>
      <c r="C75" s="3">
        <v>5522.6200000000044</v>
      </c>
    </row>
    <row r="76" spans="1:3" x14ac:dyDescent="0.35">
      <c r="A76" t="s">
        <v>364</v>
      </c>
      <c r="B76" t="s">
        <v>365</v>
      </c>
      <c r="C76" s="3">
        <v>0</v>
      </c>
    </row>
    <row r="77" spans="1:3" x14ac:dyDescent="0.35">
      <c r="A77" t="s">
        <v>366</v>
      </c>
      <c r="B77" t="s">
        <v>367</v>
      </c>
      <c r="C77" s="3">
        <v>-10491.830000000009</v>
      </c>
    </row>
    <row r="78" spans="1:3" x14ac:dyDescent="0.35">
      <c r="A78" t="s">
        <v>368</v>
      </c>
      <c r="B78" t="s">
        <v>369</v>
      </c>
      <c r="C78" s="3">
        <v>-3.4106051316484809E-13</v>
      </c>
    </row>
    <row r="79" spans="1:3" x14ac:dyDescent="0.35">
      <c r="A79" t="s">
        <v>370</v>
      </c>
      <c r="B79" t="s">
        <v>371</v>
      </c>
      <c r="C79" s="3">
        <v>0</v>
      </c>
    </row>
    <row r="80" spans="1:3" x14ac:dyDescent="0.35">
      <c r="A80" t="s">
        <v>372</v>
      </c>
      <c r="B80" t="s">
        <v>373</v>
      </c>
      <c r="C80" s="3">
        <v>0</v>
      </c>
    </row>
    <row r="81" spans="1:3" x14ac:dyDescent="0.35">
      <c r="A81" t="s">
        <v>374</v>
      </c>
      <c r="B81" t="s">
        <v>375</v>
      </c>
      <c r="C81" s="3">
        <v>4118.5300000000016</v>
      </c>
    </row>
    <row r="82" spans="1:3" x14ac:dyDescent="0.35">
      <c r="A82" t="s">
        <v>376</v>
      </c>
      <c r="B82" t="s">
        <v>377</v>
      </c>
      <c r="C82" s="3">
        <v>33205.12000000001</v>
      </c>
    </row>
    <row r="83" spans="1:3" x14ac:dyDescent="0.35">
      <c r="A83" t="s">
        <v>378</v>
      </c>
      <c r="B83" t="s">
        <v>379</v>
      </c>
      <c r="C83" s="3">
        <v>187756.53000000032</v>
      </c>
    </row>
    <row r="84" spans="1:3" x14ac:dyDescent="0.35">
      <c r="A84" t="s">
        <v>380</v>
      </c>
      <c r="B84" t="s">
        <v>381</v>
      </c>
      <c r="C84" s="3">
        <v>11147.88</v>
      </c>
    </row>
    <row r="85" spans="1:3" x14ac:dyDescent="0.35">
      <c r="A85" t="s">
        <v>382</v>
      </c>
      <c r="B85" t="s">
        <v>383</v>
      </c>
      <c r="C85" s="3">
        <v>3006.79</v>
      </c>
    </row>
    <row r="86" spans="1:3" x14ac:dyDescent="0.35">
      <c r="A86" t="s">
        <v>384</v>
      </c>
      <c r="B86" t="s">
        <v>385</v>
      </c>
      <c r="C86" s="3">
        <v>763175.19000000134</v>
      </c>
    </row>
    <row r="87" spans="1:3" x14ac:dyDescent="0.35">
      <c r="A87" t="s">
        <v>386</v>
      </c>
      <c r="B87" t="s">
        <v>387</v>
      </c>
      <c r="C87" s="3">
        <v>146153.1</v>
      </c>
    </row>
    <row r="88" spans="1:3" x14ac:dyDescent="0.35">
      <c r="A88" t="s">
        <v>388</v>
      </c>
      <c r="B88" t="s">
        <v>389</v>
      </c>
      <c r="C88" s="3">
        <v>237020.83000000002</v>
      </c>
    </row>
    <row r="89" spans="1:3" x14ac:dyDescent="0.35">
      <c r="A89" t="s">
        <v>390</v>
      </c>
      <c r="B89" t="s">
        <v>391</v>
      </c>
      <c r="C89" s="3">
        <v>0</v>
      </c>
    </row>
    <row r="90" spans="1:3" x14ac:dyDescent="0.35">
      <c r="A90" t="s">
        <v>392</v>
      </c>
      <c r="B90" t="s">
        <v>393</v>
      </c>
      <c r="C90" s="3">
        <v>-948108.36999999953</v>
      </c>
    </row>
    <row r="91" spans="1:3" x14ac:dyDescent="0.35">
      <c r="A91" t="s">
        <v>394</v>
      </c>
      <c r="B91" t="s">
        <v>395</v>
      </c>
      <c r="C91" s="3">
        <v>1010954.3699999998</v>
      </c>
    </row>
    <row r="92" spans="1:3" x14ac:dyDescent="0.35">
      <c r="A92" t="s">
        <v>396</v>
      </c>
      <c r="B92" t="s">
        <v>397</v>
      </c>
      <c r="C92" s="3">
        <v>439415.95000000007</v>
      </c>
    </row>
    <row r="93" spans="1:3" x14ac:dyDescent="0.35">
      <c r="A93" t="s">
        <v>398</v>
      </c>
      <c r="B93" t="s">
        <v>399</v>
      </c>
      <c r="C93" s="3">
        <v>0</v>
      </c>
    </row>
    <row r="94" spans="1:3" x14ac:dyDescent="0.35">
      <c r="A94" t="s">
        <v>400</v>
      </c>
      <c r="B94" t="s">
        <v>401</v>
      </c>
      <c r="C94" s="3">
        <v>0</v>
      </c>
    </row>
    <row r="95" spans="1:3" x14ac:dyDescent="0.35">
      <c r="A95" t="s">
        <v>402</v>
      </c>
      <c r="B95" t="s">
        <v>403</v>
      </c>
      <c r="C95" s="3">
        <v>-3.637978807091713E-12</v>
      </c>
    </row>
    <row r="96" spans="1:3" x14ac:dyDescent="0.35">
      <c r="A96" t="s">
        <v>404</v>
      </c>
      <c r="B96" t="s">
        <v>405</v>
      </c>
      <c r="C96" s="3">
        <v>13747.890000000014</v>
      </c>
    </row>
    <row r="97" spans="1:3" x14ac:dyDescent="0.35">
      <c r="A97" t="s">
        <v>406</v>
      </c>
      <c r="B97" t="s">
        <v>407</v>
      </c>
      <c r="C97" s="3">
        <v>2437.1500000000106</v>
      </c>
    </row>
    <row r="98" spans="1:3" x14ac:dyDescent="0.35">
      <c r="A98" t="s">
        <v>408</v>
      </c>
      <c r="B98" t="s">
        <v>409</v>
      </c>
      <c r="C98" s="3">
        <v>0</v>
      </c>
    </row>
    <row r="99" spans="1:3" x14ac:dyDescent="0.35">
      <c r="A99" t="s">
        <v>410</v>
      </c>
      <c r="B99" t="s">
        <v>411</v>
      </c>
      <c r="C99" s="3">
        <v>-2618.7000000000003</v>
      </c>
    </row>
    <row r="100" spans="1:3" x14ac:dyDescent="0.35">
      <c r="A100" t="s">
        <v>412</v>
      </c>
      <c r="B100" t="s">
        <v>413</v>
      </c>
      <c r="C100" s="3">
        <v>-91658.940000000017</v>
      </c>
    </row>
    <row r="101" spans="1:3" x14ac:dyDescent="0.35">
      <c r="A101" t="s">
        <v>414</v>
      </c>
      <c r="B101" t="s">
        <v>415</v>
      </c>
      <c r="C101" s="3">
        <v>115311.81000000006</v>
      </c>
    </row>
    <row r="102" spans="1:3" x14ac:dyDescent="0.35">
      <c r="A102" t="s">
        <v>416</v>
      </c>
      <c r="B102" t="s">
        <v>417</v>
      </c>
      <c r="C102" s="3">
        <v>401697.70000000036</v>
      </c>
    </row>
    <row r="103" spans="1:3" x14ac:dyDescent="0.35">
      <c r="A103" t="s">
        <v>418</v>
      </c>
      <c r="B103" t="s">
        <v>419</v>
      </c>
      <c r="C103" s="3">
        <v>725.87</v>
      </c>
    </row>
    <row r="104" spans="1:3" x14ac:dyDescent="0.35">
      <c r="A104" t="s">
        <v>420</v>
      </c>
      <c r="B104" t="s">
        <v>421</v>
      </c>
      <c r="C104" s="3">
        <v>-5178.4400000000096</v>
      </c>
    </row>
    <row r="105" spans="1:3" x14ac:dyDescent="0.35">
      <c r="A105" t="s">
        <v>422</v>
      </c>
      <c r="B105" t="s">
        <v>423</v>
      </c>
      <c r="C105" s="3">
        <v>25928.89</v>
      </c>
    </row>
    <row r="106" spans="1:3" x14ac:dyDescent="0.35">
      <c r="A106" t="s">
        <v>424</v>
      </c>
      <c r="B106" t="s">
        <v>425</v>
      </c>
      <c r="C106" s="3">
        <v>-81883.720000000016</v>
      </c>
    </row>
    <row r="107" spans="1:3" x14ac:dyDescent="0.35">
      <c r="A107" t="s">
        <v>426</v>
      </c>
      <c r="B107" t="s">
        <v>427</v>
      </c>
      <c r="C107" s="3">
        <v>10714.149999999998</v>
      </c>
    </row>
    <row r="108" spans="1:3" x14ac:dyDescent="0.35">
      <c r="A108" t="s">
        <v>428</v>
      </c>
      <c r="B108" t="s">
        <v>429</v>
      </c>
      <c r="C108" s="3">
        <v>237920.52000000005</v>
      </c>
    </row>
    <row r="109" spans="1:3" x14ac:dyDescent="0.35">
      <c r="A109" t="s">
        <v>430</v>
      </c>
      <c r="B109" t="s">
        <v>431</v>
      </c>
      <c r="C109" s="3">
        <v>55165.919999999991</v>
      </c>
    </row>
    <row r="110" spans="1:3" x14ac:dyDescent="0.35">
      <c r="A110" t="s">
        <v>432</v>
      </c>
      <c r="B110" t="s">
        <v>433</v>
      </c>
      <c r="C110" s="3">
        <v>13696.35</v>
      </c>
    </row>
    <row r="111" spans="1:3" x14ac:dyDescent="0.35">
      <c r="A111" t="s">
        <v>434</v>
      </c>
      <c r="B111" t="s">
        <v>435</v>
      </c>
      <c r="C111" s="3">
        <v>0</v>
      </c>
    </row>
    <row r="112" spans="1:3" x14ac:dyDescent="0.35">
      <c r="A112" t="s">
        <v>436</v>
      </c>
      <c r="B112" t="s">
        <v>437</v>
      </c>
      <c r="C112" s="3">
        <v>5822.880000000001</v>
      </c>
    </row>
    <row r="113" spans="1:3" x14ac:dyDescent="0.35">
      <c r="A113" t="s">
        <v>438</v>
      </c>
      <c r="B113" t="s">
        <v>439</v>
      </c>
      <c r="C113" s="3">
        <v>0</v>
      </c>
    </row>
    <row r="114" spans="1:3" x14ac:dyDescent="0.35">
      <c r="A114" t="s">
        <v>440</v>
      </c>
      <c r="B114" t="s">
        <v>441</v>
      </c>
      <c r="C114" s="3">
        <v>3891.16</v>
      </c>
    </row>
    <row r="115" spans="1:3" x14ac:dyDescent="0.35">
      <c r="A115" t="s">
        <v>442</v>
      </c>
      <c r="B115" t="s">
        <v>443</v>
      </c>
      <c r="C115" s="3">
        <v>0</v>
      </c>
    </row>
    <row r="116" spans="1:3" x14ac:dyDescent="0.35">
      <c r="A116" t="s">
        <v>444</v>
      </c>
      <c r="B116" t="s">
        <v>445</v>
      </c>
      <c r="C116" s="3">
        <v>0</v>
      </c>
    </row>
    <row r="117" spans="1:3" x14ac:dyDescent="0.35">
      <c r="A117" t="s">
        <v>446</v>
      </c>
      <c r="B117" t="s">
        <v>447</v>
      </c>
      <c r="C117" s="3">
        <v>9.0949470177292824E-13</v>
      </c>
    </row>
    <row r="118" spans="1:3" x14ac:dyDescent="0.35">
      <c r="A118" t="s">
        <v>448</v>
      </c>
      <c r="B118" t="s">
        <v>449</v>
      </c>
      <c r="C118" s="3">
        <v>-2.1316282072803006E-13</v>
      </c>
    </row>
    <row r="119" spans="1:3" x14ac:dyDescent="0.35">
      <c r="A119" t="s">
        <v>450</v>
      </c>
      <c r="B119" t="s">
        <v>451</v>
      </c>
      <c r="C119" s="3">
        <v>3.3537617127876729E-12</v>
      </c>
    </row>
    <row r="120" spans="1:3" x14ac:dyDescent="0.35">
      <c r="A120" t="s">
        <v>452</v>
      </c>
      <c r="B120" t="s">
        <v>453</v>
      </c>
      <c r="C120" s="3">
        <v>0</v>
      </c>
    </row>
    <row r="121" spans="1:3" x14ac:dyDescent="0.35">
      <c r="A121" t="s">
        <v>454</v>
      </c>
      <c r="B121" t="s">
        <v>455</v>
      </c>
      <c r="C121" s="3">
        <v>0</v>
      </c>
    </row>
    <row r="122" spans="1:3" x14ac:dyDescent="0.35">
      <c r="A122" t="s">
        <v>456</v>
      </c>
      <c r="B122" t="s">
        <v>457</v>
      </c>
      <c r="C122" s="3">
        <v>-561651.55000000005</v>
      </c>
    </row>
    <row r="123" spans="1:3" x14ac:dyDescent="0.35">
      <c r="A123" t="s">
        <v>458</v>
      </c>
      <c r="B123" t="s">
        <v>459</v>
      </c>
      <c r="C123" s="3">
        <v>-35994.770000000004</v>
      </c>
    </row>
    <row r="124" spans="1:3" x14ac:dyDescent="0.35">
      <c r="A124" t="s">
        <v>460</v>
      </c>
      <c r="B124" t="s">
        <v>461</v>
      </c>
      <c r="C124" s="3">
        <v>59591.14</v>
      </c>
    </row>
    <row r="125" spans="1:3" x14ac:dyDescent="0.35">
      <c r="A125" t="s">
        <v>462</v>
      </c>
      <c r="B125" t="s">
        <v>463</v>
      </c>
      <c r="C125" s="3">
        <v>1.330000000000382</v>
      </c>
    </row>
    <row r="126" spans="1:3" x14ac:dyDescent="0.35">
      <c r="A126" t="s">
        <v>464</v>
      </c>
      <c r="B126" t="s">
        <v>465</v>
      </c>
      <c r="C126" s="3">
        <v>0</v>
      </c>
    </row>
    <row r="127" spans="1:3" x14ac:dyDescent="0.35">
      <c r="A127" t="s">
        <v>466</v>
      </c>
      <c r="B127" t="s">
        <v>467</v>
      </c>
      <c r="C127" s="3">
        <v>647.7399999999999</v>
      </c>
    </row>
    <row r="128" spans="1:3" x14ac:dyDescent="0.35">
      <c r="A128" t="s">
        <v>468</v>
      </c>
      <c r="B128" t="s">
        <v>469</v>
      </c>
      <c r="C128" s="3">
        <v>0</v>
      </c>
    </row>
    <row r="129" spans="1:3" x14ac:dyDescent="0.35">
      <c r="A129" t="s">
        <v>470</v>
      </c>
      <c r="B129" t="s">
        <v>471</v>
      </c>
      <c r="C129" s="3">
        <v>3973.41</v>
      </c>
    </row>
    <row r="130" spans="1:3" x14ac:dyDescent="0.35">
      <c r="A130" t="s">
        <v>472</v>
      </c>
      <c r="B130" t="s">
        <v>473</v>
      </c>
      <c r="C130" s="3">
        <v>99904.53</v>
      </c>
    </row>
    <row r="131" spans="1:3" x14ac:dyDescent="0.35">
      <c r="A131" t="s">
        <v>474</v>
      </c>
      <c r="B131" t="s">
        <v>475</v>
      </c>
      <c r="C131" s="3">
        <v>0</v>
      </c>
    </row>
    <row r="132" spans="1:3" x14ac:dyDescent="0.35">
      <c r="A132" t="s">
        <v>476</v>
      </c>
      <c r="B132" t="s">
        <v>477</v>
      </c>
      <c r="C132" s="3">
        <v>0</v>
      </c>
    </row>
    <row r="133" spans="1:3" x14ac:dyDescent="0.35">
      <c r="A133" t="s">
        <v>478</v>
      </c>
      <c r="B133" t="s">
        <v>479</v>
      </c>
      <c r="C133" s="3">
        <v>-2305.7399999999998</v>
      </c>
    </row>
    <row r="134" spans="1:3" x14ac:dyDescent="0.35">
      <c r="A134" t="s">
        <v>480</v>
      </c>
      <c r="B134" t="s">
        <v>481</v>
      </c>
      <c r="C134" s="3">
        <v>26455.169999999995</v>
      </c>
    </row>
    <row r="135" spans="1:3" x14ac:dyDescent="0.35">
      <c r="A135" t="s">
        <v>482</v>
      </c>
      <c r="B135" t="s">
        <v>483</v>
      </c>
      <c r="C135" s="3">
        <v>39001.459999999992</v>
      </c>
    </row>
    <row r="136" spans="1:3" x14ac:dyDescent="0.35">
      <c r="A136" t="s">
        <v>484</v>
      </c>
      <c r="B136" t="s">
        <v>485</v>
      </c>
      <c r="C136" s="3">
        <v>44348.049999999996</v>
      </c>
    </row>
    <row r="137" spans="1:3" x14ac:dyDescent="0.35">
      <c r="A137" t="s">
        <v>486</v>
      </c>
      <c r="B137" t="s">
        <v>487</v>
      </c>
      <c r="C137" s="3">
        <v>67769.760000000009</v>
      </c>
    </row>
    <row r="138" spans="1:3" x14ac:dyDescent="0.35">
      <c r="A138" t="s">
        <v>488</v>
      </c>
      <c r="B138" t="s">
        <v>489</v>
      </c>
      <c r="C138" s="3">
        <v>0</v>
      </c>
    </row>
    <row r="139" spans="1:3" x14ac:dyDescent="0.35">
      <c r="A139" t="s">
        <v>490</v>
      </c>
      <c r="B139" t="s">
        <v>491</v>
      </c>
      <c r="C139" s="3">
        <v>1830.01</v>
      </c>
    </row>
    <row r="140" spans="1:3" x14ac:dyDescent="0.35">
      <c r="A140" t="s">
        <v>492</v>
      </c>
      <c r="B140" t="s">
        <v>493</v>
      </c>
      <c r="C140" s="3">
        <v>-5.6843418860808015E-14</v>
      </c>
    </row>
    <row r="141" spans="1:3" x14ac:dyDescent="0.35">
      <c r="A141" t="s">
        <v>494</v>
      </c>
      <c r="B141" t="s">
        <v>495</v>
      </c>
      <c r="C141" s="3">
        <v>178.54</v>
      </c>
    </row>
    <row r="142" spans="1:3" x14ac:dyDescent="0.35">
      <c r="B142" t="s">
        <v>496</v>
      </c>
      <c r="C142" s="3">
        <v>114635.05</v>
      </c>
    </row>
    <row r="143" spans="1:3" x14ac:dyDescent="0.35">
      <c r="A143" t="s">
        <v>497</v>
      </c>
      <c r="B143" t="s">
        <v>498</v>
      </c>
      <c r="C143" s="3">
        <v>109769.27999999987</v>
      </c>
    </row>
    <row r="144" spans="1:3" x14ac:dyDescent="0.35">
      <c r="A144" t="s">
        <v>499</v>
      </c>
      <c r="B144" t="s">
        <v>500</v>
      </c>
      <c r="C144" s="3">
        <v>1.4779288903810084E-12</v>
      </c>
    </row>
    <row r="145" spans="1:3" x14ac:dyDescent="0.35">
      <c r="A145" t="s">
        <v>501</v>
      </c>
      <c r="B145" t="s">
        <v>502</v>
      </c>
      <c r="C145" s="3">
        <v>-6703.1600000000008</v>
      </c>
    </row>
    <row r="146" spans="1:3" x14ac:dyDescent="0.35">
      <c r="A146" t="s">
        <v>503</v>
      </c>
      <c r="B146" t="s">
        <v>504</v>
      </c>
      <c r="C146" s="3">
        <v>1.3073986337985843E-11</v>
      </c>
    </row>
    <row r="147" spans="1:3" x14ac:dyDescent="0.35">
      <c r="A147" t="s">
        <v>505</v>
      </c>
      <c r="B147" t="s">
        <v>506</v>
      </c>
      <c r="C147" s="3">
        <v>0</v>
      </c>
    </row>
    <row r="148" spans="1:3" x14ac:dyDescent="0.35">
      <c r="A148" t="s">
        <v>507</v>
      </c>
      <c r="B148" t="s">
        <v>508</v>
      </c>
      <c r="C148" s="3">
        <v>0</v>
      </c>
    </row>
    <row r="149" spans="1:3" x14ac:dyDescent="0.35">
      <c r="A149" t="s">
        <v>509</v>
      </c>
      <c r="B149" t="s">
        <v>510</v>
      </c>
      <c r="C149" s="3">
        <v>139.06999999999903</v>
      </c>
    </row>
    <row r="150" spans="1:3" x14ac:dyDescent="0.35">
      <c r="A150" t="s">
        <v>511</v>
      </c>
      <c r="B150" t="s">
        <v>512</v>
      </c>
      <c r="C150" s="3">
        <v>0</v>
      </c>
    </row>
    <row r="151" spans="1:3" x14ac:dyDescent="0.35">
      <c r="A151" t="s">
        <v>513</v>
      </c>
      <c r="B151" t="s">
        <v>514</v>
      </c>
      <c r="C151" s="3">
        <v>775885.83000000019</v>
      </c>
    </row>
    <row r="152" spans="1:3" x14ac:dyDescent="0.35">
      <c r="A152" t="s">
        <v>515</v>
      </c>
      <c r="B152" t="s">
        <v>516</v>
      </c>
      <c r="C152" s="3">
        <v>1.1641532182693481E-10</v>
      </c>
    </row>
    <row r="153" spans="1:3" x14ac:dyDescent="0.35">
      <c r="A153" t="s">
        <v>517</v>
      </c>
      <c r="B153" t="s">
        <v>518</v>
      </c>
      <c r="C153" s="3">
        <v>6348.9800000000014</v>
      </c>
    </row>
    <row r="154" spans="1:3" x14ac:dyDescent="0.35">
      <c r="A154" t="s">
        <v>519</v>
      </c>
      <c r="B154" t="s">
        <v>520</v>
      </c>
      <c r="C154" s="3">
        <v>286591.26</v>
      </c>
    </row>
    <row r="155" spans="1:3" x14ac:dyDescent="0.35">
      <c r="A155" t="s">
        <v>521</v>
      </c>
      <c r="B155" t="s">
        <v>522</v>
      </c>
      <c r="C155" s="3">
        <v>52033.930000000051</v>
      </c>
    </row>
    <row r="156" spans="1:3" x14ac:dyDescent="0.35">
      <c r="A156" t="s">
        <v>523</v>
      </c>
      <c r="B156" t="s">
        <v>524</v>
      </c>
      <c r="C156" s="3">
        <v>144936.23000000004</v>
      </c>
    </row>
    <row r="157" spans="1:3" x14ac:dyDescent="0.35">
      <c r="A157" t="s">
        <v>525</v>
      </c>
      <c r="B157" t="s">
        <v>526</v>
      </c>
      <c r="C157" s="3">
        <v>30516.269999999997</v>
      </c>
    </row>
    <row r="158" spans="1:3" x14ac:dyDescent="0.35">
      <c r="A158" t="s">
        <v>527</v>
      </c>
      <c r="B158" t="s">
        <v>528</v>
      </c>
      <c r="C158" s="3">
        <v>43903.450000000004</v>
      </c>
    </row>
    <row r="159" spans="1:3" x14ac:dyDescent="0.35">
      <c r="A159" t="s">
        <v>529</v>
      </c>
      <c r="B159" t="s">
        <v>530</v>
      </c>
      <c r="C159" s="3">
        <v>799336.46999999951</v>
      </c>
    </row>
    <row r="160" spans="1:3" x14ac:dyDescent="0.35">
      <c r="A160" t="s">
        <v>531</v>
      </c>
      <c r="B160" t="s">
        <v>532</v>
      </c>
      <c r="C160" s="3">
        <v>0</v>
      </c>
    </row>
    <row r="161" spans="1:3" x14ac:dyDescent="0.35">
      <c r="A161" t="s">
        <v>533</v>
      </c>
      <c r="B161" t="s">
        <v>534</v>
      </c>
      <c r="C161" s="3">
        <v>-6.8212102632969618E-13</v>
      </c>
    </row>
    <row r="162" spans="1:3" x14ac:dyDescent="0.35">
      <c r="A162" t="s">
        <v>535</v>
      </c>
      <c r="B162" t="s">
        <v>536</v>
      </c>
      <c r="C162" s="3">
        <v>616.30000000000473</v>
      </c>
    </row>
    <row r="163" spans="1:3" x14ac:dyDescent="0.35">
      <c r="A163" t="s">
        <v>537</v>
      </c>
      <c r="B163" t="s">
        <v>538</v>
      </c>
      <c r="C163" s="3">
        <v>0</v>
      </c>
    </row>
    <row r="164" spans="1:3" x14ac:dyDescent="0.35">
      <c r="A164" t="s">
        <v>539</v>
      </c>
      <c r="B164" t="s">
        <v>540</v>
      </c>
      <c r="C164" s="3">
        <v>318.35000000000019</v>
      </c>
    </row>
    <row r="165" spans="1:3" x14ac:dyDescent="0.35">
      <c r="B165" t="s">
        <v>541</v>
      </c>
      <c r="C165" s="3">
        <v>406721.97999999975</v>
      </c>
    </row>
    <row r="166" spans="1:3" x14ac:dyDescent="0.35">
      <c r="A166" t="s">
        <v>542</v>
      </c>
      <c r="B166" t="s">
        <v>543</v>
      </c>
      <c r="C166" s="3">
        <v>192329.18000000008</v>
      </c>
    </row>
    <row r="167" spans="1:3" x14ac:dyDescent="0.35">
      <c r="A167" t="s">
        <v>544</v>
      </c>
      <c r="B167" t="s">
        <v>545</v>
      </c>
      <c r="C167" s="3">
        <v>1319.9</v>
      </c>
    </row>
    <row r="168" spans="1:3" x14ac:dyDescent="0.35">
      <c r="B168" t="s">
        <v>546</v>
      </c>
      <c r="C168" s="3">
        <v>2964023.9600000512</v>
      </c>
    </row>
    <row r="169" spans="1:3" x14ac:dyDescent="0.35">
      <c r="A169" t="s">
        <v>547</v>
      </c>
      <c r="B169" t="s">
        <v>548</v>
      </c>
      <c r="C169" s="3">
        <v>2244.9000000000005</v>
      </c>
    </row>
    <row r="170" spans="1:3" x14ac:dyDescent="0.35">
      <c r="A170" t="s">
        <v>549</v>
      </c>
      <c r="B170" t="s">
        <v>550</v>
      </c>
      <c r="C170" s="3">
        <v>33818.449999999968</v>
      </c>
    </row>
    <row r="171" spans="1:3" x14ac:dyDescent="0.35">
      <c r="A171" t="s">
        <v>551</v>
      </c>
      <c r="B171" t="s">
        <v>552</v>
      </c>
      <c r="C171" s="3">
        <v>14406.919999999996</v>
      </c>
    </row>
    <row r="172" spans="1:3" x14ac:dyDescent="0.35">
      <c r="A172" t="s">
        <v>553</v>
      </c>
      <c r="B172" t="s">
        <v>554</v>
      </c>
      <c r="C172" s="3">
        <v>-532.34</v>
      </c>
    </row>
    <row r="173" spans="1:3" x14ac:dyDescent="0.35">
      <c r="A173" t="s">
        <v>555</v>
      </c>
      <c r="B173" t="s">
        <v>556</v>
      </c>
      <c r="C173" s="3">
        <v>0</v>
      </c>
    </row>
    <row r="174" spans="1:3" x14ac:dyDescent="0.35">
      <c r="A174" t="s">
        <v>557</v>
      </c>
      <c r="B174" t="s">
        <v>558</v>
      </c>
      <c r="C174" s="3">
        <v>12081.53</v>
      </c>
    </row>
    <row r="175" spans="1:3" x14ac:dyDescent="0.35">
      <c r="A175" t="s">
        <v>559</v>
      </c>
      <c r="B175" t="s">
        <v>560</v>
      </c>
      <c r="C175" s="3">
        <v>2123.7000000000003</v>
      </c>
    </row>
    <row r="176" spans="1:3" x14ac:dyDescent="0.35">
      <c r="A176" t="s">
        <v>561</v>
      </c>
      <c r="B176" t="s">
        <v>562</v>
      </c>
      <c r="C176" s="3">
        <v>1857.4499999999921</v>
      </c>
    </row>
    <row r="177" spans="1:3" x14ac:dyDescent="0.35">
      <c r="A177" t="s">
        <v>563</v>
      </c>
      <c r="B177" t="s">
        <v>564</v>
      </c>
      <c r="C177" s="3">
        <v>0</v>
      </c>
    </row>
    <row r="178" spans="1:3" x14ac:dyDescent="0.35">
      <c r="A178" t="s">
        <v>565</v>
      </c>
      <c r="B178" t="s">
        <v>566</v>
      </c>
      <c r="C178" s="3">
        <v>-2.0463630789890885E-12</v>
      </c>
    </row>
    <row r="179" spans="1:3" x14ac:dyDescent="0.35">
      <c r="A179" t="s">
        <v>567</v>
      </c>
      <c r="B179" t="s">
        <v>568</v>
      </c>
      <c r="C179" s="3">
        <v>4.5474735088646412E-13</v>
      </c>
    </row>
    <row r="180" spans="1:3" x14ac:dyDescent="0.35">
      <c r="A180" t="s">
        <v>569</v>
      </c>
      <c r="B180" t="s">
        <v>570</v>
      </c>
      <c r="C180" s="3">
        <v>0</v>
      </c>
    </row>
    <row r="181" spans="1:3" x14ac:dyDescent="0.35">
      <c r="A181" t="s">
        <v>571</v>
      </c>
      <c r="B181" t="s">
        <v>572</v>
      </c>
      <c r="C181" s="3">
        <v>-3493.9099999999989</v>
      </c>
    </row>
    <row r="182" spans="1:3" x14ac:dyDescent="0.35">
      <c r="A182" t="s">
        <v>573</v>
      </c>
      <c r="B182" t="s">
        <v>574</v>
      </c>
      <c r="C182" s="3">
        <v>0</v>
      </c>
    </row>
    <row r="183" spans="1:3" x14ac:dyDescent="0.35">
      <c r="A183" t="s">
        <v>575</v>
      </c>
      <c r="B183" t="s">
        <v>576</v>
      </c>
      <c r="C183" s="3">
        <v>-1947.099999999999</v>
      </c>
    </row>
    <row r="184" spans="1:3" x14ac:dyDescent="0.35">
      <c r="A184" t="s">
        <v>577</v>
      </c>
      <c r="B184" t="s">
        <v>578</v>
      </c>
      <c r="C184" s="3">
        <v>0</v>
      </c>
    </row>
    <row r="185" spans="1:3" x14ac:dyDescent="0.35">
      <c r="A185" t="s">
        <v>579</v>
      </c>
      <c r="B185" t="s">
        <v>580</v>
      </c>
      <c r="C185" s="3">
        <v>-1.4551915228366852E-11</v>
      </c>
    </row>
    <row r="186" spans="1:3" x14ac:dyDescent="0.35">
      <c r="A186" t="s">
        <v>581</v>
      </c>
      <c r="B186" t="s">
        <v>582</v>
      </c>
      <c r="C186" s="3">
        <v>0</v>
      </c>
    </row>
    <row r="187" spans="1:3" x14ac:dyDescent="0.35">
      <c r="A187" t="s">
        <v>583</v>
      </c>
      <c r="B187" t="s">
        <v>584</v>
      </c>
      <c r="C187" s="3">
        <v>7.2759576141834259E-12</v>
      </c>
    </row>
    <row r="188" spans="1:3" x14ac:dyDescent="0.35">
      <c r="A188" t="s">
        <v>585</v>
      </c>
      <c r="B188" t="s">
        <v>586</v>
      </c>
      <c r="C188" s="3">
        <v>1105.8399999999999</v>
      </c>
    </row>
    <row r="189" spans="1:3" x14ac:dyDescent="0.35">
      <c r="A189" t="s">
        <v>587</v>
      </c>
      <c r="B189" t="s">
        <v>588</v>
      </c>
      <c r="C189" s="3">
        <v>5641.51</v>
      </c>
    </row>
    <row r="190" spans="1:3" x14ac:dyDescent="0.35">
      <c r="A190" t="s">
        <v>589</v>
      </c>
      <c r="B190" t="s">
        <v>590</v>
      </c>
      <c r="C190" s="3">
        <v>604.13000000012107</v>
      </c>
    </row>
    <row r="191" spans="1:3" x14ac:dyDescent="0.35">
      <c r="A191" t="s">
        <v>591</v>
      </c>
      <c r="B191" t="s">
        <v>592</v>
      </c>
      <c r="C191" s="3">
        <v>2016.4299999999992</v>
      </c>
    </row>
    <row r="192" spans="1:3" x14ac:dyDescent="0.35">
      <c r="A192" t="s">
        <v>593</v>
      </c>
      <c r="B192" t="s">
        <v>594</v>
      </c>
      <c r="C192" s="3">
        <v>0</v>
      </c>
    </row>
    <row r="193" spans="1:3" x14ac:dyDescent="0.35">
      <c r="A193" t="s">
        <v>595</v>
      </c>
      <c r="B193" t="s">
        <v>596</v>
      </c>
      <c r="C193" s="3">
        <v>2256.38</v>
      </c>
    </row>
    <row r="194" spans="1:3" x14ac:dyDescent="0.35">
      <c r="A194" t="s">
        <v>597</v>
      </c>
      <c r="B194" t="s">
        <v>598</v>
      </c>
      <c r="C194" s="3">
        <v>0</v>
      </c>
    </row>
    <row r="195" spans="1:3" x14ac:dyDescent="0.35">
      <c r="A195" t="s">
        <v>599</v>
      </c>
      <c r="B195" t="s">
        <v>600</v>
      </c>
      <c r="C195" s="3">
        <v>0</v>
      </c>
    </row>
    <row r="196" spans="1:3" x14ac:dyDescent="0.35">
      <c r="A196" t="s">
        <v>601</v>
      </c>
      <c r="B196" t="s">
        <v>602</v>
      </c>
      <c r="C196" s="3">
        <v>264.06</v>
      </c>
    </row>
    <row r="197" spans="1:3" x14ac:dyDescent="0.35">
      <c r="A197" t="s">
        <v>603</v>
      </c>
      <c r="B197" t="s">
        <v>604</v>
      </c>
      <c r="C197" s="3">
        <v>247.54000000000002</v>
      </c>
    </row>
    <row r="198" spans="1:3" x14ac:dyDescent="0.35">
      <c r="A198" t="s">
        <v>605</v>
      </c>
      <c r="B198" t="s">
        <v>606</v>
      </c>
      <c r="C198" s="3">
        <v>0</v>
      </c>
    </row>
    <row r="199" spans="1:3" x14ac:dyDescent="0.35">
      <c r="A199" t="s">
        <v>607</v>
      </c>
      <c r="B199" t="s">
        <v>608</v>
      </c>
      <c r="C199" s="3">
        <v>51375.659999999996</v>
      </c>
    </row>
    <row r="200" spans="1:3" x14ac:dyDescent="0.35">
      <c r="A200" t="s">
        <v>609</v>
      </c>
      <c r="B200" t="s">
        <v>610</v>
      </c>
      <c r="C200" s="3">
        <v>3098.4899999999948</v>
      </c>
    </row>
    <row r="201" spans="1:3" x14ac:dyDescent="0.35">
      <c r="A201" t="s">
        <v>611</v>
      </c>
      <c r="B201" t="s">
        <v>612</v>
      </c>
      <c r="C201" s="3">
        <v>210.69000000000005</v>
      </c>
    </row>
    <row r="202" spans="1:3" x14ac:dyDescent="0.35">
      <c r="A202" t="s">
        <v>613</v>
      </c>
      <c r="B202" t="s">
        <v>614</v>
      </c>
      <c r="C202" s="3">
        <v>874.28</v>
      </c>
    </row>
    <row r="203" spans="1:3" x14ac:dyDescent="0.35">
      <c r="A203" t="s">
        <v>615</v>
      </c>
      <c r="B203" t="s">
        <v>616</v>
      </c>
      <c r="C203" s="3">
        <v>0</v>
      </c>
    </row>
    <row r="204" spans="1:3" x14ac:dyDescent="0.35">
      <c r="A204" t="s">
        <v>617</v>
      </c>
      <c r="B204" t="s">
        <v>618</v>
      </c>
      <c r="C204" s="3">
        <v>794.8</v>
      </c>
    </row>
    <row r="205" spans="1:3" x14ac:dyDescent="0.35">
      <c r="A205" t="s">
        <v>619</v>
      </c>
      <c r="B205" t="s">
        <v>620</v>
      </c>
      <c r="C205" s="3">
        <v>686.41000000000008</v>
      </c>
    </row>
    <row r="206" spans="1:3" x14ac:dyDescent="0.35">
      <c r="A206" t="s">
        <v>621</v>
      </c>
      <c r="B206" t="s">
        <v>622</v>
      </c>
      <c r="C206" s="3">
        <v>1131.1499999999983</v>
      </c>
    </row>
    <row r="207" spans="1:3" x14ac:dyDescent="0.35">
      <c r="A207" t="s">
        <v>623</v>
      </c>
      <c r="B207" t="s">
        <v>624</v>
      </c>
      <c r="C207" s="3">
        <v>0</v>
      </c>
    </row>
    <row r="208" spans="1:3" x14ac:dyDescent="0.35">
      <c r="A208" t="s">
        <v>625</v>
      </c>
      <c r="B208" t="s">
        <v>626</v>
      </c>
      <c r="C208" s="3">
        <v>0</v>
      </c>
    </row>
    <row r="209" spans="1:3" x14ac:dyDescent="0.35">
      <c r="A209" t="s">
        <v>627</v>
      </c>
      <c r="B209" t="s">
        <v>628</v>
      </c>
      <c r="C209" s="3">
        <v>-0.16999999999734428</v>
      </c>
    </row>
    <row r="210" spans="1:3" x14ac:dyDescent="0.35">
      <c r="A210" t="s">
        <v>629</v>
      </c>
      <c r="B210" t="s">
        <v>630</v>
      </c>
      <c r="C210" s="3">
        <v>123.78</v>
      </c>
    </row>
    <row r="211" spans="1:3" x14ac:dyDescent="0.35">
      <c r="A211" t="s">
        <v>631</v>
      </c>
      <c r="B211" t="s">
        <v>632</v>
      </c>
      <c r="C211" s="3">
        <v>1485.3400000000001</v>
      </c>
    </row>
    <row r="212" spans="1:3" x14ac:dyDescent="0.35">
      <c r="A212" t="s">
        <v>633</v>
      </c>
      <c r="B212" t="s">
        <v>634</v>
      </c>
      <c r="C212" s="3">
        <v>2474.2099999999991</v>
      </c>
    </row>
    <row r="213" spans="1:3" x14ac:dyDescent="0.35">
      <c r="A213" t="s">
        <v>635</v>
      </c>
      <c r="B213" t="s">
        <v>636</v>
      </c>
      <c r="C213" s="3">
        <v>3316.02</v>
      </c>
    </row>
    <row r="214" spans="1:3" x14ac:dyDescent="0.35">
      <c r="A214" t="s">
        <v>637</v>
      </c>
      <c r="B214" t="s">
        <v>638</v>
      </c>
      <c r="C214" s="3">
        <v>876314.53000000026</v>
      </c>
    </row>
    <row r="215" spans="1:3" x14ac:dyDescent="0.35">
      <c r="A215" t="s">
        <v>639</v>
      </c>
      <c r="B215" t="s">
        <v>640</v>
      </c>
      <c r="C215" s="3">
        <v>0</v>
      </c>
    </row>
    <row r="216" spans="1:3" x14ac:dyDescent="0.35">
      <c r="A216" t="s">
        <v>641</v>
      </c>
      <c r="B216" t="s">
        <v>642</v>
      </c>
      <c r="C216" s="3">
        <v>-214074.02</v>
      </c>
    </row>
    <row r="217" spans="1:3" x14ac:dyDescent="0.35">
      <c r="A217" t="s">
        <v>643</v>
      </c>
      <c r="B217" t="s">
        <v>644</v>
      </c>
      <c r="C217" s="3">
        <v>-603888.80999999994</v>
      </c>
    </row>
    <row r="218" spans="1:3" x14ac:dyDescent="0.35">
      <c r="A218" t="s">
        <v>645</v>
      </c>
      <c r="B218" t="s">
        <v>646</v>
      </c>
      <c r="C218" s="3">
        <v>30958.709999999995</v>
      </c>
    </row>
    <row r="219" spans="1:3" x14ac:dyDescent="0.35">
      <c r="A219" t="s">
        <v>647</v>
      </c>
      <c r="B219" t="s">
        <v>648</v>
      </c>
      <c r="C219" s="3">
        <v>217083.46</v>
      </c>
    </row>
    <row r="220" spans="1:3" x14ac:dyDescent="0.35">
      <c r="A220" t="s">
        <v>649</v>
      </c>
      <c r="B220" t="s">
        <v>650</v>
      </c>
      <c r="C220" s="3">
        <v>88.860000000004447</v>
      </c>
    </row>
    <row r="221" spans="1:3" x14ac:dyDescent="0.35">
      <c r="A221" t="s">
        <v>651</v>
      </c>
      <c r="B221" t="s">
        <v>652</v>
      </c>
      <c r="C221" s="3">
        <v>171.74</v>
      </c>
    </row>
    <row r="222" spans="1:3" x14ac:dyDescent="0.35">
      <c r="A222" t="s">
        <v>653</v>
      </c>
      <c r="B222" t="s">
        <v>654</v>
      </c>
      <c r="C222" s="3">
        <v>22760.310000000005</v>
      </c>
    </row>
    <row r="223" spans="1:3" x14ac:dyDescent="0.35">
      <c r="A223" t="s">
        <v>655</v>
      </c>
      <c r="B223" t="s">
        <v>656</v>
      </c>
      <c r="C223" s="3">
        <v>0</v>
      </c>
    </row>
    <row r="224" spans="1:3" x14ac:dyDescent="0.35">
      <c r="A224" t="s">
        <v>657</v>
      </c>
      <c r="B224" t="s">
        <v>658</v>
      </c>
      <c r="C224" s="3">
        <v>0</v>
      </c>
    </row>
    <row r="225" spans="1:3" x14ac:dyDescent="0.35">
      <c r="A225" t="s">
        <v>659</v>
      </c>
      <c r="B225" t="s">
        <v>660</v>
      </c>
      <c r="C225" s="3">
        <v>946396.1399999999</v>
      </c>
    </row>
    <row r="226" spans="1:3" x14ac:dyDescent="0.35">
      <c r="A226" t="s">
        <v>661</v>
      </c>
      <c r="B226" t="s">
        <v>662</v>
      </c>
      <c r="C226" s="3">
        <v>0</v>
      </c>
    </row>
    <row r="227" spans="1:3" x14ac:dyDescent="0.35">
      <c r="A227" t="s">
        <v>663</v>
      </c>
      <c r="B227" t="s">
        <v>664</v>
      </c>
      <c r="C227" s="3">
        <v>2449.61</v>
      </c>
    </row>
    <row r="228" spans="1:3" x14ac:dyDescent="0.35">
      <c r="A228" t="s">
        <v>665</v>
      </c>
      <c r="B228" t="s">
        <v>666</v>
      </c>
      <c r="C228" s="3">
        <v>0</v>
      </c>
    </row>
    <row r="229" spans="1:3" x14ac:dyDescent="0.35">
      <c r="A229" t="s">
        <v>667</v>
      </c>
      <c r="B229" t="s">
        <v>668</v>
      </c>
      <c r="C229" s="3">
        <v>-2965.41</v>
      </c>
    </row>
    <row r="230" spans="1:3" x14ac:dyDescent="0.35">
      <c r="A230" t="s">
        <v>669</v>
      </c>
      <c r="B230" t="s">
        <v>670</v>
      </c>
      <c r="C230" s="3">
        <v>140569.07000000007</v>
      </c>
    </row>
    <row r="231" spans="1:3" x14ac:dyDescent="0.35">
      <c r="A231" t="s">
        <v>671</v>
      </c>
      <c r="B231" t="s">
        <v>672</v>
      </c>
      <c r="C231" s="3">
        <v>92108.75</v>
      </c>
    </row>
    <row r="232" spans="1:3" x14ac:dyDescent="0.35">
      <c r="A232" t="s">
        <v>673</v>
      </c>
      <c r="B232" t="s">
        <v>674</v>
      </c>
      <c r="C232" s="3">
        <v>14314.370000000003</v>
      </c>
    </row>
    <row r="233" spans="1:3" x14ac:dyDescent="0.35">
      <c r="A233" t="s">
        <v>76</v>
      </c>
      <c r="B233" t="s">
        <v>75</v>
      </c>
      <c r="C233" s="3">
        <v>1360216.0000000002</v>
      </c>
    </row>
    <row r="234" spans="1:3" x14ac:dyDescent="0.35">
      <c r="A234" t="s">
        <v>172</v>
      </c>
      <c r="B234" t="s">
        <v>171</v>
      </c>
      <c r="C234" s="3">
        <v>386287.98000000004</v>
      </c>
    </row>
    <row r="235" spans="1:3" x14ac:dyDescent="0.35">
      <c r="A235" t="s">
        <v>214</v>
      </c>
      <c r="B235" t="s">
        <v>213</v>
      </c>
      <c r="C235" s="3">
        <v>281640.37</v>
      </c>
    </row>
    <row r="236" spans="1:3" x14ac:dyDescent="0.35">
      <c r="A236" t="s">
        <v>675</v>
      </c>
      <c r="B236" t="s">
        <v>676</v>
      </c>
      <c r="C236" s="3">
        <v>20903189.899999999</v>
      </c>
    </row>
    <row r="237" spans="1:3" x14ac:dyDescent="0.35">
      <c r="A237" t="s">
        <v>677</v>
      </c>
      <c r="B237" t="s">
        <v>678</v>
      </c>
      <c r="C237" s="3">
        <v>1017628.7899999999</v>
      </c>
    </row>
    <row r="238" spans="1:3" x14ac:dyDescent="0.35">
      <c r="A238" t="s">
        <v>679</v>
      </c>
      <c r="B238" t="s">
        <v>680</v>
      </c>
      <c r="C238" s="3">
        <v>10708446.27</v>
      </c>
    </row>
    <row r="239" spans="1:3" x14ac:dyDescent="0.35">
      <c r="A239" t="s">
        <v>681</v>
      </c>
      <c r="B239" t="s">
        <v>682</v>
      </c>
      <c r="C239" s="3">
        <v>8023871.8099999996</v>
      </c>
    </row>
    <row r="240" spans="1:3" x14ac:dyDescent="0.35">
      <c r="A240" t="s">
        <v>683</v>
      </c>
      <c r="B240" t="s">
        <v>684</v>
      </c>
      <c r="C240" s="3">
        <v>657981.70999999985</v>
      </c>
    </row>
    <row r="241" spans="1:3" x14ac:dyDescent="0.35">
      <c r="A241" t="s">
        <v>685</v>
      </c>
      <c r="B241" t="s">
        <v>686</v>
      </c>
      <c r="C241" s="3">
        <v>2884961.69</v>
      </c>
    </row>
    <row r="242" spans="1:3" x14ac:dyDescent="0.35">
      <c r="A242" t="s">
        <v>687</v>
      </c>
      <c r="B242" t="s">
        <v>688</v>
      </c>
      <c r="C242" s="3">
        <v>1280870.82</v>
      </c>
    </row>
    <row r="243" spans="1:3" x14ac:dyDescent="0.35">
      <c r="A243" t="s">
        <v>689</v>
      </c>
      <c r="B243" t="s">
        <v>690</v>
      </c>
      <c r="C243" s="3">
        <v>36491922.700000003</v>
      </c>
    </row>
    <row r="244" spans="1:3" x14ac:dyDescent="0.35">
      <c r="A244" t="s">
        <v>244</v>
      </c>
      <c r="B244" t="s">
        <v>243</v>
      </c>
      <c r="C244" s="3">
        <v>197932.24000000002</v>
      </c>
    </row>
    <row r="245" spans="1:3" x14ac:dyDescent="0.35">
      <c r="A245" t="s">
        <v>102</v>
      </c>
      <c r="B245" t="s">
        <v>101</v>
      </c>
      <c r="C245" s="3">
        <v>914466.9</v>
      </c>
    </row>
    <row r="246" spans="1:3" x14ac:dyDescent="0.35">
      <c r="A246" t="s">
        <v>691</v>
      </c>
      <c r="B246" t="s">
        <v>331</v>
      </c>
      <c r="C246" s="3">
        <v>2460613.6199999996</v>
      </c>
    </row>
    <row r="247" spans="1:3" x14ac:dyDescent="0.35">
      <c r="A247" t="s">
        <v>692</v>
      </c>
      <c r="B247" t="s">
        <v>693</v>
      </c>
      <c r="C247" s="3">
        <v>135365.02000000002</v>
      </c>
    </row>
    <row r="248" spans="1:3" x14ac:dyDescent="0.35">
      <c r="A248" t="s">
        <v>694</v>
      </c>
      <c r="B248" t="s">
        <v>695</v>
      </c>
      <c r="C248" s="3">
        <v>103611.04000000001</v>
      </c>
    </row>
    <row r="249" spans="1:3" x14ac:dyDescent="0.35">
      <c r="A249" t="s">
        <v>696</v>
      </c>
      <c r="B249" t="s">
        <v>697</v>
      </c>
      <c r="C249" s="3">
        <v>56045.919999999991</v>
      </c>
    </row>
    <row r="250" spans="1:3" x14ac:dyDescent="0.35">
      <c r="A250" t="s">
        <v>698</v>
      </c>
      <c r="B250" t="s">
        <v>699</v>
      </c>
      <c r="C250" s="3">
        <v>768014.74</v>
      </c>
    </row>
    <row r="251" spans="1:3" x14ac:dyDescent="0.35">
      <c r="A251" t="s">
        <v>700</v>
      </c>
      <c r="B251" t="s">
        <v>701</v>
      </c>
      <c r="C251" s="3">
        <v>14127.46</v>
      </c>
    </row>
    <row r="252" spans="1:3" x14ac:dyDescent="0.35">
      <c r="A252" t="s">
        <v>702</v>
      </c>
      <c r="B252" t="s">
        <v>703</v>
      </c>
      <c r="C252" s="3">
        <v>3829499.59</v>
      </c>
    </row>
    <row r="253" spans="1:3" x14ac:dyDescent="0.35">
      <c r="A253" t="s">
        <v>704</v>
      </c>
      <c r="B253" t="s">
        <v>705</v>
      </c>
      <c r="C253" s="3">
        <v>3705451.7600000002</v>
      </c>
    </row>
    <row r="254" spans="1:3" x14ac:dyDescent="0.35">
      <c r="A254" t="s">
        <v>706</v>
      </c>
      <c r="B254" t="s">
        <v>707</v>
      </c>
      <c r="C254" s="3">
        <v>2324068.4899999998</v>
      </c>
    </row>
    <row r="255" spans="1:3" x14ac:dyDescent="0.35">
      <c r="A255" t="s">
        <v>708</v>
      </c>
      <c r="B255" t="s">
        <v>709</v>
      </c>
      <c r="C255" s="3">
        <v>10068607.629999999</v>
      </c>
    </row>
    <row r="256" spans="1:3" x14ac:dyDescent="0.35">
      <c r="A256" t="s">
        <v>710</v>
      </c>
      <c r="B256" t="s">
        <v>711</v>
      </c>
      <c r="C256" s="3">
        <v>26193950.82</v>
      </c>
    </row>
    <row r="257" spans="1:3" x14ac:dyDescent="0.35">
      <c r="A257" t="s">
        <v>712</v>
      </c>
      <c r="B257" t="s">
        <v>713</v>
      </c>
      <c r="C257" s="3">
        <v>243075.72000000006</v>
      </c>
    </row>
    <row r="258" spans="1:3" x14ac:dyDescent="0.35">
      <c r="A258" t="s">
        <v>714</v>
      </c>
      <c r="B258" t="s">
        <v>715</v>
      </c>
      <c r="C258" s="3">
        <v>467089.05000000005</v>
      </c>
    </row>
    <row r="259" spans="1:3" x14ac:dyDescent="0.35">
      <c r="A259" t="s">
        <v>716</v>
      </c>
      <c r="B259" t="s">
        <v>717</v>
      </c>
      <c r="C259" s="3">
        <v>650.55999999999995</v>
      </c>
    </row>
    <row r="260" spans="1:3" x14ac:dyDescent="0.35">
      <c r="A260" t="s">
        <v>718</v>
      </c>
      <c r="B260" t="s">
        <v>719</v>
      </c>
      <c r="C260" s="3">
        <v>0</v>
      </c>
    </row>
    <row r="261" spans="1:3" x14ac:dyDescent="0.35">
      <c r="B261" t="s">
        <v>720</v>
      </c>
      <c r="C261" s="3">
        <v>0</v>
      </c>
    </row>
    <row r="262" spans="1:3" x14ac:dyDescent="0.35">
      <c r="A262" t="s">
        <v>721</v>
      </c>
      <c r="B262" t="s">
        <v>722</v>
      </c>
      <c r="C262" s="3">
        <v>1167644.7799999998</v>
      </c>
    </row>
    <row r="263" spans="1:3" x14ac:dyDescent="0.35">
      <c r="A263" t="s">
        <v>72</v>
      </c>
      <c r="B263" t="s">
        <v>71</v>
      </c>
      <c r="C263" s="3">
        <v>1412031.27</v>
      </c>
    </row>
    <row r="264" spans="1:3" x14ac:dyDescent="0.35">
      <c r="A264" t="s">
        <v>42</v>
      </c>
      <c r="B264" t="s">
        <v>41</v>
      </c>
      <c r="C264" s="3">
        <v>4417643.45</v>
      </c>
    </row>
    <row r="265" spans="1:3" x14ac:dyDescent="0.35">
      <c r="A265" t="s">
        <v>22</v>
      </c>
      <c r="B265" t="s">
        <v>21</v>
      </c>
      <c r="C265" s="3">
        <v>7256477.0200000005</v>
      </c>
    </row>
    <row r="266" spans="1:3" x14ac:dyDescent="0.35">
      <c r="A266" t="s">
        <v>60</v>
      </c>
      <c r="B266" t="s">
        <v>59</v>
      </c>
      <c r="C266" s="3">
        <v>2117124.46</v>
      </c>
    </row>
    <row r="267" spans="1:3" x14ac:dyDescent="0.35">
      <c r="A267" t="s">
        <v>723</v>
      </c>
      <c r="B267" t="s">
        <v>724</v>
      </c>
      <c r="C267" s="3">
        <v>86390.1</v>
      </c>
    </row>
    <row r="268" spans="1:3" x14ac:dyDescent="0.35">
      <c r="A268" t="s">
        <v>725</v>
      </c>
      <c r="B268" t="s">
        <v>726</v>
      </c>
      <c r="C268" s="3">
        <v>180747.94</v>
      </c>
    </row>
    <row r="269" spans="1:3" x14ac:dyDescent="0.35">
      <c r="A269" t="s">
        <v>727</v>
      </c>
      <c r="B269" t="s">
        <v>728</v>
      </c>
      <c r="C269" s="3">
        <v>569914.1100000001</v>
      </c>
    </row>
    <row r="270" spans="1:3" x14ac:dyDescent="0.35">
      <c r="A270" t="s">
        <v>729</v>
      </c>
      <c r="B270" t="s">
        <v>730</v>
      </c>
      <c r="C270" s="3">
        <v>93861.36</v>
      </c>
    </row>
    <row r="271" spans="1:3" x14ac:dyDescent="0.35">
      <c r="A271" t="s">
        <v>48</v>
      </c>
      <c r="B271" t="s">
        <v>47</v>
      </c>
      <c r="C271" s="3">
        <v>2975774.74</v>
      </c>
    </row>
    <row r="272" spans="1:3" x14ac:dyDescent="0.35">
      <c r="A272" t="s">
        <v>118</v>
      </c>
      <c r="B272" t="s">
        <v>117</v>
      </c>
      <c r="C272" s="3">
        <v>749549.75</v>
      </c>
    </row>
    <row r="273" spans="1:3" x14ac:dyDescent="0.35">
      <c r="A273" t="s">
        <v>70</v>
      </c>
      <c r="B273" t="s">
        <v>69</v>
      </c>
      <c r="C273" s="3">
        <v>1419300.0200000003</v>
      </c>
    </row>
    <row r="274" spans="1:3" x14ac:dyDescent="0.35">
      <c r="A274" t="s">
        <v>62</v>
      </c>
      <c r="B274" t="s">
        <v>61</v>
      </c>
      <c r="C274" s="3">
        <v>1944858.61</v>
      </c>
    </row>
    <row r="275" spans="1:3" x14ac:dyDescent="0.35">
      <c r="A275" t="s">
        <v>731</v>
      </c>
      <c r="B275" t="s">
        <v>732</v>
      </c>
      <c r="C275" s="3">
        <v>0</v>
      </c>
    </row>
    <row r="276" spans="1:3" x14ac:dyDescent="0.35">
      <c r="A276" t="s">
        <v>270</v>
      </c>
      <c r="B276" t="s">
        <v>269</v>
      </c>
      <c r="C276" s="3">
        <v>111419.93</v>
      </c>
    </row>
    <row r="277" spans="1:3" x14ac:dyDescent="0.35">
      <c r="A277" t="s">
        <v>733</v>
      </c>
      <c r="B277" t="s">
        <v>734</v>
      </c>
      <c r="C277" s="3">
        <v>-19114904.050000001</v>
      </c>
    </row>
    <row r="278" spans="1:3" x14ac:dyDescent="0.35">
      <c r="A278" t="s">
        <v>735</v>
      </c>
      <c r="B278" t="s">
        <v>736</v>
      </c>
      <c r="C278" s="3">
        <v>734398.17</v>
      </c>
    </row>
    <row r="279" spans="1:3" x14ac:dyDescent="0.35">
      <c r="A279" t="s">
        <v>737</v>
      </c>
      <c r="B279" t="s">
        <v>738</v>
      </c>
      <c r="C279" s="3">
        <v>8755773.3200000003</v>
      </c>
    </row>
    <row r="280" spans="1:3" x14ac:dyDescent="0.35">
      <c r="A280" t="s">
        <v>739</v>
      </c>
      <c r="B280" t="s">
        <v>740</v>
      </c>
      <c r="C280" s="3">
        <v>1320170.1200000001</v>
      </c>
    </row>
    <row r="281" spans="1:3" x14ac:dyDescent="0.35">
      <c r="A281" t="s">
        <v>741</v>
      </c>
      <c r="B281" t="s">
        <v>742</v>
      </c>
      <c r="C281" s="3">
        <v>171861.11000000004</v>
      </c>
    </row>
    <row r="282" spans="1:3" x14ac:dyDescent="0.35">
      <c r="A282" t="s">
        <v>743</v>
      </c>
      <c r="B282" t="s">
        <v>744</v>
      </c>
      <c r="C282" s="3">
        <v>15735.550000000001</v>
      </c>
    </row>
    <row r="283" spans="1:3" x14ac:dyDescent="0.35">
      <c r="A283" t="s">
        <v>745</v>
      </c>
      <c r="B283" t="s">
        <v>746</v>
      </c>
      <c r="C283" s="3">
        <v>8079837.9399999995</v>
      </c>
    </row>
    <row r="284" spans="1:3" x14ac:dyDescent="0.35">
      <c r="A284" t="s">
        <v>747</v>
      </c>
      <c r="B284" t="s">
        <v>748</v>
      </c>
      <c r="C284" s="3">
        <v>95411.639999999985</v>
      </c>
    </row>
    <row r="285" spans="1:3" x14ac:dyDescent="0.35">
      <c r="A285" t="s">
        <v>749</v>
      </c>
      <c r="B285" t="s">
        <v>750</v>
      </c>
      <c r="C285" s="3">
        <v>112136.23000000001</v>
      </c>
    </row>
    <row r="286" spans="1:3" x14ac:dyDescent="0.35">
      <c r="A286" t="s">
        <v>751</v>
      </c>
      <c r="B286" t="s">
        <v>752</v>
      </c>
      <c r="C286" s="3">
        <v>1354975.48</v>
      </c>
    </row>
    <row r="287" spans="1:3" x14ac:dyDescent="0.35">
      <c r="A287" t="s">
        <v>753</v>
      </c>
      <c r="B287" t="s">
        <v>754</v>
      </c>
      <c r="C287" s="3">
        <v>723261.62</v>
      </c>
    </row>
    <row r="288" spans="1:3" x14ac:dyDescent="0.35">
      <c r="A288" t="s">
        <v>755</v>
      </c>
      <c r="B288" t="s">
        <v>756</v>
      </c>
      <c r="C288" s="3">
        <v>888178.00999999943</v>
      </c>
    </row>
    <row r="289" spans="1:3" x14ac:dyDescent="0.35">
      <c r="A289" t="s">
        <v>757</v>
      </c>
      <c r="B289" t="s">
        <v>758</v>
      </c>
      <c r="C289" s="3">
        <v>46512.66</v>
      </c>
    </row>
    <row r="290" spans="1:3" x14ac:dyDescent="0.35">
      <c r="A290" t="s">
        <v>759</v>
      </c>
      <c r="B290" t="s">
        <v>760</v>
      </c>
      <c r="C290" s="3">
        <v>223316.93</v>
      </c>
    </row>
    <row r="291" spans="1:3" x14ac:dyDescent="0.35">
      <c r="A291" t="s">
        <v>761</v>
      </c>
      <c r="B291" t="s">
        <v>762</v>
      </c>
      <c r="C291" s="3">
        <v>-360951.13000000006</v>
      </c>
    </row>
    <row r="292" spans="1:3" x14ac:dyDescent="0.35">
      <c r="A292" t="s">
        <v>763</v>
      </c>
      <c r="B292" t="s">
        <v>764</v>
      </c>
      <c r="C292" s="3">
        <v>2831177.9899999998</v>
      </c>
    </row>
    <row r="293" spans="1:3" x14ac:dyDescent="0.35">
      <c r="A293" t="s">
        <v>765</v>
      </c>
      <c r="B293" t="s">
        <v>766</v>
      </c>
      <c r="C293" s="3">
        <v>7129.9900000000007</v>
      </c>
    </row>
    <row r="294" spans="1:3" x14ac:dyDescent="0.35">
      <c r="A294" t="s">
        <v>767</v>
      </c>
      <c r="B294" t="s">
        <v>768</v>
      </c>
      <c r="C294" s="3">
        <v>1625060.45</v>
      </c>
    </row>
    <row r="295" spans="1:3" x14ac:dyDescent="0.35">
      <c r="A295" t="s">
        <v>769</v>
      </c>
      <c r="B295" t="s">
        <v>770</v>
      </c>
      <c r="C295" s="3">
        <v>17600553.630000018</v>
      </c>
    </row>
    <row r="296" spans="1:3" x14ac:dyDescent="0.35">
      <c r="A296" t="s">
        <v>771</v>
      </c>
      <c r="B296" t="s">
        <v>772</v>
      </c>
      <c r="C296" s="3">
        <v>65888.739999999991</v>
      </c>
    </row>
    <row r="297" spans="1:3" x14ac:dyDescent="0.35">
      <c r="A297" t="s">
        <v>773</v>
      </c>
      <c r="B297" t="s">
        <v>774</v>
      </c>
      <c r="C297" s="3">
        <v>54590.319999999985</v>
      </c>
    </row>
    <row r="298" spans="1:3" x14ac:dyDescent="0.35">
      <c r="A298" t="s">
        <v>775</v>
      </c>
      <c r="B298" t="s">
        <v>776</v>
      </c>
      <c r="C298" s="3">
        <v>15679120.210000023</v>
      </c>
    </row>
    <row r="299" spans="1:3" x14ac:dyDescent="0.35">
      <c r="A299" t="s">
        <v>777</v>
      </c>
      <c r="B299" t="s">
        <v>778</v>
      </c>
      <c r="C299" s="3">
        <v>112249.85</v>
      </c>
    </row>
    <row r="300" spans="1:3" x14ac:dyDescent="0.35">
      <c r="A300" t="s">
        <v>779</v>
      </c>
      <c r="B300" t="s">
        <v>780</v>
      </c>
      <c r="C300" s="3">
        <v>5241542.6200000029</v>
      </c>
    </row>
    <row r="301" spans="1:3" x14ac:dyDescent="0.35">
      <c r="A301" t="s">
        <v>781</v>
      </c>
      <c r="B301" t="s">
        <v>782</v>
      </c>
      <c r="C301" s="3">
        <v>-1.8644641386345029E-11</v>
      </c>
    </row>
    <row r="302" spans="1:3" x14ac:dyDescent="0.35">
      <c r="A302" t="s">
        <v>783</v>
      </c>
      <c r="B302" t="s">
        <v>784</v>
      </c>
      <c r="C302" s="3">
        <v>6472802.9400000004</v>
      </c>
    </row>
    <row r="303" spans="1:3" x14ac:dyDescent="0.35">
      <c r="A303" t="s">
        <v>785</v>
      </c>
      <c r="B303" t="s">
        <v>786</v>
      </c>
      <c r="C303" s="3">
        <v>370878.27000000014</v>
      </c>
    </row>
    <row r="304" spans="1:3" x14ac:dyDescent="0.35">
      <c r="A304" t="s">
        <v>787</v>
      </c>
      <c r="B304" t="s">
        <v>788</v>
      </c>
      <c r="C304" s="3">
        <v>49608.79</v>
      </c>
    </row>
    <row r="305" spans="1:3" x14ac:dyDescent="0.35">
      <c r="A305" t="s">
        <v>789</v>
      </c>
      <c r="B305" t="s">
        <v>790</v>
      </c>
      <c r="C305" s="3">
        <v>0</v>
      </c>
    </row>
    <row r="306" spans="1:3" x14ac:dyDescent="0.35">
      <c r="A306" t="s">
        <v>791</v>
      </c>
      <c r="B306" t="s">
        <v>792</v>
      </c>
      <c r="C306" s="3">
        <v>22634158.56000001</v>
      </c>
    </row>
    <row r="307" spans="1:3" x14ac:dyDescent="0.35">
      <c r="A307" t="s">
        <v>793</v>
      </c>
      <c r="B307" t="s">
        <v>794</v>
      </c>
      <c r="C307" s="3">
        <v>22400</v>
      </c>
    </row>
    <row r="308" spans="1:3" x14ac:dyDescent="0.35">
      <c r="A308" t="s">
        <v>795</v>
      </c>
      <c r="B308" t="s">
        <v>796</v>
      </c>
      <c r="C308" s="3">
        <v>140380.04</v>
      </c>
    </row>
    <row r="309" spans="1:3" x14ac:dyDescent="0.35">
      <c r="A309" t="s">
        <v>797</v>
      </c>
      <c r="B309" t="s">
        <v>798</v>
      </c>
      <c r="C309" s="3">
        <v>107228.99000000002</v>
      </c>
    </row>
    <row r="310" spans="1:3" x14ac:dyDescent="0.35">
      <c r="A310" t="s">
        <v>799</v>
      </c>
      <c r="B310" t="s">
        <v>800</v>
      </c>
      <c r="C310" s="3">
        <v>3109154.7300000032</v>
      </c>
    </row>
    <row r="311" spans="1:3" x14ac:dyDescent="0.35">
      <c r="A311" t="s">
        <v>801</v>
      </c>
      <c r="B311" t="s">
        <v>802</v>
      </c>
      <c r="C311" s="3">
        <v>1927430.11</v>
      </c>
    </row>
    <row r="312" spans="1:3" x14ac:dyDescent="0.35">
      <c r="A312" t="s">
        <v>803</v>
      </c>
      <c r="B312" t="s">
        <v>804</v>
      </c>
      <c r="C312" s="3">
        <v>4076618.7199999988</v>
      </c>
    </row>
    <row r="313" spans="1:3" x14ac:dyDescent="0.35">
      <c r="A313" t="s">
        <v>805</v>
      </c>
      <c r="B313" t="s">
        <v>806</v>
      </c>
      <c r="C313" s="3">
        <v>2499681.9600000009</v>
      </c>
    </row>
    <row r="314" spans="1:3" x14ac:dyDescent="0.35">
      <c r="A314" t="s">
        <v>807</v>
      </c>
      <c r="B314" t="s">
        <v>808</v>
      </c>
      <c r="C314" s="3">
        <v>21464350.589999929</v>
      </c>
    </row>
    <row r="315" spans="1:3" x14ac:dyDescent="0.35">
      <c r="A315" t="s">
        <v>809</v>
      </c>
      <c r="B315" t="s">
        <v>810</v>
      </c>
      <c r="C315" s="3">
        <v>22302220.109999936</v>
      </c>
    </row>
    <row r="316" spans="1:3" x14ac:dyDescent="0.35">
      <c r="A316" t="s">
        <v>811</v>
      </c>
      <c r="B316" t="s">
        <v>812</v>
      </c>
      <c r="C316" s="3">
        <v>257411.33999999994</v>
      </c>
    </row>
    <row r="317" spans="1:3" x14ac:dyDescent="0.35">
      <c r="A317" t="s">
        <v>813</v>
      </c>
      <c r="B317" t="s">
        <v>814</v>
      </c>
      <c r="C317" s="3">
        <v>255123.58000000005</v>
      </c>
    </row>
    <row r="318" spans="1:3" x14ac:dyDescent="0.35">
      <c r="A318" t="s">
        <v>815</v>
      </c>
      <c r="B318" t="s">
        <v>816</v>
      </c>
      <c r="C318" s="3">
        <v>12905477.170000006</v>
      </c>
    </row>
    <row r="319" spans="1:3" x14ac:dyDescent="0.35">
      <c r="A319" t="s">
        <v>817</v>
      </c>
      <c r="B319" t="s">
        <v>818</v>
      </c>
      <c r="C319" s="3">
        <v>961891.33</v>
      </c>
    </row>
    <row r="320" spans="1:3" x14ac:dyDescent="0.35">
      <c r="A320" t="s">
        <v>819</v>
      </c>
      <c r="B320" t="s">
        <v>820</v>
      </c>
      <c r="C320" s="3">
        <v>1327953.6099999996</v>
      </c>
    </row>
    <row r="321" spans="1:3" x14ac:dyDescent="0.35">
      <c r="A321" t="s">
        <v>821</v>
      </c>
      <c r="B321" t="s">
        <v>822</v>
      </c>
      <c r="C321" s="3">
        <v>-1988.3599999999997</v>
      </c>
    </row>
    <row r="322" spans="1:3" x14ac:dyDescent="0.35">
      <c r="A322" t="s">
        <v>823</v>
      </c>
      <c r="B322" t="s">
        <v>824</v>
      </c>
      <c r="C322" s="3">
        <v>43930.419999999918</v>
      </c>
    </row>
    <row r="323" spans="1:3" x14ac:dyDescent="0.35">
      <c r="A323" t="s">
        <v>825</v>
      </c>
      <c r="B323" t="s">
        <v>826</v>
      </c>
      <c r="C323" s="3">
        <v>61282.94</v>
      </c>
    </row>
    <row r="324" spans="1:3" x14ac:dyDescent="0.35">
      <c r="A324" t="s">
        <v>827</v>
      </c>
      <c r="B324" t="s">
        <v>828</v>
      </c>
      <c r="C324" s="3">
        <v>-20867.750000000175</v>
      </c>
    </row>
    <row r="325" spans="1:3" x14ac:dyDescent="0.35">
      <c r="A325" t="s">
        <v>829</v>
      </c>
      <c r="B325" t="s">
        <v>830</v>
      </c>
      <c r="C325" s="3">
        <v>48290.75</v>
      </c>
    </row>
    <row r="326" spans="1:3" x14ac:dyDescent="0.35">
      <c r="A326" t="s">
        <v>831</v>
      </c>
      <c r="B326" t="s">
        <v>832</v>
      </c>
      <c r="C326" s="3">
        <v>3593627.2600000002</v>
      </c>
    </row>
    <row r="327" spans="1:3" x14ac:dyDescent="0.35">
      <c r="A327" t="s">
        <v>833</v>
      </c>
      <c r="B327" t="s">
        <v>834</v>
      </c>
      <c r="C327" s="3">
        <v>5052647.72</v>
      </c>
    </row>
    <row r="328" spans="1:3" x14ac:dyDescent="0.35">
      <c r="A328" t="s">
        <v>835</v>
      </c>
      <c r="B328" t="s">
        <v>836</v>
      </c>
      <c r="C328" s="3">
        <v>2124.37</v>
      </c>
    </row>
    <row r="329" spans="1:3" x14ac:dyDescent="0.35">
      <c r="A329" t="s">
        <v>837</v>
      </c>
      <c r="B329" t="s">
        <v>838</v>
      </c>
      <c r="C329" s="3">
        <v>125455.67999999999</v>
      </c>
    </row>
    <row r="330" spans="1:3" x14ac:dyDescent="0.35">
      <c r="A330" t="s">
        <v>839</v>
      </c>
      <c r="B330" t="s">
        <v>840</v>
      </c>
      <c r="C330" s="3">
        <v>11477686.749999994</v>
      </c>
    </row>
    <row r="331" spans="1:3" x14ac:dyDescent="0.35">
      <c r="A331" t="s">
        <v>841</v>
      </c>
      <c r="B331" t="s">
        <v>842</v>
      </c>
      <c r="C331" s="3">
        <v>5197783.2500000009</v>
      </c>
    </row>
    <row r="332" spans="1:3" x14ac:dyDescent="0.35">
      <c r="A332" t="s">
        <v>843</v>
      </c>
      <c r="B332" t="s">
        <v>844</v>
      </c>
      <c r="C332" s="3">
        <v>471.09999999999991</v>
      </c>
    </row>
    <row r="333" spans="1:3" x14ac:dyDescent="0.35">
      <c r="A333" t="s">
        <v>845</v>
      </c>
      <c r="B333" t="s">
        <v>846</v>
      </c>
      <c r="C333" s="3">
        <v>245063.72</v>
      </c>
    </row>
    <row r="334" spans="1:3" x14ac:dyDescent="0.35">
      <c r="A334" t="s">
        <v>847</v>
      </c>
      <c r="B334" t="s">
        <v>848</v>
      </c>
      <c r="C334" s="3">
        <v>284675.95</v>
      </c>
    </row>
    <row r="335" spans="1:3" x14ac:dyDescent="0.35">
      <c r="A335" t="s">
        <v>849</v>
      </c>
      <c r="B335" t="s">
        <v>850</v>
      </c>
      <c r="C335" s="3">
        <v>178573.25999999998</v>
      </c>
    </row>
    <row r="336" spans="1:3" x14ac:dyDescent="0.35">
      <c r="A336" t="s">
        <v>851</v>
      </c>
      <c r="B336" t="s">
        <v>852</v>
      </c>
      <c r="C336" s="3">
        <v>371693.06999999587</v>
      </c>
    </row>
    <row r="337" spans="1:3" x14ac:dyDescent="0.35">
      <c r="A337" t="s">
        <v>853</v>
      </c>
      <c r="B337" t="s">
        <v>854</v>
      </c>
      <c r="C337" s="3">
        <v>1360772.51</v>
      </c>
    </row>
    <row r="338" spans="1:3" x14ac:dyDescent="0.35">
      <c r="A338" t="s">
        <v>855</v>
      </c>
      <c r="B338" t="s">
        <v>856</v>
      </c>
      <c r="C338" s="3">
        <v>5228981.4799999986</v>
      </c>
    </row>
    <row r="339" spans="1:3" x14ac:dyDescent="0.35">
      <c r="A339" t="s">
        <v>857</v>
      </c>
      <c r="B339" t="s">
        <v>858</v>
      </c>
      <c r="C339" s="3">
        <v>3192081.8600000027</v>
      </c>
    </row>
    <row r="340" spans="1:3" x14ac:dyDescent="0.35">
      <c r="A340" t="s">
        <v>859</v>
      </c>
      <c r="B340" t="s">
        <v>860</v>
      </c>
      <c r="C340" s="3">
        <v>740989.51</v>
      </c>
    </row>
    <row r="341" spans="1:3" x14ac:dyDescent="0.35">
      <c r="A341" t="s">
        <v>861</v>
      </c>
      <c r="B341" t="s">
        <v>862</v>
      </c>
      <c r="C341" s="3">
        <v>1785296.74</v>
      </c>
    </row>
    <row r="342" spans="1:3" x14ac:dyDescent="0.35">
      <c r="A342" t="s">
        <v>863</v>
      </c>
      <c r="B342" t="s">
        <v>864</v>
      </c>
      <c r="C342" s="3">
        <v>175043.68000000002</v>
      </c>
    </row>
    <row r="343" spans="1:3" x14ac:dyDescent="0.35">
      <c r="A343" t="s">
        <v>865</v>
      </c>
      <c r="B343" t="s">
        <v>866</v>
      </c>
      <c r="C343" s="3">
        <v>5875001.540000001</v>
      </c>
    </row>
    <row r="344" spans="1:3" x14ac:dyDescent="0.35">
      <c r="A344" t="s">
        <v>867</v>
      </c>
      <c r="B344" t="s">
        <v>868</v>
      </c>
      <c r="C344" s="3">
        <v>576092.11999999976</v>
      </c>
    </row>
    <row r="345" spans="1:3" x14ac:dyDescent="0.35">
      <c r="A345" t="s">
        <v>869</v>
      </c>
      <c r="B345" t="s">
        <v>870</v>
      </c>
      <c r="C345" s="3">
        <v>2442524.7600000007</v>
      </c>
    </row>
    <row r="346" spans="1:3" x14ac:dyDescent="0.35">
      <c r="A346" t="s">
        <v>871</v>
      </c>
      <c r="B346" t="s">
        <v>872</v>
      </c>
      <c r="C346" s="3">
        <v>39061687.699999996</v>
      </c>
    </row>
    <row r="347" spans="1:3" x14ac:dyDescent="0.35">
      <c r="A347" t="s">
        <v>873</v>
      </c>
      <c r="B347" t="s">
        <v>874</v>
      </c>
      <c r="C347" s="3">
        <v>874801.26000000024</v>
      </c>
    </row>
    <row r="348" spans="1:3" x14ac:dyDescent="0.35">
      <c r="A348" t="s">
        <v>875</v>
      </c>
      <c r="B348" t="s">
        <v>876</v>
      </c>
      <c r="C348" s="3">
        <v>15751653.939999998</v>
      </c>
    </row>
    <row r="349" spans="1:3" x14ac:dyDescent="0.35">
      <c r="A349" t="s">
        <v>877</v>
      </c>
      <c r="B349" t="s">
        <v>878</v>
      </c>
      <c r="C349" s="3">
        <v>4042160.7699999982</v>
      </c>
    </row>
    <row r="350" spans="1:3" x14ac:dyDescent="0.35">
      <c r="A350" t="s">
        <v>879</v>
      </c>
      <c r="B350" t="s">
        <v>880</v>
      </c>
      <c r="C350" s="3">
        <v>675623.22999999986</v>
      </c>
    </row>
    <row r="351" spans="1:3" x14ac:dyDescent="0.35">
      <c r="A351" t="s">
        <v>881</v>
      </c>
      <c r="B351" t="s">
        <v>882</v>
      </c>
      <c r="C351" s="3">
        <v>5533057.8099999977</v>
      </c>
    </row>
    <row r="352" spans="1:3" x14ac:dyDescent="0.35">
      <c r="A352" t="s">
        <v>883</v>
      </c>
      <c r="B352" t="s">
        <v>884</v>
      </c>
      <c r="C352" s="3">
        <v>710624.35000000009</v>
      </c>
    </row>
    <row r="353" spans="1:3" x14ac:dyDescent="0.35">
      <c r="A353" t="s">
        <v>885</v>
      </c>
      <c r="B353" t="s">
        <v>886</v>
      </c>
      <c r="C353" s="3">
        <v>110008.28000000001</v>
      </c>
    </row>
    <row r="354" spans="1:3" x14ac:dyDescent="0.35">
      <c r="A354" t="s">
        <v>887</v>
      </c>
      <c r="B354" t="s">
        <v>888</v>
      </c>
      <c r="C354" s="3">
        <v>5349840.8000000194</v>
      </c>
    </row>
    <row r="355" spans="1:3" x14ac:dyDescent="0.35">
      <c r="A355" t="s">
        <v>889</v>
      </c>
      <c r="B355" t="s">
        <v>890</v>
      </c>
      <c r="C355" s="3">
        <v>15653489.100000031</v>
      </c>
    </row>
    <row r="356" spans="1:3" x14ac:dyDescent="0.35">
      <c r="A356" t="s">
        <v>891</v>
      </c>
      <c r="B356" t="s">
        <v>892</v>
      </c>
      <c r="C356" s="3">
        <v>607809.15</v>
      </c>
    </row>
    <row r="357" spans="1:3" x14ac:dyDescent="0.35">
      <c r="A357" t="s">
        <v>893</v>
      </c>
      <c r="B357" t="s">
        <v>894</v>
      </c>
      <c r="C357" s="3">
        <v>5746522.0499999942</v>
      </c>
    </row>
    <row r="358" spans="1:3" x14ac:dyDescent="0.35">
      <c r="A358" t="s">
        <v>895</v>
      </c>
      <c r="B358" t="s">
        <v>896</v>
      </c>
      <c r="C358" s="3">
        <v>6379122.9099999778</v>
      </c>
    </row>
    <row r="359" spans="1:3" x14ac:dyDescent="0.35">
      <c r="A359" t="s">
        <v>897</v>
      </c>
      <c r="B359" t="s">
        <v>898</v>
      </c>
      <c r="C359" s="3">
        <v>2047103.5399999998</v>
      </c>
    </row>
    <row r="360" spans="1:3" x14ac:dyDescent="0.35">
      <c r="A360" t="s">
        <v>899</v>
      </c>
      <c r="B360" t="s">
        <v>900</v>
      </c>
      <c r="C360" s="3">
        <v>2696684.55</v>
      </c>
    </row>
    <row r="361" spans="1:3" x14ac:dyDescent="0.35">
      <c r="A361" t="s">
        <v>901</v>
      </c>
      <c r="B361" t="s">
        <v>902</v>
      </c>
      <c r="C361" s="3">
        <v>1605930.2099999997</v>
      </c>
    </row>
    <row r="362" spans="1:3" x14ac:dyDescent="0.35">
      <c r="A362" t="s">
        <v>903</v>
      </c>
      <c r="B362" t="s">
        <v>904</v>
      </c>
      <c r="C362" s="3">
        <v>36192320.500000007</v>
      </c>
    </row>
    <row r="363" spans="1:3" x14ac:dyDescent="0.35">
      <c r="A363" t="s">
        <v>905</v>
      </c>
      <c r="B363" t="s">
        <v>906</v>
      </c>
      <c r="C363" s="3">
        <v>207730.05999999997</v>
      </c>
    </row>
    <row r="364" spans="1:3" x14ac:dyDescent="0.35">
      <c r="A364" t="s">
        <v>907</v>
      </c>
      <c r="B364" t="s">
        <v>908</v>
      </c>
      <c r="C364" s="3">
        <v>5557895.0799999991</v>
      </c>
    </row>
    <row r="365" spans="1:3" x14ac:dyDescent="0.35">
      <c r="A365" t="s">
        <v>909</v>
      </c>
      <c r="B365" t="s">
        <v>910</v>
      </c>
      <c r="C365" s="3">
        <v>25163158.490000028</v>
      </c>
    </row>
    <row r="366" spans="1:3" x14ac:dyDescent="0.35">
      <c r="A366" t="s">
        <v>911</v>
      </c>
      <c r="B366" t="s">
        <v>912</v>
      </c>
      <c r="C366" s="3">
        <v>6676853.129999999</v>
      </c>
    </row>
    <row r="367" spans="1:3" x14ac:dyDescent="0.35">
      <c r="A367" t="s">
        <v>913</v>
      </c>
      <c r="B367" t="s">
        <v>914</v>
      </c>
      <c r="C367" s="3">
        <v>1999925.1100000003</v>
      </c>
    </row>
    <row r="368" spans="1:3" x14ac:dyDescent="0.35">
      <c r="A368" t="s">
        <v>915</v>
      </c>
      <c r="B368" t="s">
        <v>916</v>
      </c>
      <c r="C368" s="3">
        <v>-33897.46</v>
      </c>
    </row>
    <row r="369" spans="1:3" x14ac:dyDescent="0.35">
      <c r="A369" t="s">
        <v>917</v>
      </c>
      <c r="B369" t="s">
        <v>918</v>
      </c>
      <c r="C369" s="3">
        <v>608753</v>
      </c>
    </row>
    <row r="370" spans="1:3" x14ac:dyDescent="0.35">
      <c r="A370" t="s">
        <v>919</v>
      </c>
      <c r="B370" t="s">
        <v>920</v>
      </c>
      <c r="C370" s="3">
        <v>4976700.7300000032</v>
      </c>
    </row>
    <row r="371" spans="1:3" x14ac:dyDescent="0.35">
      <c r="A371" t="s">
        <v>921</v>
      </c>
      <c r="B371" t="s">
        <v>922</v>
      </c>
      <c r="C371" s="3">
        <v>4479913.51</v>
      </c>
    </row>
    <row r="372" spans="1:3" x14ac:dyDescent="0.35">
      <c r="A372" t="s">
        <v>923</v>
      </c>
      <c r="B372" t="s">
        <v>924</v>
      </c>
      <c r="C372" s="3">
        <v>45485.760000000009</v>
      </c>
    </row>
    <row r="373" spans="1:3" x14ac:dyDescent="0.35">
      <c r="A373" t="s">
        <v>925</v>
      </c>
      <c r="B373" t="s">
        <v>926</v>
      </c>
      <c r="C373" s="3">
        <v>-7047.92</v>
      </c>
    </row>
    <row r="374" spans="1:3" x14ac:dyDescent="0.35">
      <c r="A374" t="s">
        <v>927</v>
      </c>
      <c r="B374" t="s">
        <v>928</v>
      </c>
      <c r="C374" s="3">
        <v>15829691.289999992</v>
      </c>
    </row>
    <row r="375" spans="1:3" x14ac:dyDescent="0.35">
      <c r="A375" t="s">
        <v>929</v>
      </c>
      <c r="B375" t="s">
        <v>930</v>
      </c>
      <c r="C375" s="3">
        <v>4929956.5200000014</v>
      </c>
    </row>
    <row r="376" spans="1:3" x14ac:dyDescent="0.35">
      <c r="A376" t="s">
        <v>931</v>
      </c>
      <c r="B376" t="s">
        <v>932</v>
      </c>
      <c r="C376" s="3">
        <v>153476.22</v>
      </c>
    </row>
    <row r="377" spans="1:3" x14ac:dyDescent="0.35">
      <c r="A377" t="s">
        <v>933</v>
      </c>
      <c r="B377" t="s">
        <v>934</v>
      </c>
      <c r="C377" s="3">
        <v>-512941.53000000049</v>
      </c>
    </row>
    <row r="378" spans="1:3" x14ac:dyDescent="0.35">
      <c r="A378" t="s">
        <v>935</v>
      </c>
      <c r="B378" t="s">
        <v>936</v>
      </c>
      <c r="C378" s="3">
        <v>-18452.649999999951</v>
      </c>
    </row>
    <row r="379" spans="1:3" x14ac:dyDescent="0.35">
      <c r="A379" t="s">
        <v>937</v>
      </c>
      <c r="B379" t="s">
        <v>938</v>
      </c>
      <c r="C379" s="3">
        <v>0</v>
      </c>
    </row>
    <row r="380" spans="1:3" x14ac:dyDescent="0.35">
      <c r="A380" t="s">
        <v>939</v>
      </c>
      <c r="B380" t="s">
        <v>940</v>
      </c>
      <c r="C380" s="3">
        <v>76185.53</v>
      </c>
    </row>
    <row r="381" spans="1:3" x14ac:dyDescent="0.35">
      <c r="A381" t="s">
        <v>941</v>
      </c>
      <c r="B381" t="s">
        <v>942</v>
      </c>
      <c r="C381" s="3">
        <v>-233021.02</v>
      </c>
    </row>
    <row r="382" spans="1:3" x14ac:dyDescent="0.35">
      <c r="A382" t="s">
        <v>943</v>
      </c>
      <c r="B382" t="s">
        <v>944</v>
      </c>
      <c r="C382" s="3">
        <v>-745606.21000000054</v>
      </c>
    </row>
    <row r="383" spans="1:3" x14ac:dyDescent="0.35">
      <c r="A383" t="s">
        <v>945</v>
      </c>
      <c r="B383" t="s">
        <v>946</v>
      </c>
      <c r="C383" s="3">
        <v>157971.6</v>
      </c>
    </row>
    <row r="384" spans="1:3" x14ac:dyDescent="0.35">
      <c r="A384" t="s">
        <v>947</v>
      </c>
      <c r="B384" t="s">
        <v>948</v>
      </c>
      <c r="C384" s="3">
        <v>815652.49</v>
      </c>
    </row>
    <row r="385" spans="1:3" x14ac:dyDescent="0.35">
      <c r="A385" t="s">
        <v>949</v>
      </c>
      <c r="B385" t="s">
        <v>950</v>
      </c>
      <c r="C385" s="3">
        <v>13774589.740000011</v>
      </c>
    </row>
    <row r="386" spans="1:3" x14ac:dyDescent="0.35">
      <c r="A386" t="s">
        <v>951</v>
      </c>
      <c r="B386" t="s">
        <v>952</v>
      </c>
      <c r="C386" s="3">
        <v>400473.52999999997</v>
      </c>
    </row>
    <row r="387" spans="1:3" x14ac:dyDescent="0.35">
      <c r="A387" t="s">
        <v>953</v>
      </c>
      <c r="B387" t="s">
        <v>954</v>
      </c>
      <c r="C387" s="3">
        <v>1185600</v>
      </c>
    </row>
    <row r="388" spans="1:3" x14ac:dyDescent="0.35">
      <c r="A388" t="s">
        <v>955</v>
      </c>
      <c r="B388" t="s">
        <v>956</v>
      </c>
      <c r="C388" s="3">
        <v>25553.73</v>
      </c>
    </row>
    <row r="389" spans="1:3" x14ac:dyDescent="0.35">
      <c r="A389" t="s">
        <v>957</v>
      </c>
      <c r="B389" t="s">
        <v>958</v>
      </c>
      <c r="C389" s="3">
        <v>7794164.9900000012</v>
      </c>
    </row>
    <row r="390" spans="1:3" x14ac:dyDescent="0.35">
      <c r="A390" t="s">
        <v>959</v>
      </c>
      <c r="B390" t="s">
        <v>960</v>
      </c>
      <c r="C390" s="3">
        <v>2314461.4299999992</v>
      </c>
    </row>
    <row r="391" spans="1:3" x14ac:dyDescent="0.35">
      <c r="A391" t="s">
        <v>961</v>
      </c>
      <c r="B391" t="s">
        <v>962</v>
      </c>
      <c r="C391" s="3">
        <v>2391063.4300000002</v>
      </c>
    </row>
    <row r="392" spans="1:3" x14ac:dyDescent="0.35">
      <c r="A392" t="s">
        <v>963</v>
      </c>
      <c r="B392" t="s">
        <v>964</v>
      </c>
      <c r="C392" s="3">
        <v>5657.2699999999968</v>
      </c>
    </row>
    <row r="393" spans="1:3" x14ac:dyDescent="0.35">
      <c r="A393" t="s">
        <v>965</v>
      </c>
      <c r="B393" t="s">
        <v>966</v>
      </c>
      <c r="C393" s="3">
        <v>5546181.3899999997</v>
      </c>
    </row>
    <row r="394" spans="1:3" x14ac:dyDescent="0.35">
      <c r="A394" t="s">
        <v>967</v>
      </c>
      <c r="B394" t="s">
        <v>968</v>
      </c>
      <c r="C394" s="3">
        <v>948606.88</v>
      </c>
    </row>
    <row r="395" spans="1:3" x14ac:dyDescent="0.35">
      <c r="A395" t="s">
        <v>969</v>
      </c>
      <c r="B395" t="s">
        <v>970</v>
      </c>
      <c r="C395" s="3">
        <v>1135259.0399999998</v>
      </c>
    </row>
    <row r="396" spans="1:3" x14ac:dyDescent="0.35">
      <c r="A396" t="s">
        <v>971</v>
      </c>
      <c r="B396" t="s">
        <v>972</v>
      </c>
      <c r="C396" s="3">
        <v>2891065.09</v>
      </c>
    </row>
    <row r="397" spans="1:3" x14ac:dyDescent="0.35">
      <c r="A397" t="s">
        <v>973</v>
      </c>
      <c r="B397" t="s">
        <v>974</v>
      </c>
      <c r="C397" s="3">
        <v>2465777.6799999992</v>
      </c>
    </row>
    <row r="398" spans="1:3" x14ac:dyDescent="0.35">
      <c r="A398" t="s">
        <v>975</v>
      </c>
      <c r="B398" t="s">
        <v>976</v>
      </c>
      <c r="C398" s="3">
        <v>55523.08</v>
      </c>
    </row>
    <row r="399" spans="1:3" x14ac:dyDescent="0.35">
      <c r="A399" t="s">
        <v>977</v>
      </c>
      <c r="B399" t="s">
        <v>978</v>
      </c>
      <c r="C399" s="3">
        <v>12072107.16</v>
      </c>
    </row>
    <row r="400" spans="1:3" x14ac:dyDescent="0.35">
      <c r="A400" t="s">
        <v>979</v>
      </c>
      <c r="B400" t="s">
        <v>980</v>
      </c>
      <c r="C400" s="3">
        <v>120574.92</v>
      </c>
    </row>
    <row r="401" spans="1:3" x14ac:dyDescent="0.35">
      <c r="A401" t="s">
        <v>981</v>
      </c>
      <c r="B401" t="s">
        <v>982</v>
      </c>
      <c r="C401" s="3">
        <v>622989.61</v>
      </c>
    </row>
    <row r="402" spans="1:3" x14ac:dyDescent="0.35">
      <c r="A402" t="s">
        <v>983</v>
      </c>
      <c r="B402" t="s">
        <v>984</v>
      </c>
      <c r="C402" s="3">
        <v>22239.82</v>
      </c>
    </row>
    <row r="403" spans="1:3" x14ac:dyDescent="0.35">
      <c r="A403" t="s">
        <v>985</v>
      </c>
      <c r="B403" t="s">
        <v>986</v>
      </c>
      <c r="C403" s="3">
        <v>773125.72000000009</v>
      </c>
    </row>
    <row r="404" spans="1:3" x14ac:dyDescent="0.35">
      <c r="A404" t="s">
        <v>987</v>
      </c>
      <c r="B404" t="s">
        <v>988</v>
      </c>
      <c r="C404" s="3">
        <v>-2450.0000000001019</v>
      </c>
    </row>
    <row r="405" spans="1:3" x14ac:dyDescent="0.35">
      <c r="A405" t="s">
        <v>989</v>
      </c>
      <c r="B405" t="s">
        <v>990</v>
      </c>
      <c r="C405" s="3">
        <v>-1832870.22</v>
      </c>
    </row>
    <row r="406" spans="1:3" x14ac:dyDescent="0.35">
      <c r="A406" t="s">
        <v>991</v>
      </c>
      <c r="B406" t="s">
        <v>992</v>
      </c>
      <c r="C406" s="3">
        <v>1284435.2699999998</v>
      </c>
    </row>
    <row r="407" spans="1:3" x14ac:dyDescent="0.35">
      <c r="A407" t="s">
        <v>993</v>
      </c>
      <c r="B407" t="s">
        <v>994</v>
      </c>
      <c r="C407" s="3">
        <v>112970565.91000015</v>
      </c>
    </row>
    <row r="408" spans="1:3" x14ac:dyDescent="0.35">
      <c r="A408" t="s">
        <v>995</v>
      </c>
      <c r="B408" t="s">
        <v>996</v>
      </c>
      <c r="C408" s="3">
        <v>700037.50999999978</v>
      </c>
    </row>
    <row r="409" spans="1:3" x14ac:dyDescent="0.35">
      <c r="A409" t="s">
        <v>997</v>
      </c>
      <c r="B409" t="s">
        <v>998</v>
      </c>
      <c r="C409" s="3">
        <v>2268250.930000003</v>
      </c>
    </row>
    <row r="410" spans="1:3" x14ac:dyDescent="0.35">
      <c r="A410" t="s">
        <v>999</v>
      </c>
      <c r="B410" t="s">
        <v>1000</v>
      </c>
      <c r="C410" s="3">
        <v>3409.89</v>
      </c>
    </row>
    <row r="411" spans="1:3" x14ac:dyDescent="0.35">
      <c r="A411" t="s">
        <v>1001</v>
      </c>
      <c r="B411" t="s">
        <v>1002</v>
      </c>
      <c r="C411" s="3">
        <v>5107083.9899999965</v>
      </c>
    </row>
    <row r="412" spans="1:3" x14ac:dyDescent="0.35">
      <c r="A412" t="s">
        <v>1003</v>
      </c>
      <c r="B412" t="s">
        <v>1004</v>
      </c>
      <c r="C412" s="3">
        <v>7671102.1599999983</v>
      </c>
    </row>
    <row r="413" spans="1:3" x14ac:dyDescent="0.35">
      <c r="A413" t="s">
        <v>1005</v>
      </c>
      <c r="B413" t="s">
        <v>1006</v>
      </c>
      <c r="C413" s="3">
        <v>2583143.5500000007</v>
      </c>
    </row>
    <row r="414" spans="1:3" x14ac:dyDescent="0.35">
      <c r="A414" t="s">
        <v>1007</v>
      </c>
      <c r="B414" t="s">
        <v>1008</v>
      </c>
      <c r="C414" s="3">
        <v>125698.03</v>
      </c>
    </row>
    <row r="415" spans="1:3" x14ac:dyDescent="0.35">
      <c r="A415" t="s">
        <v>1009</v>
      </c>
      <c r="B415" t="s">
        <v>1010</v>
      </c>
      <c r="C415" s="3">
        <v>418681.99000000011</v>
      </c>
    </row>
    <row r="416" spans="1:3" x14ac:dyDescent="0.35">
      <c r="A416" t="s">
        <v>1011</v>
      </c>
      <c r="B416" t="s">
        <v>1012</v>
      </c>
      <c r="C416" s="3">
        <v>932864.22</v>
      </c>
    </row>
    <row r="417" spans="1:3" x14ac:dyDescent="0.35">
      <c r="A417" t="s">
        <v>1013</v>
      </c>
      <c r="B417" t="s">
        <v>1014</v>
      </c>
      <c r="C417" s="3">
        <v>575362.24</v>
      </c>
    </row>
    <row r="418" spans="1:3" x14ac:dyDescent="0.35">
      <c r="A418" t="s">
        <v>1015</v>
      </c>
      <c r="B418" t="s">
        <v>1016</v>
      </c>
      <c r="C418" s="3">
        <v>321894.3899999999</v>
      </c>
    </row>
    <row r="419" spans="1:3" x14ac:dyDescent="0.35">
      <c r="A419" t="s">
        <v>1017</v>
      </c>
      <c r="B419" t="s">
        <v>1018</v>
      </c>
      <c r="C419" s="3">
        <v>5463127.4600000018</v>
      </c>
    </row>
    <row r="420" spans="1:3" x14ac:dyDescent="0.35">
      <c r="A420" t="s">
        <v>1019</v>
      </c>
      <c r="B420" t="s">
        <v>1020</v>
      </c>
      <c r="C420" s="3">
        <v>1174317.2200000002</v>
      </c>
    </row>
    <row r="421" spans="1:3" x14ac:dyDescent="0.35">
      <c r="A421" t="s">
        <v>110</v>
      </c>
      <c r="B421" t="s">
        <v>109</v>
      </c>
      <c r="C421" s="3">
        <v>865495.04000000004</v>
      </c>
    </row>
    <row r="422" spans="1:3" x14ac:dyDescent="0.35">
      <c r="A422" t="s">
        <v>1021</v>
      </c>
      <c r="B422" t="s">
        <v>1022</v>
      </c>
      <c r="C422" s="3">
        <v>59974.759999999995</v>
      </c>
    </row>
    <row r="423" spans="1:3" x14ac:dyDescent="0.35">
      <c r="A423" t="s">
        <v>15</v>
      </c>
      <c r="B423" t="s">
        <v>14</v>
      </c>
      <c r="C423" s="3">
        <v>16990239.199999999</v>
      </c>
    </row>
    <row r="424" spans="1:3" x14ac:dyDescent="0.35">
      <c r="A424" t="s">
        <v>204</v>
      </c>
      <c r="B424" t="s">
        <v>203</v>
      </c>
      <c r="C424" s="3">
        <v>314820.07</v>
      </c>
    </row>
    <row r="425" spans="1:3" x14ac:dyDescent="0.35">
      <c r="A425" t="s">
        <v>186</v>
      </c>
      <c r="B425" t="s">
        <v>185</v>
      </c>
      <c r="C425" s="3">
        <v>348804.66</v>
      </c>
    </row>
    <row r="426" spans="1:3" x14ac:dyDescent="0.35">
      <c r="A426" t="s">
        <v>1023</v>
      </c>
      <c r="B426" t="s">
        <v>1024</v>
      </c>
      <c r="C426" s="3">
        <v>87716.15</v>
      </c>
    </row>
    <row r="427" spans="1:3" x14ac:dyDescent="0.35">
      <c r="A427" t="s">
        <v>1025</v>
      </c>
      <c r="B427" t="s">
        <v>1026</v>
      </c>
      <c r="C427" s="3">
        <v>308780.16000000003</v>
      </c>
    </row>
    <row r="428" spans="1:3" x14ac:dyDescent="0.35">
      <c r="A428" t="s">
        <v>1027</v>
      </c>
      <c r="B428" t="s">
        <v>1028</v>
      </c>
      <c r="C428" s="3">
        <v>897495.91</v>
      </c>
    </row>
    <row r="429" spans="1:3" x14ac:dyDescent="0.35">
      <c r="A429" t="s">
        <v>1029</v>
      </c>
      <c r="B429" t="s">
        <v>1030</v>
      </c>
      <c r="C429" s="3">
        <v>113531.38</v>
      </c>
    </row>
    <row r="430" spans="1:3" x14ac:dyDescent="0.35">
      <c r="A430" t="s">
        <v>1031</v>
      </c>
      <c r="B430" t="s">
        <v>1032</v>
      </c>
      <c r="C430" s="3">
        <v>3424608.25</v>
      </c>
    </row>
    <row r="431" spans="1:3" x14ac:dyDescent="0.35">
      <c r="A431" t="s">
        <v>1033</v>
      </c>
      <c r="B431" t="s">
        <v>1034</v>
      </c>
      <c r="C431" s="3">
        <v>20367.72</v>
      </c>
    </row>
    <row r="432" spans="1:3" x14ac:dyDescent="0.35">
      <c r="A432" t="s">
        <v>1035</v>
      </c>
      <c r="B432" t="s">
        <v>1036</v>
      </c>
      <c r="C432" s="3">
        <v>172.48</v>
      </c>
    </row>
    <row r="433" spans="1:3" x14ac:dyDescent="0.35">
      <c r="A433" t="s">
        <v>108</v>
      </c>
      <c r="B433" t="s">
        <v>107</v>
      </c>
      <c r="C433" s="3">
        <v>865518.76</v>
      </c>
    </row>
    <row r="434" spans="1:3" x14ac:dyDescent="0.35">
      <c r="A434" t="s">
        <v>98</v>
      </c>
      <c r="B434" t="s">
        <v>97</v>
      </c>
      <c r="C434" s="3">
        <v>947278.45999999985</v>
      </c>
    </row>
    <row r="435" spans="1:3" x14ac:dyDescent="0.35">
      <c r="A435" t="s">
        <v>1037</v>
      </c>
      <c r="B435" t="s">
        <v>17</v>
      </c>
      <c r="C435" s="3">
        <v>8819000.8099999968</v>
      </c>
    </row>
    <row r="436" spans="1:3" x14ac:dyDescent="0.35">
      <c r="A436" t="s">
        <v>52</v>
      </c>
      <c r="B436" t="s">
        <v>51</v>
      </c>
      <c r="C436" s="3">
        <v>2653778.6799999997</v>
      </c>
    </row>
    <row r="437" spans="1:3" x14ac:dyDescent="0.35">
      <c r="A437" t="s">
        <v>1038</v>
      </c>
      <c r="B437" t="s">
        <v>1039</v>
      </c>
      <c r="C437" s="3">
        <v>0</v>
      </c>
    </row>
    <row r="438" spans="1:3" x14ac:dyDescent="0.35">
      <c r="A438" t="s">
        <v>32</v>
      </c>
      <c r="B438" t="s">
        <v>31</v>
      </c>
      <c r="C438" s="3">
        <v>5777639.6999999993</v>
      </c>
    </row>
    <row r="439" spans="1:3" x14ac:dyDescent="0.35">
      <c r="A439" t="s">
        <v>1040</v>
      </c>
      <c r="B439" t="s">
        <v>1041</v>
      </c>
      <c r="C439" s="3">
        <v>-98585.650000000023</v>
      </c>
    </row>
    <row r="440" spans="1:3" x14ac:dyDescent="0.35">
      <c r="A440" t="s">
        <v>1042</v>
      </c>
      <c r="B440" t="s">
        <v>1043</v>
      </c>
      <c r="C440" s="3">
        <v>0</v>
      </c>
    </row>
    <row r="441" spans="1:3" x14ac:dyDescent="0.35">
      <c r="A441" t="s">
        <v>104</v>
      </c>
      <c r="B441" t="s">
        <v>103</v>
      </c>
      <c r="C441" s="3">
        <v>887782.82</v>
      </c>
    </row>
    <row r="442" spans="1:3" x14ac:dyDescent="0.35">
      <c r="A442" t="s">
        <v>1044</v>
      </c>
      <c r="B442" t="s">
        <v>1045</v>
      </c>
      <c r="C442" s="3">
        <v>0</v>
      </c>
    </row>
    <row r="443" spans="1:3" x14ac:dyDescent="0.35">
      <c r="A443" t="s">
        <v>122</v>
      </c>
      <c r="B443" t="s">
        <v>121</v>
      </c>
      <c r="C443" s="3">
        <v>730076.41</v>
      </c>
    </row>
    <row r="444" spans="1:3" x14ac:dyDescent="0.35">
      <c r="A444" t="s">
        <v>1046</v>
      </c>
      <c r="B444" t="s">
        <v>1047</v>
      </c>
      <c r="C444" s="3">
        <v>1953435.34</v>
      </c>
    </row>
    <row r="445" spans="1:3" x14ac:dyDescent="0.35">
      <c r="A445" t="s">
        <v>1048</v>
      </c>
      <c r="B445" t="s">
        <v>1049</v>
      </c>
      <c r="C445" s="3">
        <v>49335.039999999994</v>
      </c>
    </row>
    <row r="446" spans="1:3" x14ac:dyDescent="0.35">
      <c r="A446" t="s">
        <v>1050</v>
      </c>
      <c r="B446" t="s">
        <v>1051</v>
      </c>
      <c r="C446" s="3">
        <v>9947499.360000005</v>
      </c>
    </row>
    <row r="447" spans="1:3" x14ac:dyDescent="0.35">
      <c r="A447" t="s">
        <v>1052</v>
      </c>
      <c r="B447" t="s">
        <v>1053</v>
      </c>
      <c r="C447" s="3">
        <v>132563.5</v>
      </c>
    </row>
    <row r="448" spans="1:3" x14ac:dyDescent="0.35">
      <c r="A448" t="s">
        <v>1054</v>
      </c>
      <c r="B448" t="s">
        <v>1055</v>
      </c>
      <c r="C448" s="3">
        <v>0</v>
      </c>
    </row>
    <row r="449" spans="1:3" x14ac:dyDescent="0.35">
      <c r="A449" t="s">
        <v>134</v>
      </c>
      <c r="B449" t="s">
        <v>133</v>
      </c>
      <c r="C449" s="3">
        <v>645489.10000000009</v>
      </c>
    </row>
    <row r="450" spans="1:3" x14ac:dyDescent="0.35">
      <c r="A450" t="s">
        <v>1056</v>
      </c>
      <c r="B450" t="s">
        <v>1057</v>
      </c>
      <c r="C450" s="3">
        <v>971877.80999999982</v>
      </c>
    </row>
    <row r="451" spans="1:3" x14ac:dyDescent="0.35">
      <c r="A451" t="s">
        <v>1058</v>
      </c>
      <c r="B451" t="s">
        <v>1059</v>
      </c>
      <c r="C451" s="3">
        <v>2649403.2900000005</v>
      </c>
    </row>
    <row r="452" spans="1:3" x14ac:dyDescent="0.35">
      <c r="A452" t="s">
        <v>1060</v>
      </c>
      <c r="B452" t="s">
        <v>1061</v>
      </c>
      <c r="C452" s="3">
        <v>38183.31</v>
      </c>
    </row>
    <row r="453" spans="1:3" x14ac:dyDescent="0.35">
      <c r="B453" t="s">
        <v>1062</v>
      </c>
      <c r="C453" s="3">
        <v>40760.47</v>
      </c>
    </row>
    <row r="454" spans="1:3" x14ac:dyDescent="0.35">
      <c r="A454" t="s">
        <v>1063</v>
      </c>
      <c r="B454" t="s">
        <v>1064</v>
      </c>
      <c r="C454" s="3">
        <v>1628166.9700000002</v>
      </c>
    </row>
    <row r="455" spans="1:3" x14ac:dyDescent="0.35">
      <c r="A455" t="s">
        <v>1065</v>
      </c>
      <c r="B455" t="s">
        <v>1066</v>
      </c>
      <c r="C455" s="3">
        <v>0</v>
      </c>
    </row>
    <row r="456" spans="1:3" x14ac:dyDescent="0.35">
      <c r="A456" t="s">
        <v>1067</v>
      </c>
      <c r="B456" t="s">
        <v>1068</v>
      </c>
      <c r="C456" s="3">
        <v>416558.81</v>
      </c>
    </row>
    <row r="457" spans="1:3" x14ac:dyDescent="0.35">
      <c r="A457" t="s">
        <v>1069</v>
      </c>
      <c r="B457" t="s">
        <v>1070</v>
      </c>
      <c r="C457" s="3">
        <v>9757.7099999999991</v>
      </c>
    </row>
    <row r="458" spans="1:3" x14ac:dyDescent="0.35">
      <c r="A458" t="s">
        <v>1071</v>
      </c>
      <c r="B458" t="s">
        <v>1072</v>
      </c>
      <c r="C458" s="3">
        <v>96539.7</v>
      </c>
    </row>
    <row r="459" spans="1:3" x14ac:dyDescent="0.35">
      <c r="A459" t="s">
        <v>1073</v>
      </c>
      <c r="B459" t="s">
        <v>1074</v>
      </c>
      <c r="C459" s="3">
        <v>23895.200000000001</v>
      </c>
    </row>
    <row r="460" spans="1:3" x14ac:dyDescent="0.35">
      <c r="B460" t="s">
        <v>1075</v>
      </c>
      <c r="C460" s="3">
        <v>43240.600000000006</v>
      </c>
    </row>
    <row r="461" spans="1:3" x14ac:dyDescent="0.35">
      <c r="A461" t="s">
        <v>1076</v>
      </c>
      <c r="B461" t="s">
        <v>1077</v>
      </c>
      <c r="C461" s="3">
        <v>109260.54</v>
      </c>
    </row>
    <row r="462" spans="1:3" x14ac:dyDescent="0.35">
      <c r="B462" t="s">
        <v>1078</v>
      </c>
      <c r="C462" s="3">
        <v>1141323.3299999998</v>
      </c>
    </row>
    <row r="463" spans="1:3" x14ac:dyDescent="0.35">
      <c r="A463" t="s">
        <v>1079</v>
      </c>
      <c r="B463" t="s">
        <v>1080</v>
      </c>
      <c r="C463" s="3">
        <v>53828.160000000003</v>
      </c>
    </row>
    <row r="464" spans="1:3" x14ac:dyDescent="0.35">
      <c r="A464" t="s">
        <v>1081</v>
      </c>
      <c r="B464" t="s">
        <v>1082</v>
      </c>
      <c r="C464" s="3">
        <v>242286.34</v>
      </c>
    </row>
    <row r="465" spans="1:3" x14ac:dyDescent="0.35">
      <c r="A465" t="s">
        <v>1083</v>
      </c>
      <c r="B465" t="s">
        <v>1084</v>
      </c>
      <c r="C465" s="3">
        <v>7779492.8599999975</v>
      </c>
    </row>
    <row r="466" spans="1:3" x14ac:dyDescent="0.35">
      <c r="A466" t="s">
        <v>13</v>
      </c>
      <c r="B466" t="s">
        <v>12</v>
      </c>
      <c r="C466" s="3">
        <v>17838232.25</v>
      </c>
    </row>
    <row r="467" spans="1:3" x14ac:dyDescent="0.35">
      <c r="A467" t="s">
        <v>11</v>
      </c>
      <c r="B467" t="s">
        <v>10</v>
      </c>
      <c r="C467" s="3">
        <v>20178128.590000004</v>
      </c>
    </row>
    <row r="468" spans="1:3" x14ac:dyDescent="0.35">
      <c r="A468" t="s">
        <v>8</v>
      </c>
      <c r="B468" t="s">
        <v>7</v>
      </c>
      <c r="C468" s="3">
        <v>30702839.169999998</v>
      </c>
    </row>
    <row r="469" spans="1:3" x14ac:dyDescent="0.35">
      <c r="A469" t="s">
        <v>38</v>
      </c>
      <c r="B469" t="s">
        <v>37</v>
      </c>
      <c r="C469" s="3">
        <v>5051969.83</v>
      </c>
    </row>
    <row r="470" spans="1:3" x14ac:dyDescent="0.35">
      <c r="A470" t="s">
        <v>1085</v>
      </c>
      <c r="B470" t="s">
        <v>1086</v>
      </c>
      <c r="C470" s="3">
        <v>1163172.67</v>
      </c>
    </row>
    <row r="471" spans="1:3" x14ac:dyDescent="0.35">
      <c r="A471" t="s">
        <v>1087</v>
      </c>
      <c r="B471" t="s">
        <v>1088</v>
      </c>
      <c r="C471" s="3">
        <v>-10777599.669999998</v>
      </c>
    </row>
    <row r="472" spans="1:3" x14ac:dyDescent="0.35">
      <c r="A472" t="s">
        <v>1089</v>
      </c>
      <c r="B472" t="s">
        <v>1090</v>
      </c>
      <c r="C472" s="3">
        <v>3438340.6199999982</v>
      </c>
    </row>
    <row r="473" spans="1:3" x14ac:dyDescent="0.35">
      <c r="A473" t="s">
        <v>1091</v>
      </c>
      <c r="B473" t="s">
        <v>1092</v>
      </c>
      <c r="C473" s="3">
        <v>6633457.3700000159</v>
      </c>
    </row>
    <row r="474" spans="1:3" x14ac:dyDescent="0.35">
      <c r="A474" t="s">
        <v>1093</v>
      </c>
      <c r="B474" t="s">
        <v>1094</v>
      </c>
      <c r="C474" s="3">
        <v>983656.08000000007</v>
      </c>
    </row>
    <row r="475" spans="1:3" x14ac:dyDescent="0.35">
      <c r="A475" t="s">
        <v>1095</v>
      </c>
      <c r="B475" t="s">
        <v>1096</v>
      </c>
      <c r="C475" s="3">
        <v>13111111.900000017</v>
      </c>
    </row>
    <row r="476" spans="1:3" x14ac:dyDescent="0.35">
      <c r="A476" t="s">
        <v>1097</v>
      </c>
      <c r="B476" t="s">
        <v>1098</v>
      </c>
      <c r="C476" s="3">
        <v>1785237.96</v>
      </c>
    </row>
    <row r="477" spans="1:3" x14ac:dyDescent="0.35">
      <c r="A477" t="s">
        <v>1099</v>
      </c>
      <c r="B477" t="s">
        <v>1100</v>
      </c>
      <c r="C477" s="3">
        <v>2207932.79</v>
      </c>
    </row>
    <row r="478" spans="1:3" x14ac:dyDescent="0.35">
      <c r="A478" t="s">
        <v>1101</v>
      </c>
      <c r="B478" t="s">
        <v>1102</v>
      </c>
      <c r="C478" s="3">
        <v>3197132.8299999996</v>
      </c>
    </row>
    <row r="479" spans="1:3" x14ac:dyDescent="0.35">
      <c r="A479" t="s">
        <v>1103</v>
      </c>
      <c r="B479" t="s">
        <v>1104</v>
      </c>
      <c r="C479" s="3">
        <v>6404150.1000000006</v>
      </c>
    </row>
    <row r="480" spans="1:3" x14ac:dyDescent="0.35">
      <c r="A480" t="s">
        <v>1105</v>
      </c>
      <c r="B480" t="s">
        <v>1106</v>
      </c>
      <c r="C480" s="3">
        <v>679389.86999999941</v>
      </c>
    </row>
    <row r="481" spans="1:3" x14ac:dyDescent="0.35">
      <c r="A481" t="s">
        <v>1107</v>
      </c>
      <c r="B481" t="s">
        <v>1108</v>
      </c>
      <c r="C481" s="3">
        <v>13928.48</v>
      </c>
    </row>
    <row r="482" spans="1:3" x14ac:dyDescent="0.35">
      <c r="A482" t="s">
        <v>1109</v>
      </c>
      <c r="B482" t="s">
        <v>1110</v>
      </c>
      <c r="C482" s="3">
        <v>12775190.229999986</v>
      </c>
    </row>
    <row r="483" spans="1:3" x14ac:dyDescent="0.35">
      <c r="A483" t="s">
        <v>1111</v>
      </c>
      <c r="B483" t="s">
        <v>1112</v>
      </c>
      <c r="C483" s="3">
        <v>20651634.299999952</v>
      </c>
    </row>
    <row r="484" spans="1:3" x14ac:dyDescent="0.35">
      <c r="A484" t="s">
        <v>1113</v>
      </c>
      <c r="B484" t="s">
        <v>1114</v>
      </c>
      <c r="C484" s="3">
        <v>1485449.8100000003</v>
      </c>
    </row>
    <row r="485" spans="1:3" x14ac:dyDescent="0.35">
      <c r="A485" t="s">
        <v>1115</v>
      </c>
      <c r="B485" t="s">
        <v>1116</v>
      </c>
      <c r="C485" s="3">
        <v>996569.12999999989</v>
      </c>
    </row>
    <row r="486" spans="1:3" x14ac:dyDescent="0.35">
      <c r="A486" t="s">
        <v>1117</v>
      </c>
      <c r="B486" t="s">
        <v>1118</v>
      </c>
      <c r="C486" s="3">
        <v>1032253.4599999997</v>
      </c>
    </row>
    <row r="487" spans="1:3" x14ac:dyDescent="0.35">
      <c r="A487" t="s">
        <v>1119</v>
      </c>
      <c r="B487" t="s">
        <v>1120</v>
      </c>
      <c r="C487" s="3">
        <v>312377.16999999993</v>
      </c>
    </row>
    <row r="488" spans="1:3" x14ac:dyDescent="0.35">
      <c r="A488" t="s">
        <v>1121</v>
      </c>
      <c r="B488" t="s">
        <v>1122</v>
      </c>
      <c r="C488" s="3">
        <v>879289.99999999977</v>
      </c>
    </row>
    <row r="489" spans="1:3" x14ac:dyDescent="0.35">
      <c r="A489" t="s">
        <v>1123</v>
      </c>
      <c r="B489" t="s">
        <v>1124</v>
      </c>
      <c r="C489" s="3">
        <v>1140.2</v>
      </c>
    </row>
    <row r="490" spans="1:3" x14ac:dyDescent="0.35">
      <c r="A490" t="s">
        <v>1125</v>
      </c>
      <c r="B490" t="s">
        <v>1126</v>
      </c>
      <c r="C490" s="3">
        <v>2297.9199999999996</v>
      </c>
    </row>
    <row r="491" spans="1:3" x14ac:dyDescent="0.35">
      <c r="A491" t="s">
        <v>1127</v>
      </c>
      <c r="B491" t="s">
        <v>1128</v>
      </c>
      <c r="C491" s="3">
        <v>1481925.2999999982</v>
      </c>
    </row>
    <row r="492" spans="1:3" x14ac:dyDescent="0.35">
      <c r="A492" t="s">
        <v>1129</v>
      </c>
      <c r="B492" t="s">
        <v>1130</v>
      </c>
      <c r="C492" s="3">
        <v>751843.80999999994</v>
      </c>
    </row>
    <row r="493" spans="1:3" x14ac:dyDescent="0.35">
      <c r="A493" t="s">
        <v>1131</v>
      </c>
      <c r="B493" t="s">
        <v>1132</v>
      </c>
      <c r="C493" s="3">
        <v>110918713.64000009</v>
      </c>
    </row>
    <row r="494" spans="1:3" x14ac:dyDescent="0.35">
      <c r="A494" t="s">
        <v>1133</v>
      </c>
      <c r="B494" t="s">
        <v>1134</v>
      </c>
      <c r="C494" s="3">
        <v>166687.19999999998</v>
      </c>
    </row>
    <row r="495" spans="1:3" x14ac:dyDescent="0.35">
      <c r="A495" t="s">
        <v>1135</v>
      </c>
      <c r="B495" t="s">
        <v>1136</v>
      </c>
      <c r="C495" s="3">
        <v>-2726063.5300000007</v>
      </c>
    </row>
    <row r="496" spans="1:3" x14ac:dyDescent="0.35">
      <c r="A496" t="s">
        <v>1137</v>
      </c>
      <c r="B496" t="s">
        <v>1138</v>
      </c>
      <c r="C496" s="3">
        <v>621248.17999999982</v>
      </c>
    </row>
    <row r="497" spans="1:3" x14ac:dyDescent="0.35">
      <c r="A497" t="s">
        <v>1139</v>
      </c>
      <c r="B497" t="s">
        <v>1140</v>
      </c>
      <c r="C497" s="3">
        <v>345691.01000000007</v>
      </c>
    </row>
    <row r="498" spans="1:3" x14ac:dyDescent="0.35">
      <c r="A498" t="s">
        <v>1141</v>
      </c>
      <c r="B498" t="s">
        <v>1142</v>
      </c>
      <c r="C498" s="3">
        <v>19736903.92000002</v>
      </c>
    </row>
    <row r="499" spans="1:3" x14ac:dyDescent="0.35">
      <c r="A499" t="s">
        <v>1143</v>
      </c>
      <c r="B499" t="s">
        <v>1144</v>
      </c>
      <c r="C499" s="3">
        <v>5709810.5100000035</v>
      </c>
    </row>
    <row r="500" spans="1:3" x14ac:dyDescent="0.35">
      <c r="A500" t="s">
        <v>1145</v>
      </c>
      <c r="B500" t="s">
        <v>1146</v>
      </c>
      <c r="C500" s="3">
        <v>11393843.190000001</v>
      </c>
    </row>
    <row r="501" spans="1:3" x14ac:dyDescent="0.35">
      <c r="A501" t="s">
        <v>1147</v>
      </c>
      <c r="B501" t="s">
        <v>1148</v>
      </c>
      <c r="C501" s="3">
        <v>0</v>
      </c>
    </row>
    <row r="502" spans="1:3" x14ac:dyDescent="0.35">
      <c r="A502" t="s">
        <v>1149</v>
      </c>
      <c r="B502" t="s">
        <v>1150</v>
      </c>
      <c r="C502" s="3">
        <v>5486128.9199999981</v>
      </c>
    </row>
    <row r="503" spans="1:3" x14ac:dyDescent="0.35">
      <c r="A503" t="s">
        <v>1151</v>
      </c>
      <c r="B503" t="s">
        <v>1152</v>
      </c>
      <c r="C503" s="3">
        <v>33560.47</v>
      </c>
    </row>
    <row r="504" spans="1:3" x14ac:dyDescent="0.35">
      <c r="A504" t="s">
        <v>1153</v>
      </c>
      <c r="B504" t="s">
        <v>1154</v>
      </c>
      <c r="C504" s="3">
        <v>61663.940000000017</v>
      </c>
    </row>
    <row r="505" spans="1:3" x14ac:dyDescent="0.35">
      <c r="A505" t="s">
        <v>1155</v>
      </c>
      <c r="B505" t="s">
        <v>1156</v>
      </c>
      <c r="C505" s="3">
        <v>39399.590000000018</v>
      </c>
    </row>
    <row r="506" spans="1:3" x14ac:dyDescent="0.35">
      <c r="A506" t="s">
        <v>1157</v>
      </c>
      <c r="B506" t="s">
        <v>1158</v>
      </c>
      <c r="C506" s="3">
        <v>277.87999999999988</v>
      </c>
    </row>
    <row r="507" spans="1:3" x14ac:dyDescent="0.35">
      <c r="A507" t="s">
        <v>1159</v>
      </c>
      <c r="B507" t="s">
        <v>1160</v>
      </c>
      <c r="C507" s="3">
        <v>68708.44</v>
      </c>
    </row>
    <row r="508" spans="1:3" x14ac:dyDescent="0.35">
      <c r="A508" t="s">
        <v>1161</v>
      </c>
      <c r="B508" t="s">
        <v>1162</v>
      </c>
      <c r="C508" s="3">
        <v>4331106.3599999975</v>
      </c>
    </row>
    <row r="509" spans="1:3" x14ac:dyDescent="0.35">
      <c r="A509" t="s">
        <v>1163</v>
      </c>
      <c r="B509" t="s">
        <v>1164</v>
      </c>
      <c r="C509" s="3">
        <v>955795.22</v>
      </c>
    </row>
    <row r="510" spans="1:3" x14ac:dyDescent="0.35">
      <c r="A510" t="s">
        <v>1165</v>
      </c>
      <c r="B510" t="s">
        <v>1166</v>
      </c>
      <c r="C510" s="3">
        <v>2137996.6199999987</v>
      </c>
    </row>
    <row r="511" spans="1:3" x14ac:dyDescent="0.35">
      <c r="A511" t="s">
        <v>1167</v>
      </c>
      <c r="B511" t="s">
        <v>1168</v>
      </c>
      <c r="C511" s="3">
        <v>472619.25</v>
      </c>
    </row>
    <row r="512" spans="1:3" x14ac:dyDescent="0.35">
      <c r="A512" t="s">
        <v>1169</v>
      </c>
      <c r="B512" t="s">
        <v>1170</v>
      </c>
      <c r="C512" s="3">
        <v>79814.649999999994</v>
      </c>
    </row>
    <row r="513" spans="1:3" x14ac:dyDescent="0.35">
      <c r="A513" t="s">
        <v>1171</v>
      </c>
      <c r="B513" t="s">
        <v>1172</v>
      </c>
      <c r="C513" s="3">
        <v>30654.759999999995</v>
      </c>
    </row>
    <row r="514" spans="1:3" x14ac:dyDescent="0.35">
      <c r="A514" t="s">
        <v>1173</v>
      </c>
      <c r="B514" t="s">
        <v>1174</v>
      </c>
      <c r="C514" s="3">
        <v>80083.66</v>
      </c>
    </row>
    <row r="515" spans="1:3" x14ac:dyDescent="0.35">
      <c r="A515" t="s">
        <v>1175</v>
      </c>
      <c r="B515" t="s">
        <v>1176</v>
      </c>
      <c r="C515" s="3">
        <v>262472.06999999989</v>
      </c>
    </row>
    <row r="516" spans="1:3" x14ac:dyDescent="0.35">
      <c r="A516" t="s">
        <v>1177</v>
      </c>
      <c r="B516" t="s">
        <v>1178</v>
      </c>
      <c r="C516" s="3">
        <v>1176725.3799999999</v>
      </c>
    </row>
    <row r="517" spans="1:3" x14ac:dyDescent="0.35">
      <c r="A517" t="s">
        <v>1179</v>
      </c>
      <c r="B517" t="s">
        <v>1180</v>
      </c>
      <c r="C517" s="3">
        <v>1501585.6099999999</v>
      </c>
    </row>
    <row r="518" spans="1:3" x14ac:dyDescent="0.35">
      <c r="A518" t="s">
        <v>1181</v>
      </c>
      <c r="B518" t="s">
        <v>1182</v>
      </c>
      <c r="C518" s="3">
        <v>3347898.2800000007</v>
      </c>
    </row>
    <row r="519" spans="1:3" x14ac:dyDescent="0.35">
      <c r="A519" t="s">
        <v>1183</v>
      </c>
      <c r="B519" t="s">
        <v>1184</v>
      </c>
      <c r="C519" s="3">
        <v>156294.08000000002</v>
      </c>
    </row>
    <row r="520" spans="1:3" x14ac:dyDescent="0.35">
      <c r="A520" t="s">
        <v>1185</v>
      </c>
      <c r="B520" t="s">
        <v>1186</v>
      </c>
      <c r="C520" s="3">
        <v>1559.21</v>
      </c>
    </row>
    <row r="521" spans="1:3" x14ac:dyDescent="0.35">
      <c r="A521" t="s">
        <v>1187</v>
      </c>
      <c r="B521" t="s">
        <v>1188</v>
      </c>
      <c r="C521" s="3">
        <v>5468536.3900000015</v>
      </c>
    </row>
    <row r="522" spans="1:3" x14ac:dyDescent="0.35">
      <c r="A522" t="s">
        <v>1189</v>
      </c>
      <c r="B522" t="s">
        <v>1190</v>
      </c>
      <c r="C522" s="3">
        <v>1309743.3899999999</v>
      </c>
    </row>
    <row r="523" spans="1:3" x14ac:dyDescent="0.35">
      <c r="A523" t="s">
        <v>1191</v>
      </c>
      <c r="B523" t="s">
        <v>1192</v>
      </c>
      <c r="C523" s="3">
        <v>2453150.959999999</v>
      </c>
    </row>
    <row r="524" spans="1:3" x14ac:dyDescent="0.35">
      <c r="A524" t="s">
        <v>1193</v>
      </c>
      <c r="B524" t="s">
        <v>1194</v>
      </c>
      <c r="C524" s="3">
        <v>5320538.1499999864</v>
      </c>
    </row>
    <row r="525" spans="1:3" x14ac:dyDescent="0.35">
      <c r="A525" t="s">
        <v>1195</v>
      </c>
      <c r="B525" t="s">
        <v>1196</v>
      </c>
      <c r="C525" s="3">
        <v>-833.68000000000006</v>
      </c>
    </row>
    <row r="526" spans="1:3" x14ac:dyDescent="0.35">
      <c r="A526" t="s">
        <v>1197</v>
      </c>
      <c r="B526" t="s">
        <v>1198</v>
      </c>
      <c r="C526" s="3">
        <v>234667.85999999984</v>
      </c>
    </row>
    <row r="527" spans="1:3" x14ac:dyDescent="0.35">
      <c r="A527" t="s">
        <v>1199</v>
      </c>
      <c r="B527" t="s">
        <v>1200</v>
      </c>
      <c r="C527" s="3">
        <v>948073.86000000057</v>
      </c>
    </row>
    <row r="528" spans="1:3" x14ac:dyDescent="0.35">
      <c r="A528" t="s">
        <v>1201</v>
      </c>
      <c r="B528" t="s">
        <v>1202</v>
      </c>
      <c r="C528" s="3">
        <v>27468897.229999986</v>
      </c>
    </row>
    <row r="529" spans="1:3" x14ac:dyDescent="0.35">
      <c r="A529" t="s">
        <v>1203</v>
      </c>
      <c r="B529" t="s">
        <v>1204</v>
      </c>
      <c r="C529" s="3">
        <v>266755.58</v>
      </c>
    </row>
    <row r="530" spans="1:3" x14ac:dyDescent="0.35">
      <c r="A530" t="s">
        <v>1205</v>
      </c>
      <c r="B530" t="s">
        <v>1206</v>
      </c>
      <c r="C530" s="3">
        <v>27766159.869999982</v>
      </c>
    </row>
    <row r="531" spans="1:3" x14ac:dyDescent="0.35">
      <c r="A531" t="s">
        <v>1207</v>
      </c>
      <c r="B531" t="s">
        <v>1208</v>
      </c>
      <c r="C531" s="3">
        <v>3872838.9100000006</v>
      </c>
    </row>
    <row r="532" spans="1:3" x14ac:dyDescent="0.35">
      <c r="A532" t="s">
        <v>1209</v>
      </c>
      <c r="B532" t="s">
        <v>1210</v>
      </c>
      <c r="C532" s="3">
        <v>1033854.5300000001</v>
      </c>
    </row>
    <row r="533" spans="1:3" x14ac:dyDescent="0.35">
      <c r="A533" t="s">
        <v>1211</v>
      </c>
      <c r="B533" t="s">
        <v>1212</v>
      </c>
      <c r="C533" s="3">
        <v>12524469.70000002</v>
      </c>
    </row>
    <row r="534" spans="1:3" x14ac:dyDescent="0.35">
      <c r="A534" t="s">
        <v>1213</v>
      </c>
      <c r="B534" t="s">
        <v>1214</v>
      </c>
      <c r="C534" s="3">
        <v>73569541.980000049</v>
      </c>
    </row>
    <row r="535" spans="1:3" x14ac:dyDescent="0.35">
      <c r="A535" t="s">
        <v>1215</v>
      </c>
      <c r="B535" t="s">
        <v>1216</v>
      </c>
      <c r="C535" s="3">
        <v>13914281.560000012</v>
      </c>
    </row>
    <row r="536" spans="1:3" x14ac:dyDescent="0.35">
      <c r="A536" t="s">
        <v>1217</v>
      </c>
      <c r="B536" t="s">
        <v>1218</v>
      </c>
      <c r="C536" s="3">
        <v>864611.58999999985</v>
      </c>
    </row>
    <row r="537" spans="1:3" x14ac:dyDescent="0.35">
      <c r="A537" t="s">
        <v>1219</v>
      </c>
      <c r="B537" t="s">
        <v>1220</v>
      </c>
      <c r="C537" s="3">
        <v>2469544.85</v>
      </c>
    </row>
    <row r="538" spans="1:3" x14ac:dyDescent="0.35">
      <c r="A538" t="s">
        <v>1221</v>
      </c>
      <c r="B538" t="s">
        <v>1222</v>
      </c>
      <c r="C538" s="3">
        <v>1589364.3899999994</v>
      </c>
    </row>
    <row r="539" spans="1:3" x14ac:dyDescent="0.35">
      <c r="A539" t="s">
        <v>1223</v>
      </c>
      <c r="B539" t="s">
        <v>1224</v>
      </c>
      <c r="C539" s="3">
        <v>1644598.4700000004</v>
      </c>
    </row>
    <row r="540" spans="1:3" x14ac:dyDescent="0.35">
      <c r="A540" t="s">
        <v>1225</v>
      </c>
      <c r="B540" t="s">
        <v>1226</v>
      </c>
      <c r="C540" s="3">
        <v>223919.69000000006</v>
      </c>
    </row>
    <row r="541" spans="1:3" x14ac:dyDescent="0.35">
      <c r="A541" t="s">
        <v>1227</v>
      </c>
      <c r="B541" t="s">
        <v>1228</v>
      </c>
      <c r="C541" s="3">
        <v>377061.01000000013</v>
      </c>
    </row>
    <row r="542" spans="1:3" x14ac:dyDescent="0.35">
      <c r="A542" t="s">
        <v>1229</v>
      </c>
      <c r="B542" t="s">
        <v>1230</v>
      </c>
      <c r="C542" s="3">
        <v>5411532.7899999991</v>
      </c>
    </row>
    <row r="543" spans="1:3" x14ac:dyDescent="0.35">
      <c r="A543" t="s">
        <v>1231</v>
      </c>
      <c r="B543" t="s">
        <v>1232</v>
      </c>
      <c r="C543" s="3">
        <v>1089364.5400000005</v>
      </c>
    </row>
    <row r="544" spans="1:3" x14ac:dyDescent="0.35">
      <c r="A544" t="s">
        <v>1233</v>
      </c>
      <c r="B544" t="s">
        <v>1234</v>
      </c>
      <c r="C544" s="3">
        <v>331003.82</v>
      </c>
    </row>
    <row r="545" spans="1:3" x14ac:dyDescent="0.35">
      <c r="A545" t="s">
        <v>1235</v>
      </c>
      <c r="B545" t="s">
        <v>1236</v>
      </c>
      <c r="C545" s="3">
        <v>61359.919999999984</v>
      </c>
    </row>
    <row r="546" spans="1:3" x14ac:dyDescent="0.35">
      <c r="A546" t="s">
        <v>1237</v>
      </c>
      <c r="B546" t="s">
        <v>1238</v>
      </c>
      <c r="C546" s="3">
        <v>1577884.26</v>
      </c>
    </row>
    <row r="547" spans="1:3" x14ac:dyDescent="0.35">
      <c r="A547" t="s">
        <v>1239</v>
      </c>
      <c r="B547" t="s">
        <v>1240</v>
      </c>
      <c r="C547" s="3">
        <v>502684.79999999987</v>
      </c>
    </row>
    <row r="548" spans="1:3" x14ac:dyDescent="0.35">
      <c r="A548" t="s">
        <v>1241</v>
      </c>
      <c r="B548" t="s">
        <v>1242</v>
      </c>
      <c r="C548" s="3">
        <v>4612826.3400000026</v>
      </c>
    </row>
    <row r="549" spans="1:3" x14ac:dyDescent="0.35">
      <c r="A549" t="s">
        <v>1243</v>
      </c>
      <c r="B549" t="s">
        <v>1244</v>
      </c>
      <c r="C549" s="3">
        <v>1958071.7199999997</v>
      </c>
    </row>
    <row r="550" spans="1:3" x14ac:dyDescent="0.35">
      <c r="A550" t="s">
        <v>1245</v>
      </c>
      <c r="B550" t="s">
        <v>1246</v>
      </c>
      <c r="C550" s="3">
        <v>1856976.3199999998</v>
      </c>
    </row>
    <row r="551" spans="1:3" x14ac:dyDescent="0.35">
      <c r="A551" t="s">
        <v>1247</v>
      </c>
      <c r="B551" t="s">
        <v>1248</v>
      </c>
      <c r="C551" s="3">
        <v>4362777.5500000007</v>
      </c>
    </row>
    <row r="552" spans="1:3" x14ac:dyDescent="0.35">
      <c r="A552" t="s">
        <v>1249</v>
      </c>
      <c r="B552" t="s">
        <v>1250</v>
      </c>
      <c r="C552" s="3">
        <v>1385.44</v>
      </c>
    </row>
    <row r="553" spans="1:3" x14ac:dyDescent="0.35">
      <c r="A553" t="s">
        <v>1251</v>
      </c>
      <c r="B553" t="s">
        <v>1252</v>
      </c>
      <c r="C553" s="3">
        <v>1092.82</v>
      </c>
    </row>
    <row r="554" spans="1:3" x14ac:dyDescent="0.35">
      <c r="A554" t="s">
        <v>1253</v>
      </c>
      <c r="B554" t="s">
        <v>1254</v>
      </c>
      <c r="C554" s="3">
        <v>4504526.8199999975</v>
      </c>
    </row>
    <row r="555" spans="1:3" x14ac:dyDescent="0.35">
      <c r="A555" t="s">
        <v>1255</v>
      </c>
      <c r="B555" t="s">
        <v>1256</v>
      </c>
      <c r="C555" s="3">
        <v>4497769.8400000008</v>
      </c>
    </row>
    <row r="556" spans="1:3" x14ac:dyDescent="0.35">
      <c r="A556" t="s">
        <v>1257</v>
      </c>
      <c r="B556" t="s">
        <v>1258</v>
      </c>
      <c r="C556" s="3">
        <v>334502.63</v>
      </c>
    </row>
    <row r="557" spans="1:3" x14ac:dyDescent="0.35">
      <c r="A557" t="s">
        <v>162</v>
      </c>
      <c r="B557" t="s">
        <v>161</v>
      </c>
      <c r="C557" s="3">
        <v>450846.51</v>
      </c>
    </row>
    <row r="558" spans="1:3" x14ac:dyDescent="0.35">
      <c r="A558" t="s">
        <v>36</v>
      </c>
      <c r="B558" t="s">
        <v>35</v>
      </c>
      <c r="C558" s="3">
        <v>5113045.7699999996</v>
      </c>
    </row>
    <row r="559" spans="1:3" x14ac:dyDescent="0.35">
      <c r="A559" t="s">
        <v>1259</v>
      </c>
      <c r="B559" t="s">
        <v>1260</v>
      </c>
      <c r="C559" s="3">
        <v>18884.05</v>
      </c>
    </row>
    <row r="560" spans="1:3" x14ac:dyDescent="0.35">
      <c r="A560" t="s">
        <v>254</v>
      </c>
      <c r="B560" t="s">
        <v>253</v>
      </c>
      <c r="C560" s="3">
        <v>179295.69</v>
      </c>
    </row>
    <row r="561" spans="1:3" x14ac:dyDescent="0.35">
      <c r="A561" t="s">
        <v>156</v>
      </c>
      <c r="B561" t="s">
        <v>155</v>
      </c>
      <c r="C561" s="3">
        <v>492171.32</v>
      </c>
    </row>
    <row r="562" spans="1:3" x14ac:dyDescent="0.35">
      <c r="A562" t="s">
        <v>1261</v>
      </c>
      <c r="B562" t="s">
        <v>1262</v>
      </c>
      <c r="C562" s="3">
        <v>370687.17</v>
      </c>
    </row>
    <row r="563" spans="1:3" x14ac:dyDescent="0.35">
      <c r="A563" t="s">
        <v>1263</v>
      </c>
      <c r="B563" t="s">
        <v>1264</v>
      </c>
      <c r="C563" s="3">
        <v>78297.859999999913</v>
      </c>
    </row>
    <row r="564" spans="1:3" x14ac:dyDescent="0.35">
      <c r="A564" t="s">
        <v>1265</v>
      </c>
      <c r="B564" t="s">
        <v>1266</v>
      </c>
      <c r="C564" s="3">
        <v>17230.41</v>
      </c>
    </row>
    <row r="565" spans="1:3" x14ac:dyDescent="0.35">
      <c r="A565" t="s">
        <v>1267</v>
      </c>
      <c r="B565" t="s">
        <v>1268</v>
      </c>
      <c r="C565" s="3">
        <v>643241.78</v>
      </c>
    </row>
    <row r="566" spans="1:3" x14ac:dyDescent="0.35">
      <c r="A566" t="s">
        <v>1269</v>
      </c>
      <c r="B566" t="s">
        <v>1270</v>
      </c>
      <c r="C566" s="3">
        <v>78579.02</v>
      </c>
    </row>
    <row r="567" spans="1:3" x14ac:dyDescent="0.35">
      <c r="A567" t="s">
        <v>1271</v>
      </c>
      <c r="B567" t="s">
        <v>1272</v>
      </c>
      <c r="C567" s="3">
        <v>1644335.9500000004</v>
      </c>
    </row>
    <row r="568" spans="1:3" x14ac:dyDescent="0.35">
      <c r="A568" t="s">
        <v>190</v>
      </c>
      <c r="B568" t="s">
        <v>189</v>
      </c>
      <c r="C568" s="3">
        <v>340034.95</v>
      </c>
    </row>
    <row r="569" spans="1:3" x14ac:dyDescent="0.35">
      <c r="A569" t="s">
        <v>184</v>
      </c>
      <c r="B569" t="s">
        <v>183</v>
      </c>
      <c r="C569" s="3">
        <v>352116.25999999995</v>
      </c>
    </row>
    <row r="570" spans="1:3" x14ac:dyDescent="0.35">
      <c r="A570" t="s">
        <v>106</v>
      </c>
      <c r="B570" t="s">
        <v>105</v>
      </c>
      <c r="C570" s="3">
        <v>887592.51000000024</v>
      </c>
    </row>
    <row r="571" spans="1:3" x14ac:dyDescent="0.35">
      <c r="A571" t="s">
        <v>116</v>
      </c>
      <c r="B571" t="s">
        <v>115</v>
      </c>
      <c r="C571" s="3">
        <v>771035.00999999989</v>
      </c>
    </row>
    <row r="572" spans="1:3" x14ac:dyDescent="0.35">
      <c r="A572" t="s">
        <v>40</v>
      </c>
      <c r="B572" t="s">
        <v>39</v>
      </c>
      <c r="C572" s="3">
        <v>4816347.8800000008</v>
      </c>
    </row>
    <row r="573" spans="1:3" x14ac:dyDescent="0.35">
      <c r="A573" t="s">
        <v>1273</v>
      </c>
      <c r="B573" t="s">
        <v>1274</v>
      </c>
      <c r="C573" s="3">
        <v>2782228.5599999996</v>
      </c>
    </row>
    <row r="574" spans="1:3" x14ac:dyDescent="0.35">
      <c r="A574" t="s">
        <v>1275</v>
      </c>
      <c r="B574" t="s">
        <v>1276</v>
      </c>
      <c r="C574" s="3">
        <v>8371.5</v>
      </c>
    </row>
    <row r="575" spans="1:3" x14ac:dyDescent="0.35">
      <c r="A575" t="s">
        <v>1277</v>
      </c>
      <c r="B575" t="s">
        <v>1278</v>
      </c>
      <c r="C575" s="3">
        <v>366749.23</v>
      </c>
    </row>
    <row r="576" spans="1:3" x14ac:dyDescent="0.35">
      <c r="A576" t="s">
        <v>114</v>
      </c>
      <c r="B576" t="s">
        <v>113</v>
      </c>
      <c r="C576" s="3">
        <v>777173.5</v>
      </c>
    </row>
    <row r="577" spans="1:3" x14ac:dyDescent="0.35">
      <c r="A577" t="s">
        <v>120</v>
      </c>
      <c r="B577" t="s">
        <v>119</v>
      </c>
      <c r="C577" s="3">
        <v>749238.13</v>
      </c>
    </row>
    <row r="578" spans="1:3" x14ac:dyDescent="0.35">
      <c r="A578" t="s">
        <v>1279</v>
      </c>
      <c r="B578" t="s">
        <v>1280</v>
      </c>
      <c r="C578" s="3">
        <v>818.61999999999534</v>
      </c>
    </row>
    <row r="579" spans="1:3" x14ac:dyDescent="0.35">
      <c r="A579" t="s">
        <v>24</v>
      </c>
      <c r="B579" t="s">
        <v>23</v>
      </c>
      <c r="C579" s="3">
        <v>7190303.5399999991</v>
      </c>
    </row>
    <row r="580" spans="1:3" x14ac:dyDescent="0.35">
      <c r="A580" t="s">
        <v>166</v>
      </c>
      <c r="B580" t="s">
        <v>165</v>
      </c>
      <c r="C580" s="3">
        <v>426804.7</v>
      </c>
    </row>
    <row r="581" spans="1:3" x14ac:dyDescent="0.35">
      <c r="A581" t="s">
        <v>252</v>
      </c>
      <c r="B581" t="s">
        <v>251</v>
      </c>
      <c r="C581" s="3">
        <v>181195.15</v>
      </c>
    </row>
    <row r="582" spans="1:3" x14ac:dyDescent="0.35">
      <c r="A582" t="s">
        <v>192</v>
      </c>
      <c r="B582" t="s">
        <v>191</v>
      </c>
      <c r="C582" s="3">
        <v>339110.26</v>
      </c>
    </row>
    <row r="583" spans="1:3" x14ac:dyDescent="0.35">
      <c r="A583" t="s">
        <v>218</v>
      </c>
      <c r="B583" t="s">
        <v>217</v>
      </c>
      <c r="C583" s="3">
        <v>262097.06</v>
      </c>
    </row>
    <row r="584" spans="1:3" x14ac:dyDescent="0.35">
      <c r="A584" t="s">
        <v>232</v>
      </c>
      <c r="B584" t="s">
        <v>231</v>
      </c>
      <c r="C584" s="3">
        <v>239176.18</v>
      </c>
    </row>
    <row r="585" spans="1:3" x14ac:dyDescent="0.35">
      <c r="A585" t="s">
        <v>282</v>
      </c>
      <c r="B585" t="s">
        <v>281</v>
      </c>
      <c r="C585" s="3">
        <v>54150.62</v>
      </c>
    </row>
    <row r="586" spans="1:3" x14ac:dyDescent="0.35">
      <c r="A586" t="s">
        <v>132</v>
      </c>
      <c r="B586" t="s">
        <v>131</v>
      </c>
      <c r="C586" s="3">
        <v>648547.12</v>
      </c>
    </row>
    <row r="587" spans="1:3" x14ac:dyDescent="0.35">
      <c r="A587" t="s">
        <v>228</v>
      </c>
      <c r="B587" t="s">
        <v>227</v>
      </c>
      <c r="C587" s="3">
        <v>249429.66000000003</v>
      </c>
    </row>
    <row r="588" spans="1:3" x14ac:dyDescent="0.35">
      <c r="A588" t="s">
        <v>284</v>
      </c>
      <c r="B588" t="s">
        <v>283</v>
      </c>
      <c r="C588" s="3">
        <v>43175.7</v>
      </c>
    </row>
    <row r="589" spans="1:3" x14ac:dyDescent="0.35">
      <c r="A589" t="s">
        <v>280</v>
      </c>
      <c r="B589" t="s">
        <v>279</v>
      </c>
      <c r="C589" s="3">
        <v>67120.489999999991</v>
      </c>
    </row>
    <row r="590" spans="1:3" x14ac:dyDescent="0.35">
      <c r="A590" t="s">
        <v>198</v>
      </c>
      <c r="B590" t="s">
        <v>197</v>
      </c>
      <c r="C590" s="3">
        <v>326093.38</v>
      </c>
    </row>
    <row r="591" spans="1:3" x14ac:dyDescent="0.35">
      <c r="A591" t="s">
        <v>278</v>
      </c>
      <c r="B591" t="s">
        <v>277</v>
      </c>
      <c r="C591" s="3">
        <v>96905.430000000008</v>
      </c>
    </row>
    <row r="592" spans="1:3" x14ac:dyDescent="0.35">
      <c r="A592" t="s">
        <v>130</v>
      </c>
      <c r="B592" t="s">
        <v>129</v>
      </c>
      <c r="C592" s="3">
        <v>661721.05000000005</v>
      </c>
    </row>
    <row r="593" spans="1:3" x14ac:dyDescent="0.35">
      <c r="A593" t="s">
        <v>256</v>
      </c>
      <c r="B593" t="s">
        <v>255</v>
      </c>
      <c r="C593" s="3">
        <v>162473.97</v>
      </c>
    </row>
    <row r="594" spans="1:3" x14ac:dyDescent="0.35">
      <c r="A594" t="s">
        <v>1281</v>
      </c>
      <c r="B594" t="s">
        <v>1282</v>
      </c>
      <c r="C594" s="3">
        <v>37103087.600000001</v>
      </c>
    </row>
    <row r="595" spans="1:3" x14ac:dyDescent="0.35">
      <c r="A595" t="s">
        <v>164</v>
      </c>
      <c r="B595" t="s">
        <v>163</v>
      </c>
      <c r="C595" s="3">
        <v>446099.8</v>
      </c>
    </row>
    <row r="596" spans="1:3" x14ac:dyDescent="0.35">
      <c r="A596" t="s">
        <v>1283</v>
      </c>
      <c r="B596" t="s">
        <v>1284</v>
      </c>
      <c r="C596" s="3">
        <v>1575169.6100000003</v>
      </c>
    </row>
    <row r="597" spans="1:3" x14ac:dyDescent="0.35">
      <c r="A597" t="s">
        <v>1285</v>
      </c>
      <c r="B597" t="s">
        <v>1286</v>
      </c>
      <c r="C597" s="3">
        <v>2900556.3200000003</v>
      </c>
    </row>
    <row r="598" spans="1:3" x14ac:dyDescent="0.35">
      <c r="A598" t="s">
        <v>1287</v>
      </c>
      <c r="B598" t="s">
        <v>1288</v>
      </c>
      <c r="C598" s="3">
        <v>45532.19</v>
      </c>
    </row>
    <row r="599" spans="1:3" x14ac:dyDescent="0.35">
      <c r="A599" t="s">
        <v>1289</v>
      </c>
      <c r="B599" t="s">
        <v>1290</v>
      </c>
      <c r="C599" s="3">
        <v>-22484</v>
      </c>
    </row>
    <row r="600" spans="1:3" x14ac:dyDescent="0.35">
      <c r="A600" t="s">
        <v>1291</v>
      </c>
      <c r="B600" t="s">
        <v>1292</v>
      </c>
      <c r="C600" s="3">
        <v>5688156.8000000007</v>
      </c>
    </row>
    <row r="601" spans="1:3" x14ac:dyDescent="0.35">
      <c r="A601" t="s">
        <v>1293</v>
      </c>
      <c r="B601" t="s">
        <v>1294</v>
      </c>
      <c r="C601" s="3">
        <v>439916.41000000003</v>
      </c>
    </row>
    <row r="602" spans="1:3" x14ac:dyDescent="0.35">
      <c r="A602" t="s">
        <v>1295</v>
      </c>
      <c r="B602" t="s">
        <v>1296</v>
      </c>
      <c r="C602" s="3">
        <v>711867</v>
      </c>
    </row>
    <row r="603" spans="1:3" x14ac:dyDescent="0.35">
      <c r="A603" t="s">
        <v>1297</v>
      </c>
      <c r="B603" t="s">
        <v>1298</v>
      </c>
      <c r="C603" s="3">
        <v>546805.72</v>
      </c>
    </row>
    <row r="604" spans="1:3" x14ac:dyDescent="0.35">
      <c r="A604" t="s">
        <v>1299</v>
      </c>
      <c r="B604" t="s">
        <v>1300</v>
      </c>
      <c r="C604" s="3">
        <v>4067617.3800000004</v>
      </c>
    </row>
    <row r="605" spans="1:3" x14ac:dyDescent="0.35">
      <c r="A605" t="s">
        <v>1301</v>
      </c>
      <c r="B605" t="s">
        <v>1302</v>
      </c>
      <c r="C605" s="3">
        <v>354134.22</v>
      </c>
    </row>
    <row r="606" spans="1:3" x14ac:dyDescent="0.35">
      <c r="A606" t="s">
        <v>1303</v>
      </c>
      <c r="B606" t="s">
        <v>1304</v>
      </c>
      <c r="C606" s="3">
        <v>17333.629999999997</v>
      </c>
    </row>
    <row r="607" spans="1:3" x14ac:dyDescent="0.35">
      <c r="A607" t="s">
        <v>1305</v>
      </c>
      <c r="B607" t="s">
        <v>1306</v>
      </c>
      <c r="C607" s="3">
        <v>27449907.16</v>
      </c>
    </row>
    <row r="608" spans="1:3" x14ac:dyDescent="0.35">
      <c r="A608" t="s">
        <v>1307</v>
      </c>
      <c r="B608" t="s">
        <v>1308</v>
      </c>
      <c r="C608" s="3">
        <v>-35213.919999999998</v>
      </c>
    </row>
    <row r="609" spans="1:3" x14ac:dyDescent="0.35">
      <c r="A609" t="s">
        <v>1309</v>
      </c>
      <c r="B609" t="s">
        <v>1310</v>
      </c>
      <c r="C609" s="3">
        <v>4116259.1500000004</v>
      </c>
    </row>
    <row r="610" spans="1:3" x14ac:dyDescent="0.35">
      <c r="A610" t="s">
        <v>1311</v>
      </c>
      <c r="B610" t="s">
        <v>1312</v>
      </c>
      <c r="C610" s="3">
        <v>682.58</v>
      </c>
    </row>
    <row r="611" spans="1:3" x14ac:dyDescent="0.35">
      <c r="A611" t="s">
        <v>1313</v>
      </c>
      <c r="B611" t="s">
        <v>1314</v>
      </c>
      <c r="C611" s="3">
        <v>-906.08</v>
      </c>
    </row>
    <row r="612" spans="1:3" x14ac:dyDescent="0.35">
      <c r="A612" t="s">
        <v>1315</v>
      </c>
      <c r="B612" t="s">
        <v>1316</v>
      </c>
      <c r="C612" s="3">
        <v>2438951.4199999995</v>
      </c>
    </row>
    <row r="613" spans="1:3" x14ac:dyDescent="0.35">
      <c r="A613" t="s">
        <v>1317</v>
      </c>
      <c r="B613" t="s">
        <v>1318</v>
      </c>
      <c r="C613" s="3">
        <v>212902.13999999998</v>
      </c>
    </row>
    <row r="614" spans="1:3" x14ac:dyDescent="0.35">
      <c r="A614" t="s">
        <v>44</v>
      </c>
      <c r="B614" t="s">
        <v>43</v>
      </c>
      <c r="C614" s="3">
        <v>4203952.0999999996</v>
      </c>
    </row>
    <row r="615" spans="1:3" x14ac:dyDescent="0.35">
      <c r="A615" t="s">
        <v>1319</v>
      </c>
      <c r="B615" t="s">
        <v>1320</v>
      </c>
      <c r="C615" s="3">
        <v>2081902.8</v>
      </c>
    </row>
    <row r="616" spans="1:3" x14ac:dyDescent="0.35">
      <c r="A616" t="s">
        <v>1321</v>
      </c>
      <c r="B616" t="s">
        <v>1322</v>
      </c>
      <c r="C616" s="3">
        <v>65197.49</v>
      </c>
    </row>
    <row r="617" spans="1:3" x14ac:dyDescent="0.35">
      <c r="A617" t="s">
        <v>1323</v>
      </c>
      <c r="B617" t="s">
        <v>1324</v>
      </c>
      <c r="C617" s="3">
        <v>12860.36</v>
      </c>
    </row>
    <row r="618" spans="1:3" x14ac:dyDescent="0.35">
      <c r="A618" t="s">
        <v>1325</v>
      </c>
      <c r="B618" t="s">
        <v>1326</v>
      </c>
      <c r="C618" s="3">
        <v>17.27</v>
      </c>
    </row>
    <row r="619" spans="1:3" x14ac:dyDescent="0.35">
      <c r="A619" t="s">
        <v>1327</v>
      </c>
      <c r="B619" t="s">
        <v>1328</v>
      </c>
      <c r="C619" s="3">
        <v>2066.1</v>
      </c>
    </row>
    <row r="620" spans="1:3" x14ac:dyDescent="0.35">
      <c r="A620" t="s">
        <v>1329</v>
      </c>
      <c r="B620" t="s">
        <v>1330</v>
      </c>
      <c r="C620" s="3">
        <v>23056261.169999998</v>
      </c>
    </row>
    <row r="621" spans="1:3" x14ac:dyDescent="0.35">
      <c r="A621" t="s">
        <v>1331</v>
      </c>
      <c r="B621" t="s">
        <v>1332</v>
      </c>
      <c r="C621" s="3">
        <v>126913.69999999998</v>
      </c>
    </row>
    <row r="622" spans="1:3" x14ac:dyDescent="0.35">
      <c r="A622" t="s">
        <v>1333</v>
      </c>
      <c r="B622" t="s">
        <v>1334</v>
      </c>
      <c r="C622" s="3">
        <v>70678.87</v>
      </c>
    </row>
    <row r="623" spans="1:3" x14ac:dyDescent="0.35">
      <c r="A623" t="s">
        <v>1335</v>
      </c>
      <c r="B623" t="s">
        <v>1336</v>
      </c>
      <c r="C623" s="3">
        <v>41679.93</v>
      </c>
    </row>
    <row r="624" spans="1:3" x14ac:dyDescent="0.35">
      <c r="A624" t="s">
        <v>1337</v>
      </c>
      <c r="B624" t="s">
        <v>1338</v>
      </c>
      <c r="C624" s="3">
        <v>296487.77</v>
      </c>
    </row>
    <row r="625" spans="1:3" x14ac:dyDescent="0.35">
      <c r="A625" t="s">
        <v>1339</v>
      </c>
      <c r="B625" t="s">
        <v>1340</v>
      </c>
      <c r="C625" s="3">
        <v>2120081.58</v>
      </c>
    </row>
    <row r="626" spans="1:3" x14ac:dyDescent="0.35">
      <c r="A626" t="s">
        <v>276</v>
      </c>
      <c r="B626" t="s">
        <v>275</v>
      </c>
      <c r="C626" s="3">
        <v>100504.74</v>
      </c>
    </row>
    <row r="627" spans="1:3" x14ac:dyDescent="0.35">
      <c r="A627" t="s">
        <v>208</v>
      </c>
      <c r="B627" t="s">
        <v>207</v>
      </c>
      <c r="C627" s="3">
        <v>297437.06</v>
      </c>
    </row>
    <row r="628" spans="1:3" x14ac:dyDescent="0.35">
      <c r="A628" t="s">
        <v>1341</v>
      </c>
      <c r="B628" t="s">
        <v>87</v>
      </c>
      <c r="C628" s="3">
        <v>1127400.05</v>
      </c>
    </row>
    <row r="629" spans="1:3" x14ac:dyDescent="0.35">
      <c r="A629" t="s">
        <v>1342</v>
      </c>
      <c r="B629" t="s">
        <v>1343</v>
      </c>
      <c r="C629" s="3">
        <v>8.9</v>
      </c>
    </row>
    <row r="630" spans="1:3" x14ac:dyDescent="0.35">
      <c r="A630" t="s">
        <v>260</v>
      </c>
      <c r="B630" t="s">
        <v>259</v>
      </c>
      <c r="C630" s="3">
        <v>143712.42000000001</v>
      </c>
    </row>
    <row r="631" spans="1:3" x14ac:dyDescent="0.35">
      <c r="A631" t="s">
        <v>1344</v>
      </c>
      <c r="B631" t="s">
        <v>1345</v>
      </c>
      <c r="C631" s="3">
        <v>0</v>
      </c>
    </row>
    <row r="632" spans="1:3" x14ac:dyDescent="0.35">
      <c r="A632" t="s">
        <v>1346</v>
      </c>
      <c r="B632" t="s">
        <v>1347</v>
      </c>
      <c r="C632" s="3">
        <v>1401.1</v>
      </c>
    </row>
    <row r="633" spans="1:3" x14ac:dyDescent="0.35">
      <c r="A633" t="s">
        <v>1348</v>
      </c>
      <c r="B633" t="s">
        <v>1349</v>
      </c>
      <c r="C633" s="3">
        <v>11989.16</v>
      </c>
    </row>
    <row r="634" spans="1:3" x14ac:dyDescent="0.35">
      <c r="A634" t="s">
        <v>174</v>
      </c>
      <c r="B634" t="s">
        <v>173</v>
      </c>
      <c r="C634" s="3">
        <v>380135.6</v>
      </c>
    </row>
    <row r="635" spans="1:3" x14ac:dyDescent="0.35">
      <c r="A635" t="s">
        <v>92</v>
      </c>
      <c r="B635" t="s">
        <v>91</v>
      </c>
      <c r="C635" s="3">
        <v>975273.80999999994</v>
      </c>
    </row>
    <row r="636" spans="1:3" x14ac:dyDescent="0.35">
      <c r="A636" t="s">
        <v>272</v>
      </c>
      <c r="B636" t="s">
        <v>271</v>
      </c>
      <c r="C636" s="3">
        <v>104348.63</v>
      </c>
    </row>
    <row r="637" spans="1:3" x14ac:dyDescent="0.35">
      <c r="A637" t="s">
        <v>82</v>
      </c>
      <c r="B637" t="s">
        <v>81</v>
      </c>
      <c r="C637" s="3">
        <v>1254534.74</v>
      </c>
    </row>
    <row r="638" spans="1:3" x14ac:dyDescent="0.35">
      <c r="A638" t="s">
        <v>26</v>
      </c>
      <c r="B638" t="s">
        <v>25</v>
      </c>
      <c r="C638" s="3">
        <v>6468288.1700000018</v>
      </c>
    </row>
    <row r="639" spans="1:3" x14ac:dyDescent="0.35">
      <c r="A639" t="s">
        <v>30</v>
      </c>
      <c r="B639" t="s">
        <v>29</v>
      </c>
      <c r="C639" s="3">
        <v>5787332.5399999991</v>
      </c>
    </row>
    <row r="640" spans="1:3" x14ac:dyDescent="0.35">
      <c r="A640" t="s">
        <v>96</v>
      </c>
      <c r="B640" t="s">
        <v>95</v>
      </c>
      <c r="C640" s="3">
        <v>962835.42999999993</v>
      </c>
    </row>
    <row r="641" spans="1:3" x14ac:dyDescent="0.35">
      <c r="A641" t="s">
        <v>64</v>
      </c>
      <c r="B641" t="s">
        <v>63</v>
      </c>
      <c r="C641" s="3">
        <v>1890004.1199999999</v>
      </c>
    </row>
    <row r="642" spans="1:3" x14ac:dyDescent="0.35">
      <c r="A642" t="s">
        <v>56</v>
      </c>
      <c r="B642" t="s">
        <v>55</v>
      </c>
      <c r="C642" s="3">
        <v>2390395.35</v>
      </c>
    </row>
    <row r="643" spans="1:3" x14ac:dyDescent="0.35">
      <c r="A643" t="s">
        <v>58</v>
      </c>
      <c r="B643" t="s">
        <v>57</v>
      </c>
      <c r="C643" s="3">
        <v>2299471.5700000003</v>
      </c>
    </row>
    <row r="644" spans="1:3" x14ac:dyDescent="0.35">
      <c r="A644" t="s">
        <v>1350</v>
      </c>
      <c r="B644" t="s">
        <v>1351</v>
      </c>
      <c r="C644" s="3">
        <v>41497.880000000005</v>
      </c>
    </row>
    <row r="645" spans="1:3" x14ac:dyDescent="0.35">
      <c r="A645" t="s">
        <v>1352</v>
      </c>
      <c r="B645" t="s">
        <v>1353</v>
      </c>
      <c r="C645" s="3">
        <v>77749.180000000022</v>
      </c>
    </row>
    <row r="646" spans="1:3" x14ac:dyDescent="0.35">
      <c r="A646" t="s">
        <v>1354</v>
      </c>
      <c r="B646" t="s">
        <v>1355</v>
      </c>
      <c r="C646" s="3">
        <v>7677.85</v>
      </c>
    </row>
    <row r="647" spans="1:3" x14ac:dyDescent="0.35">
      <c r="A647" t="s">
        <v>1356</v>
      </c>
      <c r="B647" t="s">
        <v>257</v>
      </c>
      <c r="C647" s="3">
        <v>153541.16</v>
      </c>
    </row>
    <row r="648" spans="1:3" x14ac:dyDescent="0.35">
      <c r="A648" t="s">
        <v>1357</v>
      </c>
      <c r="B648" t="s">
        <v>1358</v>
      </c>
      <c r="C648" s="3">
        <v>995.11</v>
      </c>
    </row>
    <row r="649" spans="1:3" x14ac:dyDescent="0.35">
      <c r="A649" t="s">
        <v>1359</v>
      </c>
      <c r="B649" t="s">
        <v>1360</v>
      </c>
      <c r="C649" s="3">
        <v>0</v>
      </c>
    </row>
    <row r="650" spans="1:3" x14ac:dyDescent="0.35">
      <c r="A650" t="s">
        <v>216</v>
      </c>
      <c r="B650" t="s">
        <v>215</v>
      </c>
      <c r="C650" s="3">
        <v>279716.52</v>
      </c>
    </row>
    <row r="651" spans="1:3" x14ac:dyDescent="0.35">
      <c r="A651" t="s">
        <v>1361</v>
      </c>
      <c r="B651" t="s">
        <v>1362</v>
      </c>
      <c r="C651" s="3">
        <v>84709.75</v>
      </c>
    </row>
    <row r="652" spans="1:3" x14ac:dyDescent="0.35">
      <c r="A652" t="s">
        <v>154</v>
      </c>
      <c r="B652" t="s">
        <v>153</v>
      </c>
      <c r="C652" s="3">
        <v>497212.28</v>
      </c>
    </row>
    <row r="653" spans="1:3" x14ac:dyDescent="0.35">
      <c r="A653" t="s">
        <v>1363</v>
      </c>
      <c r="B653" t="s">
        <v>1364</v>
      </c>
      <c r="C653" s="3">
        <v>79961.680000000008</v>
      </c>
    </row>
    <row r="654" spans="1:3" x14ac:dyDescent="0.35">
      <c r="A654" t="s">
        <v>84</v>
      </c>
      <c r="B654" t="s">
        <v>83</v>
      </c>
      <c r="C654" s="3">
        <v>1184116.21</v>
      </c>
    </row>
    <row r="655" spans="1:3" x14ac:dyDescent="0.35">
      <c r="A655" t="s">
        <v>1365</v>
      </c>
      <c r="B655" t="s">
        <v>1366</v>
      </c>
      <c r="C655" s="3">
        <v>17204687.539999995</v>
      </c>
    </row>
    <row r="656" spans="1:3" x14ac:dyDescent="0.35">
      <c r="A656" t="s">
        <v>1367</v>
      </c>
      <c r="B656" t="s">
        <v>1368</v>
      </c>
      <c r="C656" s="3">
        <v>2621732.9099999997</v>
      </c>
    </row>
    <row r="657" spans="1:3" x14ac:dyDescent="0.35">
      <c r="A657" t="s">
        <v>66</v>
      </c>
      <c r="B657" t="s">
        <v>65</v>
      </c>
      <c r="C657" s="3">
        <v>1775841.2100000002</v>
      </c>
    </row>
    <row r="658" spans="1:3" x14ac:dyDescent="0.35">
      <c r="A658" t="s">
        <v>86</v>
      </c>
      <c r="B658" t="s">
        <v>85</v>
      </c>
      <c r="C658" s="3">
        <v>1145271.19</v>
      </c>
    </row>
    <row r="659" spans="1:3" x14ac:dyDescent="0.35">
      <c r="A659" t="s">
        <v>1369</v>
      </c>
      <c r="B659" t="s">
        <v>1370</v>
      </c>
      <c r="C659" s="3">
        <v>39279.65</v>
      </c>
    </row>
    <row r="660" spans="1:3" x14ac:dyDescent="0.35">
      <c r="A660" t="s">
        <v>1371</v>
      </c>
      <c r="B660" t="s">
        <v>1372</v>
      </c>
      <c r="C660" s="3">
        <v>0</v>
      </c>
    </row>
    <row r="661" spans="1:3" x14ac:dyDescent="0.35">
      <c r="A661" t="s">
        <v>1373</v>
      </c>
      <c r="B661" t="s">
        <v>1374</v>
      </c>
      <c r="C661" s="3">
        <v>-413437.5</v>
      </c>
    </row>
    <row r="662" spans="1:3" x14ac:dyDescent="0.35">
      <c r="A662" t="s">
        <v>266</v>
      </c>
      <c r="B662" t="s">
        <v>265</v>
      </c>
      <c r="C662" s="3">
        <v>128358.47</v>
      </c>
    </row>
    <row r="663" spans="1:3" x14ac:dyDescent="0.35">
      <c r="A663" t="s">
        <v>222</v>
      </c>
      <c r="B663" t="s">
        <v>221</v>
      </c>
      <c r="C663" s="3">
        <v>258825.09000000003</v>
      </c>
    </row>
    <row r="664" spans="1:3" x14ac:dyDescent="0.35">
      <c r="A664" t="s">
        <v>262</v>
      </c>
      <c r="B664" t="s">
        <v>261</v>
      </c>
      <c r="C664" s="3">
        <v>140985</v>
      </c>
    </row>
    <row r="665" spans="1:3" x14ac:dyDescent="0.35">
      <c r="A665" t="s">
        <v>78</v>
      </c>
      <c r="B665" t="s">
        <v>77</v>
      </c>
      <c r="C665" s="3">
        <v>1301909.49</v>
      </c>
    </row>
    <row r="666" spans="1:3" x14ac:dyDescent="0.35">
      <c r="A666" t="s">
        <v>1375</v>
      </c>
      <c r="B666" t="s">
        <v>1376</v>
      </c>
      <c r="C666" s="3">
        <v>82607.739999999991</v>
      </c>
    </row>
    <row r="667" spans="1:3" x14ac:dyDescent="0.35">
      <c r="A667" t="s">
        <v>34</v>
      </c>
      <c r="B667" t="s">
        <v>33</v>
      </c>
      <c r="C667" s="3">
        <v>5610168.5800000001</v>
      </c>
    </row>
    <row r="668" spans="1:3" x14ac:dyDescent="0.35">
      <c r="A668" t="s">
        <v>124</v>
      </c>
      <c r="B668" t="s">
        <v>123</v>
      </c>
      <c r="C668" s="3">
        <v>727287.68</v>
      </c>
    </row>
    <row r="669" spans="1:3" x14ac:dyDescent="0.35">
      <c r="A669" t="s">
        <v>80</v>
      </c>
      <c r="B669" t="s">
        <v>79</v>
      </c>
      <c r="C669" s="3">
        <v>1272028.1599999999</v>
      </c>
    </row>
    <row r="670" spans="1:3" x14ac:dyDescent="0.35">
      <c r="A670" t="s">
        <v>142</v>
      </c>
      <c r="B670" t="s">
        <v>141</v>
      </c>
      <c r="C670" s="3">
        <v>601516.54</v>
      </c>
    </row>
    <row r="671" spans="1:3" x14ac:dyDescent="0.35">
      <c r="A671" t="s">
        <v>1377</v>
      </c>
      <c r="B671" t="s">
        <v>1378</v>
      </c>
      <c r="C671" s="3">
        <v>57453.17</v>
      </c>
    </row>
    <row r="672" spans="1:3" x14ac:dyDescent="0.35">
      <c r="A672" t="s">
        <v>200</v>
      </c>
      <c r="B672" t="s">
        <v>199</v>
      </c>
      <c r="C672" s="3">
        <v>319603.48</v>
      </c>
    </row>
    <row r="673" spans="1:3" x14ac:dyDescent="0.35">
      <c r="A673" t="s">
        <v>1379</v>
      </c>
      <c r="B673" t="s">
        <v>1380</v>
      </c>
      <c r="C673" s="3">
        <v>27528.84</v>
      </c>
    </row>
    <row r="674" spans="1:3" x14ac:dyDescent="0.35">
      <c r="A674" t="s">
        <v>1381</v>
      </c>
      <c r="B674" t="s">
        <v>1382</v>
      </c>
      <c r="C674" s="3">
        <v>1461.1</v>
      </c>
    </row>
    <row r="675" spans="1:3" x14ac:dyDescent="0.35">
      <c r="A675" t="s">
        <v>196</v>
      </c>
      <c r="B675" t="s">
        <v>195</v>
      </c>
      <c r="C675" s="3">
        <v>326544.98999999993</v>
      </c>
    </row>
    <row r="676" spans="1:3" x14ac:dyDescent="0.35">
      <c r="A676" t="s">
        <v>1383</v>
      </c>
      <c r="B676" t="s">
        <v>1384</v>
      </c>
      <c r="C676" s="3">
        <v>837273.65</v>
      </c>
    </row>
    <row r="677" spans="1:3" x14ac:dyDescent="0.35">
      <c r="A677" t="s">
        <v>1385</v>
      </c>
      <c r="B677" t="s">
        <v>1386</v>
      </c>
      <c r="C677" s="3">
        <v>2358590.2399999993</v>
      </c>
    </row>
    <row r="678" spans="1:3" x14ac:dyDescent="0.35">
      <c r="A678" t="s">
        <v>1387</v>
      </c>
      <c r="B678" t="s">
        <v>1388</v>
      </c>
      <c r="C678" s="3">
        <v>34605.630000000005</v>
      </c>
    </row>
    <row r="679" spans="1:3" x14ac:dyDescent="0.35">
      <c r="A679" t="s">
        <v>46</v>
      </c>
      <c r="B679" t="s">
        <v>45</v>
      </c>
      <c r="C679" s="3">
        <v>3315699.57</v>
      </c>
    </row>
    <row r="680" spans="1:3" x14ac:dyDescent="0.35">
      <c r="A680" t="s">
        <v>90</v>
      </c>
      <c r="B680" t="s">
        <v>89</v>
      </c>
      <c r="C680" s="3">
        <v>1024275.7400000001</v>
      </c>
    </row>
    <row r="681" spans="1:3" x14ac:dyDescent="0.35">
      <c r="A681" t="s">
        <v>148</v>
      </c>
      <c r="B681" t="s">
        <v>147</v>
      </c>
      <c r="C681" s="3">
        <v>543840.18999999994</v>
      </c>
    </row>
    <row r="682" spans="1:3" x14ac:dyDescent="0.35">
      <c r="A682" t="s">
        <v>1389</v>
      </c>
      <c r="B682" t="s">
        <v>1390</v>
      </c>
      <c r="C682" s="3">
        <v>218345.3</v>
      </c>
    </row>
    <row r="683" spans="1:3" x14ac:dyDescent="0.35">
      <c r="A683" t="s">
        <v>1391</v>
      </c>
      <c r="B683" t="s">
        <v>1392</v>
      </c>
      <c r="C683" s="3">
        <v>1702458.96</v>
      </c>
    </row>
    <row r="684" spans="1:3" x14ac:dyDescent="0.35">
      <c r="A684" t="s">
        <v>1393</v>
      </c>
      <c r="B684" t="s">
        <v>1394</v>
      </c>
      <c r="C684" s="3">
        <v>5581038.4299999997</v>
      </c>
    </row>
    <row r="685" spans="1:3" x14ac:dyDescent="0.35">
      <c r="A685" t="s">
        <v>144</v>
      </c>
      <c r="B685" t="s">
        <v>143</v>
      </c>
      <c r="C685" s="3">
        <v>561039.96</v>
      </c>
    </row>
    <row r="686" spans="1:3" x14ac:dyDescent="0.35">
      <c r="A686" t="s">
        <v>1395</v>
      </c>
      <c r="B686" t="s">
        <v>1396</v>
      </c>
      <c r="C686" s="3">
        <v>72066.83</v>
      </c>
    </row>
    <row r="687" spans="1:3" x14ac:dyDescent="0.35">
      <c r="A687" t="s">
        <v>1397</v>
      </c>
      <c r="B687" t="s">
        <v>1398</v>
      </c>
      <c r="C687" s="3">
        <v>6697335.2800000012</v>
      </c>
    </row>
    <row r="688" spans="1:3" x14ac:dyDescent="0.35">
      <c r="A688" t="s">
        <v>1399</v>
      </c>
      <c r="B688" t="s">
        <v>1400</v>
      </c>
      <c r="C688" s="3">
        <v>47192.74</v>
      </c>
    </row>
    <row r="689" spans="1:3" x14ac:dyDescent="0.35">
      <c r="A689" t="s">
        <v>1401</v>
      </c>
      <c r="B689" t="s">
        <v>1402</v>
      </c>
      <c r="C689" s="3">
        <v>2139332.46</v>
      </c>
    </row>
    <row r="690" spans="1:3" x14ac:dyDescent="0.35">
      <c r="A690" t="s">
        <v>1403</v>
      </c>
      <c r="B690" t="s">
        <v>1404</v>
      </c>
      <c r="C690" s="3">
        <v>640813.83000000007</v>
      </c>
    </row>
    <row r="691" spans="1:3" x14ac:dyDescent="0.35">
      <c r="A691" t="s">
        <v>1405</v>
      </c>
      <c r="B691" t="s">
        <v>1406</v>
      </c>
      <c r="C691" s="3">
        <v>186316.86</v>
      </c>
    </row>
    <row r="692" spans="1:3" x14ac:dyDescent="0.35">
      <c r="A692" t="s">
        <v>1407</v>
      </c>
      <c r="B692" t="s">
        <v>1408</v>
      </c>
      <c r="C692" s="3">
        <v>180052.28</v>
      </c>
    </row>
    <row r="693" spans="1:3" x14ac:dyDescent="0.35">
      <c r="A693" t="s">
        <v>1409</v>
      </c>
      <c r="B693" t="s">
        <v>1410</v>
      </c>
      <c r="C693" s="3">
        <v>70005.75</v>
      </c>
    </row>
    <row r="694" spans="1:3" x14ac:dyDescent="0.35">
      <c r="A694" t="s">
        <v>1411</v>
      </c>
      <c r="B694" t="s">
        <v>1412</v>
      </c>
      <c r="C694" s="3">
        <v>1910932.4200000002</v>
      </c>
    </row>
    <row r="695" spans="1:3" x14ac:dyDescent="0.35">
      <c r="A695" t="s">
        <v>1413</v>
      </c>
      <c r="B695" t="s">
        <v>1414</v>
      </c>
      <c r="C695" s="3">
        <v>365740.79</v>
      </c>
    </row>
    <row r="696" spans="1:3" x14ac:dyDescent="0.35">
      <c r="A696" t="s">
        <v>1415</v>
      </c>
      <c r="B696" t="s">
        <v>1416</v>
      </c>
      <c r="C696" s="3">
        <v>815867.5</v>
      </c>
    </row>
    <row r="697" spans="1:3" x14ac:dyDescent="0.35">
      <c r="A697" t="s">
        <v>1417</v>
      </c>
      <c r="B697" t="s">
        <v>1418</v>
      </c>
      <c r="C697" s="3">
        <v>1154326.54</v>
      </c>
    </row>
    <row r="698" spans="1:3" x14ac:dyDescent="0.35">
      <c r="A698" t="s">
        <v>1419</v>
      </c>
      <c r="B698" t="s">
        <v>1420</v>
      </c>
      <c r="C698" s="3">
        <v>524571.84</v>
      </c>
    </row>
    <row r="699" spans="1:3" x14ac:dyDescent="0.35">
      <c r="A699" t="s">
        <v>1421</v>
      </c>
      <c r="B699" t="s">
        <v>1422</v>
      </c>
      <c r="C699" s="3">
        <v>3630692.8300000019</v>
      </c>
    </row>
    <row r="700" spans="1:3" x14ac:dyDescent="0.35">
      <c r="A700" t="s">
        <v>1423</v>
      </c>
      <c r="B700" t="s">
        <v>1424</v>
      </c>
      <c r="C700" s="3">
        <v>43529.659999999996</v>
      </c>
    </row>
    <row r="701" spans="1:3" x14ac:dyDescent="0.35">
      <c r="A701" t="s">
        <v>1425</v>
      </c>
      <c r="B701" t="s">
        <v>1426</v>
      </c>
      <c r="C701" s="3">
        <v>0</v>
      </c>
    </row>
    <row r="702" spans="1:3" x14ac:dyDescent="0.35">
      <c r="A702" t="s">
        <v>1427</v>
      </c>
      <c r="B702" t="s">
        <v>1428</v>
      </c>
      <c r="C702" s="3">
        <v>13131427.359999999</v>
      </c>
    </row>
    <row r="703" spans="1:3" x14ac:dyDescent="0.35">
      <c r="A703" t="s">
        <v>1429</v>
      </c>
      <c r="B703" t="s">
        <v>1430</v>
      </c>
      <c r="C703" s="3">
        <v>0</v>
      </c>
    </row>
    <row r="704" spans="1:3" x14ac:dyDescent="0.35">
      <c r="A704" t="s">
        <v>240</v>
      </c>
      <c r="B704" t="s">
        <v>239</v>
      </c>
      <c r="C704" s="3">
        <v>217968.44</v>
      </c>
    </row>
    <row r="705" spans="1:3" x14ac:dyDescent="0.35">
      <c r="A705" t="s">
        <v>1431</v>
      </c>
      <c r="B705" t="s">
        <v>1432</v>
      </c>
      <c r="C705" s="3">
        <v>654532.98999999976</v>
      </c>
    </row>
    <row r="706" spans="1:3" x14ac:dyDescent="0.35">
      <c r="A706" t="s">
        <v>1433</v>
      </c>
      <c r="B706" t="s">
        <v>1434</v>
      </c>
      <c r="C706" s="3">
        <v>12601504.159999998</v>
      </c>
    </row>
    <row r="707" spans="1:3" x14ac:dyDescent="0.35">
      <c r="A707" t="s">
        <v>1435</v>
      </c>
      <c r="B707" t="s">
        <v>1436</v>
      </c>
      <c r="C707" s="3">
        <v>3664236.8499999996</v>
      </c>
    </row>
    <row r="708" spans="1:3" x14ac:dyDescent="0.35">
      <c r="A708" t="s">
        <v>1437</v>
      </c>
      <c r="B708" t="s">
        <v>1438</v>
      </c>
      <c r="C708" s="3">
        <v>69617.13</v>
      </c>
    </row>
    <row r="709" spans="1:3" x14ac:dyDescent="0.35">
      <c r="A709" t="s">
        <v>1439</v>
      </c>
      <c r="B709" t="s">
        <v>1440</v>
      </c>
      <c r="C709" s="3">
        <v>4652466.24</v>
      </c>
    </row>
    <row r="710" spans="1:3" x14ac:dyDescent="0.35">
      <c r="A710" t="s">
        <v>1441</v>
      </c>
      <c r="B710" t="s">
        <v>1442</v>
      </c>
      <c r="C710" s="3">
        <v>1083694.6799999997</v>
      </c>
    </row>
    <row r="711" spans="1:3" x14ac:dyDescent="0.35">
      <c r="A711" t="s">
        <v>1443</v>
      </c>
      <c r="B711" t="s">
        <v>1444</v>
      </c>
      <c r="C711" s="3">
        <v>3919303.0099999956</v>
      </c>
    </row>
    <row r="712" spans="1:3" x14ac:dyDescent="0.35">
      <c r="A712" t="s">
        <v>1445</v>
      </c>
      <c r="B712" t="s">
        <v>1446</v>
      </c>
      <c r="C712" s="3">
        <v>1529077.49</v>
      </c>
    </row>
    <row r="713" spans="1:3" x14ac:dyDescent="0.35">
      <c r="A713" t="s">
        <v>1447</v>
      </c>
      <c r="B713" t="s">
        <v>1448</v>
      </c>
      <c r="C713" s="3">
        <v>897753.50999999989</v>
      </c>
    </row>
    <row r="714" spans="1:3" x14ac:dyDescent="0.35">
      <c r="A714" t="s">
        <v>212</v>
      </c>
      <c r="B714" t="s">
        <v>211</v>
      </c>
      <c r="C714" s="3">
        <v>293261.40000000002</v>
      </c>
    </row>
    <row r="715" spans="1:3" x14ac:dyDescent="0.35">
      <c r="A715" t="s">
        <v>1449</v>
      </c>
      <c r="B715" t="s">
        <v>1450</v>
      </c>
      <c r="C715" s="3">
        <v>211.46</v>
      </c>
    </row>
    <row r="716" spans="1:3" x14ac:dyDescent="0.35">
      <c r="A716" t="s">
        <v>242</v>
      </c>
      <c r="B716" t="s">
        <v>241</v>
      </c>
      <c r="C716" s="3">
        <v>201464.07</v>
      </c>
    </row>
    <row r="717" spans="1:3" x14ac:dyDescent="0.35">
      <c r="A717" t="s">
        <v>1451</v>
      </c>
      <c r="B717" t="s">
        <v>1452</v>
      </c>
      <c r="C717" s="3">
        <v>0</v>
      </c>
    </row>
    <row r="718" spans="1:3" x14ac:dyDescent="0.35">
      <c r="A718" t="s">
        <v>1453</v>
      </c>
      <c r="B718" t="s">
        <v>1454</v>
      </c>
      <c r="C718" s="3">
        <v>52407.18</v>
      </c>
    </row>
    <row r="719" spans="1:3" x14ac:dyDescent="0.35">
      <c r="A719" t="s">
        <v>1455</v>
      </c>
      <c r="B719" t="s">
        <v>1456</v>
      </c>
      <c r="C719" s="3">
        <v>-15.599999999999994</v>
      </c>
    </row>
    <row r="720" spans="1:3" x14ac:dyDescent="0.35">
      <c r="A720" t="s">
        <v>74</v>
      </c>
      <c r="B720" t="s">
        <v>73</v>
      </c>
      <c r="C720" s="3">
        <v>1367652.19</v>
      </c>
    </row>
    <row r="721" spans="1:3" x14ac:dyDescent="0.35">
      <c r="A721" t="s">
        <v>180</v>
      </c>
      <c r="B721" t="s">
        <v>179</v>
      </c>
      <c r="C721" s="3">
        <v>358650.51</v>
      </c>
    </row>
    <row r="722" spans="1:3" x14ac:dyDescent="0.35">
      <c r="A722" t="s">
        <v>1457</v>
      </c>
      <c r="B722" t="s">
        <v>1458</v>
      </c>
      <c r="C722" s="3">
        <v>541812.79999999993</v>
      </c>
    </row>
    <row r="723" spans="1:3" x14ac:dyDescent="0.35">
      <c r="A723" t="s">
        <v>1459</v>
      </c>
      <c r="B723" t="s">
        <v>1460</v>
      </c>
      <c r="C723" s="3">
        <v>201274.60999999996</v>
      </c>
    </row>
    <row r="724" spans="1:3" x14ac:dyDescent="0.35">
      <c r="A724" t="s">
        <v>1461</v>
      </c>
      <c r="B724" t="s">
        <v>1462</v>
      </c>
      <c r="C724" s="3">
        <v>253527.91999999995</v>
      </c>
    </row>
    <row r="725" spans="1:3" x14ac:dyDescent="0.35">
      <c r="A725" t="s">
        <v>1463</v>
      </c>
      <c r="B725" t="s">
        <v>1464</v>
      </c>
      <c r="C725" s="3">
        <v>2323135.2799999998</v>
      </c>
    </row>
    <row r="726" spans="1:3" x14ac:dyDescent="0.35">
      <c r="A726" t="s">
        <v>1465</v>
      </c>
      <c r="B726" t="s">
        <v>1466</v>
      </c>
      <c r="C726" s="3">
        <v>280661.86</v>
      </c>
    </row>
    <row r="727" spans="1:3" x14ac:dyDescent="0.35">
      <c r="A727" t="s">
        <v>140</v>
      </c>
      <c r="B727" t="s">
        <v>139</v>
      </c>
      <c r="C727" s="3">
        <v>612225.9</v>
      </c>
    </row>
    <row r="728" spans="1:3" x14ac:dyDescent="0.35">
      <c r="A728" t="s">
        <v>1467</v>
      </c>
      <c r="B728" t="s">
        <v>1468</v>
      </c>
      <c r="C728" s="3">
        <v>2010501.5699999994</v>
      </c>
    </row>
    <row r="729" spans="1:3" x14ac:dyDescent="0.35">
      <c r="A729" t="s">
        <v>1469</v>
      </c>
      <c r="B729" t="s">
        <v>1470</v>
      </c>
      <c r="C729" s="3">
        <v>15825.289999999999</v>
      </c>
    </row>
    <row r="730" spans="1:3" x14ac:dyDescent="0.35">
      <c r="A730" t="s">
        <v>1471</v>
      </c>
      <c r="B730" t="s">
        <v>1472</v>
      </c>
      <c r="C730" s="3">
        <v>-657.94</v>
      </c>
    </row>
    <row r="731" spans="1:3" x14ac:dyDescent="0.35">
      <c r="A731" t="s">
        <v>1473</v>
      </c>
      <c r="B731" t="s">
        <v>1474</v>
      </c>
      <c r="C731" s="3">
        <v>0</v>
      </c>
    </row>
    <row r="732" spans="1:3" x14ac:dyDescent="0.35">
      <c r="A732" t="s">
        <v>1475</v>
      </c>
      <c r="B732" t="s">
        <v>1476</v>
      </c>
      <c r="C732" s="3">
        <v>2177823.35</v>
      </c>
    </row>
    <row r="733" spans="1:3" x14ac:dyDescent="0.35">
      <c r="A733" t="s">
        <v>1477</v>
      </c>
      <c r="B733" t="s">
        <v>1478</v>
      </c>
      <c r="C733" s="3">
        <v>4314843.0599999977</v>
      </c>
    </row>
    <row r="734" spans="1:3" x14ac:dyDescent="0.35">
      <c r="A734" t="s">
        <v>1479</v>
      </c>
      <c r="B734" t="s">
        <v>1480</v>
      </c>
      <c r="C734" s="3">
        <v>962728.73</v>
      </c>
    </row>
    <row r="735" spans="1:3" x14ac:dyDescent="0.35">
      <c r="A735" t="s">
        <v>1481</v>
      </c>
      <c r="B735" t="s">
        <v>1482</v>
      </c>
      <c r="C735" s="3">
        <v>15083.67</v>
      </c>
    </row>
    <row r="736" spans="1:3" x14ac:dyDescent="0.35">
      <c r="B736" t="s">
        <v>1483</v>
      </c>
      <c r="C736" s="3">
        <v>54566.45</v>
      </c>
    </row>
    <row r="737" spans="1:3" x14ac:dyDescent="0.35">
      <c r="A737" t="s">
        <v>1484</v>
      </c>
      <c r="B737" t="s">
        <v>1485</v>
      </c>
      <c r="C737" s="3">
        <v>150081.93000000002</v>
      </c>
    </row>
    <row r="738" spans="1:3" x14ac:dyDescent="0.35">
      <c r="B738" t="s">
        <v>1486</v>
      </c>
      <c r="C738" s="3">
        <v>539572.66</v>
      </c>
    </row>
    <row r="739" spans="1:3" x14ac:dyDescent="0.35">
      <c r="A739" t="s">
        <v>1487</v>
      </c>
      <c r="B739" t="s">
        <v>1488</v>
      </c>
      <c r="C739" s="3">
        <v>2627464.89</v>
      </c>
    </row>
    <row r="740" spans="1:3" x14ac:dyDescent="0.35">
      <c r="A740" t="s">
        <v>1489</v>
      </c>
      <c r="B740" t="s">
        <v>1490</v>
      </c>
      <c r="C740" s="3">
        <v>1082.2</v>
      </c>
    </row>
    <row r="741" spans="1:3" x14ac:dyDescent="0.35">
      <c r="A741" t="s">
        <v>1491</v>
      </c>
      <c r="B741" t="s">
        <v>1492</v>
      </c>
      <c r="C741" s="3">
        <v>-69150.210000000006</v>
      </c>
    </row>
    <row r="742" spans="1:3" x14ac:dyDescent="0.35">
      <c r="A742" t="s">
        <v>1493</v>
      </c>
      <c r="B742" t="s">
        <v>1494</v>
      </c>
      <c r="C742" s="3">
        <v>54.389999999999418</v>
      </c>
    </row>
    <row r="743" spans="1:3" x14ac:dyDescent="0.35">
      <c r="A743" t="s">
        <v>1495</v>
      </c>
      <c r="B743" t="s">
        <v>1496</v>
      </c>
      <c r="C743" s="3">
        <v>265740.72000000003</v>
      </c>
    </row>
    <row r="744" spans="1:3" x14ac:dyDescent="0.35">
      <c r="A744" t="s">
        <v>1497</v>
      </c>
      <c r="B744" t="s">
        <v>1498</v>
      </c>
      <c r="C744" s="3">
        <v>1336.2199999999998</v>
      </c>
    </row>
    <row r="745" spans="1:3" x14ac:dyDescent="0.35">
      <c r="A745" t="s">
        <v>1499</v>
      </c>
      <c r="B745" t="s">
        <v>1500</v>
      </c>
      <c r="C745" s="3">
        <v>2215159.13</v>
      </c>
    </row>
    <row r="746" spans="1:3" x14ac:dyDescent="0.35">
      <c r="A746" t="s">
        <v>28</v>
      </c>
      <c r="B746" t="s">
        <v>27</v>
      </c>
      <c r="C746" s="3">
        <v>6377219.5099999998</v>
      </c>
    </row>
    <row r="747" spans="1:3" x14ac:dyDescent="0.35">
      <c r="A747" t="s">
        <v>1501</v>
      </c>
      <c r="B747" t="s">
        <v>1502</v>
      </c>
      <c r="C747" s="3">
        <v>632542.26</v>
      </c>
    </row>
    <row r="748" spans="1:3" x14ac:dyDescent="0.35">
      <c r="A748" t="s">
        <v>1503</v>
      </c>
      <c r="B748" t="s">
        <v>1504</v>
      </c>
      <c r="C748" s="3">
        <v>29609.5</v>
      </c>
    </row>
    <row r="749" spans="1:3" x14ac:dyDescent="0.35">
      <c r="A749" t="s">
        <v>1505</v>
      </c>
      <c r="B749" t="s">
        <v>1506</v>
      </c>
      <c r="C749" s="3">
        <v>6948273.6199999992</v>
      </c>
    </row>
    <row r="750" spans="1:3" x14ac:dyDescent="0.35">
      <c r="A750" t="s">
        <v>1507</v>
      </c>
      <c r="B750" t="s">
        <v>1508</v>
      </c>
      <c r="C750" s="3">
        <v>10289.700000000001</v>
      </c>
    </row>
    <row r="751" spans="1:3" x14ac:dyDescent="0.35">
      <c r="A751" t="s">
        <v>188</v>
      </c>
      <c r="B751" t="s">
        <v>187</v>
      </c>
      <c r="C751" s="3">
        <v>346563.28</v>
      </c>
    </row>
    <row r="752" spans="1:3" x14ac:dyDescent="0.35">
      <c r="A752" t="s">
        <v>1509</v>
      </c>
      <c r="B752" t="s">
        <v>1510</v>
      </c>
      <c r="C752" s="3">
        <v>3777767.88</v>
      </c>
    </row>
    <row r="753" spans="1:3" x14ac:dyDescent="0.35">
      <c r="A753" t="s">
        <v>1511</v>
      </c>
      <c r="B753" t="s">
        <v>1512</v>
      </c>
      <c r="C753" s="3">
        <v>13778.6</v>
      </c>
    </row>
    <row r="754" spans="1:3" x14ac:dyDescent="0.35">
      <c r="A754" t="s">
        <v>146</v>
      </c>
      <c r="B754" t="s">
        <v>145</v>
      </c>
      <c r="C754" s="3">
        <v>560040.11</v>
      </c>
    </row>
    <row r="755" spans="1:3" x14ac:dyDescent="0.35">
      <c r="A755" t="s">
        <v>248</v>
      </c>
      <c r="B755" t="s">
        <v>247</v>
      </c>
      <c r="C755" s="3">
        <v>186264.05</v>
      </c>
    </row>
    <row r="756" spans="1:3" x14ac:dyDescent="0.35">
      <c r="A756" t="s">
        <v>1513</v>
      </c>
      <c r="B756" t="s">
        <v>1514</v>
      </c>
      <c r="C756" s="3">
        <v>40512</v>
      </c>
    </row>
    <row r="757" spans="1:3" x14ac:dyDescent="0.35">
      <c r="B757" t="s">
        <v>1515</v>
      </c>
      <c r="C757" s="3">
        <v>156105.85</v>
      </c>
    </row>
    <row r="758" spans="1:3" x14ac:dyDescent="0.35">
      <c r="B758" t="s">
        <v>1516</v>
      </c>
      <c r="C758" s="3">
        <v>8587.23</v>
      </c>
    </row>
    <row r="759" spans="1:3" x14ac:dyDescent="0.35">
      <c r="B759" t="s">
        <v>1517</v>
      </c>
      <c r="C759" s="3">
        <v>592.70000000000005</v>
      </c>
    </row>
    <row r="760" spans="1:3" x14ac:dyDescent="0.35">
      <c r="B760" t="s">
        <v>1518</v>
      </c>
      <c r="C760" s="3">
        <v>51105.94</v>
      </c>
    </row>
    <row r="761" spans="1:3" x14ac:dyDescent="0.35">
      <c r="B761" t="s">
        <v>1519</v>
      </c>
      <c r="C761" s="3">
        <v>7151.43</v>
      </c>
    </row>
    <row r="762" spans="1:3" x14ac:dyDescent="0.35">
      <c r="B762" t="s">
        <v>1520</v>
      </c>
      <c r="C762" s="3">
        <v>79304839.210000008</v>
      </c>
    </row>
    <row r="763" spans="1:3" x14ac:dyDescent="0.35">
      <c r="B763" t="s">
        <v>1521</v>
      </c>
      <c r="C763" s="3">
        <v>2211657.6</v>
      </c>
    </row>
    <row r="764" spans="1:3" x14ac:dyDescent="0.35">
      <c r="B764" t="s">
        <v>1522</v>
      </c>
      <c r="C764" s="3">
        <v>32461414.879999999</v>
      </c>
    </row>
    <row r="765" spans="1:3" x14ac:dyDescent="0.35">
      <c r="B765" t="s">
        <v>1523</v>
      </c>
      <c r="C765" s="3">
        <v>6752530.21</v>
      </c>
    </row>
    <row r="766" spans="1:3" x14ac:dyDescent="0.35">
      <c r="B766" t="s">
        <v>1524</v>
      </c>
      <c r="C766" s="3">
        <v>5610621.21</v>
      </c>
    </row>
    <row r="767" spans="1:3" x14ac:dyDescent="0.35">
      <c r="B767" t="s">
        <v>1525</v>
      </c>
      <c r="C767" s="3">
        <v>12862369.58</v>
      </c>
    </row>
    <row r="768" spans="1:3" x14ac:dyDescent="0.35">
      <c r="B768" t="s">
        <v>1526</v>
      </c>
      <c r="C768" s="3">
        <v>1770795.01</v>
      </c>
    </row>
    <row r="769" spans="1:3" x14ac:dyDescent="0.35">
      <c r="B769" t="s">
        <v>1527</v>
      </c>
      <c r="C769" s="3">
        <v>6797623.46</v>
      </c>
    </row>
    <row r="770" spans="1:3" x14ac:dyDescent="0.35">
      <c r="B770" t="s">
        <v>1528</v>
      </c>
      <c r="C770" s="3">
        <v>1315806.9500000002</v>
      </c>
    </row>
    <row r="771" spans="1:3" x14ac:dyDescent="0.35">
      <c r="B771" t="s">
        <v>1529</v>
      </c>
      <c r="C771" s="3">
        <v>26117863.189999998</v>
      </c>
    </row>
    <row r="772" spans="1:3" x14ac:dyDescent="0.35">
      <c r="A772" t="s">
        <v>1530</v>
      </c>
      <c r="C772" s="3">
        <f>SUM(C3:C771)</f>
        <v>2056499361.1800008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2019-07-02T07:00:00+00:00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3A557F90-36D1-4304-9668-9795E67636A8}"/>
</file>

<file path=customXml/itemProps2.xml><?xml version="1.0" encoding="utf-8"?>
<ds:datastoreItem xmlns:ds="http://schemas.openxmlformats.org/officeDocument/2006/customXml" ds:itemID="{CFBF6BB6-94CC-41EF-9061-897E25E01C4F}"/>
</file>

<file path=customXml/itemProps3.xml><?xml version="1.0" encoding="utf-8"?>
<ds:datastoreItem xmlns:ds="http://schemas.openxmlformats.org/officeDocument/2006/customXml" ds:itemID="{85F8798A-4710-4F6A-BA95-8ED4736D7A20}"/>
</file>

<file path=customXml/itemProps4.xml><?xml version="1.0" encoding="utf-8"?>
<ds:datastoreItem xmlns:ds="http://schemas.openxmlformats.org/officeDocument/2006/customXml" ds:itemID="{7D72E3F1-597D-48EF-B7D7-F4244E79EF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Exhibit MFH-3</vt:lpstr>
      <vt:lpstr>MFH-3 WP</vt:lpstr>
      <vt:lpstr>From Master file</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Barnard, Kathie</cp:lastModifiedBy>
  <cp:lastPrinted>2019-06-10T16:19:35Z</cp:lastPrinted>
  <dcterms:created xsi:type="dcterms:W3CDTF">2019-04-10T23:52:49Z</dcterms:created>
  <dcterms:modified xsi:type="dcterms:W3CDTF">2019-06-14T15:59:17Z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d384b893-b14d-473a-a6fb-a0d4503ca39a</vt:lpwstr>
  </property>
  <property fmtid="{D5CDD505-2E9C-101B-9397-08002B2CF9AE}" pid="3" name="ContentTypeId">
    <vt:lpwstr>0x0101006E56B4D1795A2E4DB2F0B01679ED314A0074081C303D597F46A51B1E34376944AC</vt:lpwstr>
  </property>
  <property fmtid="{D5CDD505-2E9C-101B-9397-08002B2CF9AE}" pid="4" name="_docset_NoMedatataSyncRequired">
    <vt:lpwstr>False</vt:lpwstr>
  </property>
  <property fmtid="{D5CDD505-2E9C-101B-9397-08002B2CF9AE}" pid="5" name="IsEFSEC">
    <vt:bool>false</vt:bool>
  </property>
</Properties>
</file>