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GrpRates\Public\!MASTER DOCKETS\@2024 - 240004-05 - 2024 GRC (Filed 2024-02-15)\DRs to PSE\From WUTC DR 213-217 (Rec 2024-07-02) (Due 2024-07-17)\"/>
    </mc:Choice>
  </mc:AlternateContent>
  <bookViews>
    <workbookView xWindow="0" yWindow="0" windowWidth="19200" windowHeight="7050"/>
  </bookViews>
  <sheets>
    <sheet name="REDACTED" sheetId="2" r:id="rId1"/>
    <sheet name="Comparison" sheetId="3" r:id="rId2"/>
    <sheet name="Resource supply detail (R)"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3" l="1"/>
  <c r="H9" i="3"/>
  <c r="I10" i="3"/>
  <c r="I9" i="3"/>
  <c r="I8" i="3" l="1"/>
  <c r="L8" i="3" s="1"/>
  <c r="H19" i="3"/>
  <c r="K9" i="3"/>
  <c r="K10" i="3"/>
  <c r="H20" i="3"/>
  <c r="K20" i="3" s="1"/>
  <c r="H11" i="3"/>
  <c r="H8" i="3"/>
  <c r="K8" i="3" s="1"/>
  <c r="I19" i="3"/>
  <c r="L9" i="3"/>
  <c r="I20" i="3"/>
  <c r="L20" i="3" s="1"/>
  <c r="L10" i="3"/>
  <c r="K11" i="3" l="1"/>
  <c r="H21" i="3"/>
  <c r="K21" i="3" s="1"/>
  <c r="K19" i="3"/>
  <c r="L19" i="3"/>
  <c r="H12" i="3"/>
  <c r="I12" i="3"/>
  <c r="I11" i="3"/>
  <c r="I22" i="3" l="1"/>
  <c r="L22" i="3" s="1"/>
  <c r="L12" i="3"/>
  <c r="I21" i="3"/>
  <c r="L11" i="3"/>
  <c r="I13" i="3"/>
  <c r="L13" i="3" s="1"/>
  <c r="H13" i="3"/>
  <c r="K13" i="3" s="1"/>
  <c r="H22" i="3"/>
  <c r="K12" i="3"/>
  <c r="K22" i="3" l="1"/>
  <c r="H23" i="3"/>
  <c r="K23" i="3" s="1"/>
  <c r="L21" i="3"/>
  <c r="I23" i="3"/>
  <c r="L23" i="3" s="1"/>
</calcChain>
</file>

<file path=xl/sharedStrings.xml><?xml version="1.0" encoding="utf-8"?>
<sst xmlns="http://schemas.openxmlformats.org/spreadsheetml/2006/main" count="248" uniqueCount="131">
  <si>
    <t>Puget Sound Energy</t>
  </si>
  <si>
    <t>Aurora Cost and Energy Outputs</t>
  </si>
  <si>
    <t>2024 GRC</t>
  </si>
  <si>
    <t>2024 (currently in rates)</t>
  </si>
  <si>
    <r>
      <t xml:space="preserve">2024 </t>
    </r>
    <r>
      <rPr>
        <u/>
        <sz val="11"/>
        <rFont val="Calibri"/>
        <family val="2"/>
        <scheme val="minor"/>
      </rPr>
      <t>(currently in rates)</t>
    </r>
  </si>
  <si>
    <t>2025 increase / (decrease) vs 2024</t>
  </si>
  <si>
    <t>2026 increase / (decrease) vs 2025</t>
  </si>
  <si>
    <t>Units</t>
  </si>
  <si>
    <t>Acct.</t>
  </si>
  <si>
    <t>555H</t>
  </si>
  <si>
    <t>Lower Baker</t>
  </si>
  <si>
    <t>Upper Baker</t>
  </si>
  <si>
    <t>Snoqualmie Falls</t>
  </si>
  <si>
    <t>Canadian Entitlement</t>
  </si>
  <si>
    <t>Mid C Priest Rapids Project</t>
  </si>
  <si>
    <t>Mid C Rock Island</t>
  </si>
  <si>
    <t>Mid C Rocky Reach</t>
  </si>
  <si>
    <t>Mid C Wells</t>
  </si>
  <si>
    <t>Colstrip  3&amp;4</t>
  </si>
  <si>
    <t>Goldendale</t>
  </si>
  <si>
    <t>Mint Farm</t>
  </si>
  <si>
    <t>Sumas</t>
  </si>
  <si>
    <t>Freddy 1</t>
  </si>
  <si>
    <t>Freddy 1 Tolling</t>
  </si>
  <si>
    <t>Encogen</t>
  </si>
  <si>
    <t>Fredonia 1&amp;2</t>
  </si>
  <si>
    <t>Fredonia 3&amp;4</t>
  </si>
  <si>
    <t>Frederickson 1&amp;2</t>
  </si>
  <si>
    <t>Whitehorn 2&amp;3</t>
  </si>
  <si>
    <t>Ferndale</t>
  </si>
  <si>
    <t>Crystal Mountain</t>
  </si>
  <si>
    <t>Centralia coal PPA</t>
  </si>
  <si>
    <t>555WS</t>
  </si>
  <si>
    <t>Lund Hill</t>
  </si>
  <si>
    <t>Skookumchuck</t>
  </si>
  <si>
    <t>Hopkins Ridge wind</t>
  </si>
  <si>
    <t>Wild Horse wind</t>
  </si>
  <si>
    <t>Wild Horse Expansion wind</t>
  </si>
  <si>
    <t>Lower Snake River wind</t>
  </si>
  <si>
    <t>Beaver Creek Wind</t>
  </si>
  <si>
    <t>Appaloosa Solar</t>
  </si>
  <si>
    <t>Klondike III wind PPA</t>
  </si>
  <si>
    <t>Golden Hills wind PPA</t>
  </si>
  <si>
    <t>Clearwater wind PPA</t>
  </si>
  <si>
    <t>Vantage Wind PPA</t>
  </si>
  <si>
    <t>Powerex summer peak PPA</t>
  </si>
  <si>
    <t>Powerex winter peak PPA</t>
  </si>
  <si>
    <t>Energy Keepers PPA</t>
  </si>
  <si>
    <t>SPI Biomass PPA</t>
  </si>
  <si>
    <t>Morgan Stanley PPA</t>
  </si>
  <si>
    <t>Chelan P1 2023 RFP</t>
  </si>
  <si>
    <t>Chelan P2 2023 RFP</t>
  </si>
  <si>
    <t>Chelan P3 2023 RFP</t>
  </si>
  <si>
    <t>Chelan P4 2023 RFP</t>
  </si>
  <si>
    <t>Chelan P5 2023 RFP</t>
  </si>
  <si>
    <t>Morgan Stanley P1 2023 RFP</t>
  </si>
  <si>
    <t>Morgan Stanley P2 2023 RFP</t>
  </si>
  <si>
    <t>Morgan Stanley P3 2023 RFP</t>
  </si>
  <si>
    <t>Baker Replacement</t>
  </si>
  <si>
    <t>Glacier Battery Storage</t>
  </si>
  <si>
    <t>PG&amp;E Exchange</t>
  </si>
  <si>
    <t>Point Roberts (BC Hydro)</t>
  </si>
  <si>
    <t>QF Koma Kulshan</t>
  </si>
  <si>
    <t>QF Twin Falls</t>
  </si>
  <si>
    <t>QF Weeks Falls</t>
  </si>
  <si>
    <t>HF Sinclair March Point Cogen</t>
  </si>
  <si>
    <t>3Bar Wind PPA</t>
  </si>
  <si>
    <t>Black Creek PPA</t>
  </si>
  <si>
    <t>Bloks Evergreen Dairy PPA</t>
  </si>
  <si>
    <t>CC Solar 1 PPA</t>
  </si>
  <si>
    <t>CC Solar 2 PPA</t>
  </si>
  <si>
    <t>Emerald City Renewables PPA</t>
  </si>
  <si>
    <t>Emerald City Renewables 2 PPA</t>
  </si>
  <si>
    <t>Forest Farmstead PPA</t>
  </si>
  <si>
    <t>Fumaria PPA</t>
  </si>
  <si>
    <t>IKEA PPA</t>
  </si>
  <si>
    <t>Knudson Wind Turbine PPA</t>
  </si>
  <si>
    <t>Penstemon PPA</t>
  </si>
  <si>
    <t>Skookumchuck Hydro PPA</t>
  </si>
  <si>
    <t>Smith Creek PPA</t>
  </si>
  <si>
    <t>Sygitowicz PPA</t>
  </si>
  <si>
    <t>Urtica PPA</t>
  </si>
  <si>
    <t>PSE hedges sales</t>
  </si>
  <si>
    <t>555MP</t>
  </si>
  <si>
    <t>PSE hedges purchases</t>
  </si>
  <si>
    <t>Hourly Market Purchases</t>
  </si>
  <si>
    <t>Hourly Market Sales</t>
  </si>
  <si>
    <t>EIM Market Purchases</t>
  </si>
  <si>
    <t>EIM Market Sales</t>
  </si>
  <si>
    <t>Total</t>
  </si>
  <si>
    <t>Energy (MWh)</t>
  </si>
  <si>
    <t>MWh</t>
  </si>
  <si>
    <t xml:space="preserve"> </t>
  </si>
  <si>
    <t>Rate period: January 2025 through December 2026</t>
  </si>
  <si>
    <t>Gas price 90-day average of forward prices from 8/17/23 - 11/15/2023</t>
  </si>
  <si>
    <t>Portion of Exh. BDM-7C (C) for PSE response to WUTC DR No. 216</t>
  </si>
  <si>
    <t>(A)</t>
  </si>
  <si>
    <t>Total Demand</t>
  </si>
  <si>
    <t>(B)</t>
  </si>
  <si>
    <t>Renewable and Nonemitting Resources</t>
  </si>
  <si>
    <t>(C)</t>
  </si>
  <si>
    <t>Coal Resources</t>
  </si>
  <si>
    <t>(D)</t>
  </si>
  <si>
    <t>Natural Gas Resources</t>
  </si>
  <si>
    <t>(E)</t>
  </si>
  <si>
    <t>Unspecified Power Purchases</t>
  </si>
  <si>
    <t>(F)</t>
  </si>
  <si>
    <t>Total Resource Supply</t>
  </si>
  <si>
    <t>(G)</t>
  </si>
  <si>
    <t>(H)</t>
  </si>
  <si>
    <t>(I)</t>
  </si>
  <si>
    <t>(J)</t>
  </si>
  <si>
    <t>(K)</t>
  </si>
  <si>
    <t>Total Emissions</t>
  </si>
  <si>
    <t>Response to WUTC Staff DR 216 Attachment A</t>
  </si>
  <si>
    <t>Demand and supply forecast in Docket UE-22097 (MWh)</t>
  </si>
  <si>
    <r>
      <t>Emissions Associated Forecast in Docket UE-22097  (MTCO</t>
    </r>
    <r>
      <rPr>
        <b/>
        <vertAlign val="subscript"/>
        <sz val="11"/>
        <color theme="1"/>
        <rFont val="Calibri"/>
        <family val="2"/>
        <scheme val="minor"/>
      </rPr>
      <t>2</t>
    </r>
    <r>
      <rPr>
        <b/>
        <sz val="11"/>
        <color theme="1"/>
        <rFont val="Calibri"/>
        <family val="2"/>
        <scheme val="minor"/>
      </rPr>
      <t>e)</t>
    </r>
  </si>
  <si>
    <r>
      <t>CO</t>
    </r>
    <r>
      <rPr>
        <b/>
        <vertAlign val="subscript"/>
        <sz val="11"/>
        <color theme="1"/>
        <rFont val="Calibri"/>
        <family val="2"/>
        <scheme val="minor"/>
      </rPr>
      <t xml:space="preserve">2 </t>
    </r>
    <r>
      <rPr>
        <b/>
        <sz val="11"/>
        <color theme="1"/>
        <rFont val="Calibri"/>
        <family val="2"/>
        <scheme val="minor"/>
      </rPr>
      <t xml:space="preserve">Emissions Rate
</t>
    </r>
    <r>
      <rPr>
        <sz val="11"/>
        <color theme="1"/>
        <rFont val="Calibri"/>
        <family val="2"/>
        <scheme val="minor"/>
      </rPr>
      <t xml:space="preserve">(metric tons/MWh)
</t>
    </r>
    <r>
      <rPr>
        <i/>
        <sz val="11"/>
        <color theme="1"/>
        <rFont val="Calibri"/>
        <family val="2"/>
        <scheme val="minor"/>
      </rPr>
      <t>See</t>
    </r>
    <r>
      <rPr>
        <sz val="11"/>
        <color theme="1"/>
        <rFont val="Calibri"/>
        <family val="2"/>
        <scheme val="minor"/>
      </rPr>
      <t xml:space="preserve"> WAC 173-446-230(1)(c)</t>
    </r>
  </si>
  <si>
    <t>Demand and supply forecast in this proceeding* (MWh)</t>
  </si>
  <si>
    <r>
      <t>Emissions Associated with forecast in this proceeding (MTCO</t>
    </r>
    <r>
      <rPr>
        <b/>
        <vertAlign val="subscript"/>
        <sz val="11"/>
        <color theme="1"/>
        <rFont val="Calibri"/>
        <family val="2"/>
        <scheme val="minor"/>
      </rPr>
      <t>2</t>
    </r>
    <r>
      <rPr>
        <b/>
        <sz val="11"/>
        <color theme="1"/>
        <rFont val="Calibri"/>
        <family val="2"/>
        <scheme val="minor"/>
      </rPr>
      <t>e)</t>
    </r>
  </si>
  <si>
    <t>Green Direct demand</t>
  </si>
  <si>
    <t>Green Direct resources</t>
  </si>
  <si>
    <t>Additional renewable needed for CETA target</t>
  </si>
  <si>
    <t>*forecast provided in Docket UE-22097 assumed additional renewables would be acquired to meet PSE's CETA targets. The power cost forecast as filed is CETA deficient because it only includes resources for which PSE has executed contracts. Additional MWh added here to enable comparison between the forecasts (volumes from workpaper 240004-05-PSE-WP-BDM-POWER_COST_IMPACT_OF_NEW_RESOURCES...</t>
  </si>
  <si>
    <t>Increase/(decrease) MWh</t>
  </si>
  <si>
    <t>Increase/(decrease) emissions (MTCO2e)</t>
  </si>
  <si>
    <t>*Note that the forecast here includes all PSE retail demand and resource supply as well as projected new supply to meet CETA targets. The supply and demand presented in BDM exhibits excludes that associated with customers served under PSE's Schedule 139 Green Direct tariff and does not include estimated new (unexecuted) clean energy contracts needed for CETA.</t>
  </si>
  <si>
    <t>Shaded information is Designated as Confidential per Protective Order in WUTC Docket UE-240004 and UG-240005</t>
  </si>
  <si>
    <t>Shaded information is Designated as Confidential per Protective Order in WUTC Docket's UE-240004 and UG-240005</t>
  </si>
  <si>
    <t>REDACTED VERSION</t>
  </si>
  <si>
    <t xml:space="preserve">                                                         REDACTED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</si>
</sst>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409]mmm\-yy;@"/>
    <numFmt numFmtId="165" formatCode="0.000000"/>
    <numFmt numFmtId="166" formatCode="_(&quot;$&quot;* #,##0_);_(&quot;$&quot;* \(#,##0\);_(&quot;$&quot;* &quot;-&quot;??_);_(@_)"/>
    <numFmt numFmtId="167" formatCode="_(* #,##0_);_(* \(#,##0\);_(* &quot;-&quot;??_);_(@_)"/>
    <numFmt numFmtId="168" formatCode="0.0000"/>
  </numFmts>
  <fonts count="22"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4"/>
      <name val="Calibri"/>
      <family val="2"/>
      <scheme val="minor"/>
    </font>
    <font>
      <sz val="11"/>
      <name val="Calibri"/>
      <family val="2"/>
      <scheme val="minor"/>
    </font>
    <font>
      <sz val="11"/>
      <color indexed="8"/>
      <name val="Calibri"/>
      <family val="2"/>
      <scheme val="minor"/>
    </font>
    <font>
      <b/>
      <sz val="12"/>
      <color theme="1"/>
      <name val="Calibri"/>
      <family val="2"/>
      <scheme val="minor"/>
    </font>
    <font>
      <b/>
      <sz val="16"/>
      <color theme="1"/>
      <name val="Calibri"/>
      <family val="2"/>
      <scheme val="minor"/>
    </font>
    <font>
      <b/>
      <sz val="11"/>
      <name val="Calibri"/>
      <family val="2"/>
      <scheme val="minor"/>
    </font>
    <font>
      <b/>
      <u/>
      <sz val="11"/>
      <name val="Calibri"/>
      <family val="2"/>
      <scheme val="minor"/>
    </font>
    <font>
      <u/>
      <sz val="11"/>
      <name val="Calibri"/>
      <family val="2"/>
      <scheme val="minor"/>
    </font>
    <font>
      <sz val="10"/>
      <color theme="1"/>
      <name val="Calibri"/>
      <family val="2"/>
      <scheme val="minor"/>
    </font>
    <font>
      <b/>
      <u/>
      <sz val="11"/>
      <color indexed="8"/>
      <name val="Calibri"/>
      <family val="2"/>
      <scheme val="minor"/>
    </font>
    <font>
      <sz val="11"/>
      <color theme="0" tint="-0.499984740745262"/>
      <name val="Calibri"/>
      <family val="2"/>
      <scheme val="minor"/>
    </font>
    <font>
      <sz val="9"/>
      <name val="Calibri"/>
      <family val="2"/>
      <scheme val="minor"/>
    </font>
    <font>
      <i/>
      <sz val="10"/>
      <name val="Calibri"/>
      <family val="2"/>
      <scheme val="minor"/>
    </font>
    <font>
      <b/>
      <u/>
      <sz val="10"/>
      <name val="Calibri"/>
      <family val="2"/>
      <scheme val="minor"/>
    </font>
    <font>
      <b/>
      <vertAlign val="subscript"/>
      <sz val="11"/>
      <color theme="1"/>
      <name val="Calibri"/>
      <family val="2"/>
      <scheme val="minor"/>
    </font>
    <font>
      <i/>
      <sz val="11"/>
      <color theme="1"/>
      <name val="Calibri"/>
      <family val="2"/>
      <scheme val="minor"/>
    </font>
    <font>
      <b/>
      <sz val="18"/>
      <color theme="1"/>
      <name val="Calibri"/>
      <family val="2"/>
      <scheme val="minor"/>
    </font>
    <font>
      <b/>
      <sz val="11"/>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theme="0" tint="-0.499984740745262"/>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thin">
        <color indexed="64"/>
      </left>
      <right/>
      <top style="thick">
        <color rgb="FFFFFF00"/>
      </top>
      <bottom/>
      <diagonal/>
    </border>
    <border>
      <left style="thin">
        <color indexed="64"/>
      </left>
      <right/>
      <top/>
      <bottom style="thick">
        <color rgb="FFFFFF00"/>
      </bottom>
      <diagonal/>
    </border>
    <border>
      <left style="thin">
        <color indexed="64"/>
      </left>
      <right/>
      <top style="thick">
        <color rgb="FFFFFF00"/>
      </top>
      <bottom style="thick">
        <color rgb="FFFFFF00"/>
      </bottom>
      <diagonal/>
    </border>
    <border>
      <left style="thick">
        <color rgb="FFFFFF00"/>
      </left>
      <right/>
      <top style="thin">
        <color indexed="64"/>
      </top>
      <bottom style="thick">
        <color rgb="FFFFFF00"/>
      </bottom>
      <diagonal/>
    </border>
    <border>
      <left/>
      <right/>
      <top style="thin">
        <color auto="1"/>
      </top>
      <bottom style="thick">
        <color rgb="FFFFFF00"/>
      </bottom>
      <diagonal/>
    </border>
    <border>
      <left style="thin">
        <color indexed="64"/>
      </left>
      <right/>
      <top style="thin">
        <color indexed="64"/>
      </top>
      <bottom style="thick">
        <color rgb="FFFFFF00"/>
      </bottom>
      <diagonal/>
    </border>
    <border>
      <left/>
      <right style="thick">
        <color rgb="FFFFFF00"/>
      </right>
      <top style="thin">
        <color indexed="64"/>
      </top>
      <bottom style="thick">
        <color rgb="FFFFFF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33">
    <xf numFmtId="0" fontId="0" fillId="0" borderId="0" xfId="0"/>
    <xf numFmtId="0" fontId="4" fillId="0" borderId="0" xfId="0" applyFont="1" applyAlignment="1">
      <alignment horizontal="left"/>
    </xf>
    <xf numFmtId="0" fontId="5" fillId="0" borderId="0" xfId="0" applyNumberFormat="1" applyFont="1" applyFill="1" applyAlignment="1">
      <alignment horizontal="left"/>
    </xf>
    <xf numFmtId="0" fontId="6" fillId="0" borderId="0" xfId="0" applyNumberFormat="1" applyFont="1" applyFill="1" applyAlignment="1"/>
    <xf numFmtId="0" fontId="0" fillId="0" borderId="0" xfId="0" applyFont="1"/>
    <xf numFmtId="0" fontId="7" fillId="0" borderId="0" xfId="0" applyFont="1"/>
    <xf numFmtId="0" fontId="5" fillId="0" borderId="0" xfId="0" applyNumberFormat="1" applyFont="1" applyFill="1" applyAlignment="1"/>
    <xf numFmtId="0" fontId="8" fillId="0" borderId="0" xfId="0" applyFont="1" applyBorder="1"/>
    <xf numFmtId="0" fontId="2" fillId="0" borderId="0" xfId="3" applyNumberFormat="1" applyFill="1" applyAlignment="1">
      <alignment horizontal="center" wrapText="1"/>
    </xf>
    <xf numFmtId="0" fontId="3" fillId="0" borderId="0" xfId="0" applyNumberFormat="1" applyFont="1" applyAlignment="1">
      <alignment vertical="top"/>
    </xf>
    <xf numFmtId="0" fontId="2" fillId="0" borderId="0" xfId="3" applyNumberFormat="1" applyFill="1" applyAlignment="1">
      <alignment horizontal="center" vertical="center"/>
    </xf>
    <xf numFmtId="0" fontId="10" fillId="0" borderId="4" xfId="0" applyNumberFormat="1" applyFont="1" applyBorder="1" applyAlignment="1">
      <alignment horizontal="center"/>
    </xf>
    <xf numFmtId="164" fontId="10" fillId="0" borderId="4" xfId="0" applyNumberFormat="1" applyFont="1" applyBorder="1" applyAlignment="1">
      <alignment horizontal="center" wrapText="1"/>
    </xf>
    <xf numFmtId="0" fontId="12" fillId="0" borderId="4" xfId="0" applyFont="1" applyFill="1" applyBorder="1" applyAlignment="1">
      <alignment horizontal="center" wrapText="1"/>
    </xf>
    <xf numFmtId="164" fontId="10" fillId="0" borderId="5" xfId="0" applyNumberFormat="1" applyFont="1" applyBorder="1" applyAlignment="1">
      <alignment horizontal="center"/>
    </xf>
    <xf numFmtId="164" fontId="10" fillId="0" borderId="0" xfId="0" applyNumberFormat="1" applyFont="1" applyBorder="1" applyAlignment="1">
      <alignment horizontal="center"/>
    </xf>
    <xf numFmtId="164" fontId="10" fillId="0" borderId="6" xfId="0" applyNumberFormat="1" applyFont="1" applyBorder="1" applyAlignment="1">
      <alignment horizontal="center"/>
    </xf>
    <xf numFmtId="164" fontId="10" fillId="0" borderId="7" xfId="0" applyNumberFormat="1" applyFont="1" applyBorder="1" applyAlignment="1">
      <alignment horizontal="center"/>
    </xf>
    <xf numFmtId="164" fontId="10" fillId="0" borderId="8" xfId="0" applyNumberFormat="1" applyFont="1" applyBorder="1" applyAlignment="1">
      <alignment horizontal="center"/>
    </xf>
    <xf numFmtId="164" fontId="10" fillId="0" borderId="9" xfId="0" applyNumberFormat="1" applyFont="1" applyBorder="1" applyAlignment="1">
      <alignment horizontal="center"/>
    </xf>
    <xf numFmtId="164" fontId="10" fillId="0" borderId="10" xfId="0" applyNumberFormat="1" applyFont="1" applyBorder="1" applyAlignment="1">
      <alignment horizontal="center"/>
    </xf>
    <xf numFmtId="164" fontId="10" fillId="0" borderId="11" xfId="0" applyNumberFormat="1" applyFont="1" applyBorder="1" applyAlignment="1">
      <alignment horizontal="center"/>
    </xf>
    <xf numFmtId="0" fontId="2" fillId="0" borderId="0" xfId="3" applyFont="1" applyFill="1" applyBorder="1"/>
    <xf numFmtId="0" fontId="5" fillId="0" borderId="0" xfId="0" applyNumberFormat="1" applyFont="1" applyFill="1" applyAlignment="1">
      <alignment horizontal="center"/>
    </xf>
    <xf numFmtId="0" fontId="11" fillId="0" borderId="0" xfId="0" applyNumberFormat="1" applyFont="1" applyFill="1" applyBorder="1" applyAlignment="1">
      <alignment horizontal="center"/>
    </xf>
    <xf numFmtId="0" fontId="11" fillId="0" borderId="0" xfId="0" applyNumberFormat="1" applyFont="1" applyFill="1" applyBorder="1" applyAlignment="1">
      <alignment horizontal="left"/>
    </xf>
    <xf numFmtId="0" fontId="13" fillId="0" borderId="0" xfId="0" applyNumberFormat="1" applyFont="1" applyFill="1" applyBorder="1" applyAlignment="1">
      <alignment horizontal="right"/>
    </xf>
    <xf numFmtId="166" fontId="5" fillId="0" borderId="0" xfId="2" applyNumberFormat="1" applyFont="1" applyFill="1" applyBorder="1"/>
    <xf numFmtId="167" fontId="0" fillId="0" borderId="0" xfId="0" applyNumberFormat="1" applyFont="1"/>
    <xf numFmtId="0" fontId="0" fillId="0" borderId="0" xfId="0" applyFont="1" applyAlignment="1">
      <alignment horizontal="right"/>
    </xf>
    <xf numFmtId="167" fontId="5" fillId="0" borderId="5" xfId="1" applyNumberFormat="1" applyFont="1" applyFill="1" applyBorder="1" applyAlignment="1">
      <alignment horizontal="right" wrapText="1"/>
    </xf>
    <xf numFmtId="167" fontId="5" fillId="0" borderId="0" xfId="1" applyNumberFormat="1" applyFont="1" applyFill="1" applyAlignment="1">
      <alignment horizontal="right"/>
    </xf>
    <xf numFmtId="167" fontId="5" fillId="0" borderId="12" xfId="1" applyNumberFormat="1" applyFont="1" applyFill="1" applyBorder="1" applyAlignment="1">
      <alignment horizontal="right" wrapText="1"/>
    </xf>
    <xf numFmtId="167" fontId="5" fillId="0" borderId="13" xfId="1" applyNumberFormat="1" applyFont="1" applyFill="1" applyBorder="1" applyAlignment="1">
      <alignment horizontal="right" wrapText="1"/>
    </xf>
    <xf numFmtId="167" fontId="5" fillId="0" borderId="5" xfId="1" applyNumberFormat="1" applyFont="1" applyFill="1" applyBorder="1" applyAlignment="1">
      <alignment horizontal="right"/>
    </xf>
    <xf numFmtId="167" fontId="5" fillId="0" borderId="0" xfId="1" applyNumberFormat="1" applyFont="1" applyFill="1" applyBorder="1" applyAlignment="1">
      <alignment horizontal="right"/>
    </xf>
    <xf numFmtId="167" fontId="5" fillId="0" borderId="12" xfId="1" applyNumberFormat="1" applyFont="1" applyFill="1" applyBorder="1" applyAlignment="1">
      <alignment horizontal="right"/>
    </xf>
    <xf numFmtId="0" fontId="9" fillId="0" borderId="2" xfId="0" applyNumberFormat="1" applyFont="1" applyFill="1" applyBorder="1" applyAlignment="1">
      <alignment horizontal="center"/>
    </xf>
    <xf numFmtId="0" fontId="5" fillId="0" borderId="2" xfId="0" applyNumberFormat="1" applyFont="1" applyFill="1" applyBorder="1" applyAlignment="1">
      <alignment horizontal="left"/>
    </xf>
    <xf numFmtId="165" fontId="9" fillId="0" borderId="2" xfId="0" applyNumberFormat="1" applyFont="1" applyFill="1" applyBorder="1" applyAlignment="1">
      <alignment horizontal="right" wrapText="1"/>
    </xf>
    <xf numFmtId="0" fontId="14" fillId="0" borderId="0" xfId="0" applyNumberFormat="1" applyFont="1" applyFill="1" applyAlignment="1">
      <alignment horizontal="center"/>
    </xf>
    <xf numFmtId="0" fontId="14" fillId="0" borderId="0" xfId="0" applyNumberFormat="1" applyFont="1" applyFill="1" applyAlignment="1">
      <alignment horizontal="left"/>
    </xf>
    <xf numFmtId="167" fontId="2" fillId="0" borderId="0" xfId="1" applyNumberFormat="1" applyFont="1" applyFill="1" applyBorder="1"/>
    <xf numFmtId="0" fontId="15" fillId="0" borderId="0" xfId="0" applyNumberFormat="1" applyFont="1" applyFill="1" applyBorder="1" applyAlignment="1"/>
    <xf numFmtId="1" fontId="16" fillId="0" borderId="0" xfId="0" applyNumberFormat="1" applyFont="1" applyFill="1" applyAlignment="1">
      <alignment horizontal="center" wrapText="1"/>
    </xf>
    <xf numFmtId="0" fontId="15" fillId="0" borderId="0" xfId="0" applyNumberFormat="1" applyFont="1" applyFill="1" applyBorder="1" applyAlignment="1">
      <alignment horizontal="left"/>
    </xf>
    <xf numFmtId="164" fontId="17" fillId="0" borderId="0" xfId="0" applyNumberFormat="1" applyFont="1" applyBorder="1" applyAlignment="1">
      <alignment horizontal="center"/>
    </xf>
    <xf numFmtId="0" fontId="3" fillId="0" borderId="0" xfId="0" applyFont="1"/>
    <xf numFmtId="0" fontId="0" fillId="0" borderId="0" xfId="0" applyFont="1" applyAlignment="1">
      <alignment horizontal="center" vertical="top"/>
    </xf>
    <xf numFmtId="0" fontId="0" fillId="0" borderId="0" xfId="0" applyFont="1" applyAlignment="1">
      <alignment vertical="top"/>
    </xf>
    <xf numFmtId="0" fontId="0" fillId="0" borderId="0" xfId="0" applyFont="1" applyBorder="1" applyAlignment="1">
      <alignment vertical="top"/>
    </xf>
    <xf numFmtId="0" fontId="3" fillId="0" borderId="4" xfId="0" applyFont="1" applyBorder="1" applyAlignment="1">
      <alignment horizontal="center" vertical="top"/>
    </xf>
    <xf numFmtId="2" fontId="0" fillId="0" borderId="3" xfId="0" applyNumberFormat="1" applyFont="1" applyBorder="1" applyAlignment="1">
      <alignment horizontal="left" vertical="top" wrapText="1"/>
    </xf>
    <xf numFmtId="37" fontId="0" fillId="0" borderId="4" xfId="0" applyNumberFormat="1" applyFont="1" applyBorder="1" applyAlignment="1">
      <alignment vertical="top"/>
    </xf>
    <xf numFmtId="2" fontId="0" fillId="0" borderId="3" xfId="0" applyNumberFormat="1" applyFont="1" applyBorder="1" applyAlignment="1">
      <alignment vertical="top" wrapText="1"/>
    </xf>
    <xf numFmtId="37" fontId="0" fillId="0" borderId="4" xfId="1" applyNumberFormat="1" applyFont="1" applyBorder="1" applyAlignment="1">
      <alignment vertical="top"/>
    </xf>
    <xf numFmtId="2" fontId="0" fillId="0" borderId="16" xfId="0" applyNumberFormat="1" applyFont="1" applyBorder="1" applyAlignment="1">
      <alignment vertical="top" wrapText="1"/>
    </xf>
    <xf numFmtId="37" fontId="0" fillId="0" borderId="17" xfId="1" applyNumberFormat="1" applyFont="1" applyBorder="1" applyAlignment="1">
      <alignment vertical="top"/>
    </xf>
    <xf numFmtId="2" fontId="0" fillId="0" borderId="11" xfId="0" applyNumberFormat="1" applyFont="1" applyBorder="1" applyAlignment="1">
      <alignment vertical="top" wrapText="1"/>
    </xf>
    <xf numFmtId="37" fontId="0" fillId="0" borderId="15" xfId="0" applyNumberFormat="1" applyFont="1" applyBorder="1" applyAlignment="1">
      <alignment vertical="top"/>
    </xf>
    <xf numFmtId="2" fontId="0" fillId="0" borderId="0" xfId="0" applyNumberFormat="1" applyFont="1" applyBorder="1" applyAlignment="1">
      <alignment vertical="top" wrapText="1"/>
    </xf>
    <xf numFmtId="37" fontId="3" fillId="0" borderId="0" xfId="0" applyNumberFormat="1" applyFont="1" applyBorder="1" applyAlignment="1">
      <alignment vertical="top"/>
    </xf>
    <xf numFmtId="0" fontId="3" fillId="0" borderId="0" xfId="0" applyFont="1" applyAlignment="1">
      <alignment horizontal="left" vertical="top"/>
    </xf>
    <xf numFmtId="0" fontId="3" fillId="0" borderId="14" xfId="0" applyFont="1" applyBorder="1" applyAlignment="1">
      <alignment horizontal="center" vertical="top"/>
    </xf>
    <xf numFmtId="0" fontId="0" fillId="0" borderId="4" xfId="0" applyFont="1" applyBorder="1" applyAlignment="1">
      <alignment horizontal="center" vertical="top"/>
    </xf>
    <xf numFmtId="3" fontId="0" fillId="0" borderId="4" xfId="0" applyNumberFormat="1" applyFont="1" applyBorder="1" applyAlignment="1">
      <alignment vertical="top"/>
    </xf>
    <xf numFmtId="168" fontId="0" fillId="0" borderId="4" xfId="0" applyNumberFormat="1" applyFont="1" applyBorder="1" applyAlignment="1">
      <alignment horizontal="center" vertical="top"/>
    </xf>
    <xf numFmtId="3" fontId="0" fillId="0" borderId="17" xfId="0" applyNumberFormat="1" applyFont="1" applyBorder="1" applyAlignment="1">
      <alignment vertical="top"/>
    </xf>
    <xf numFmtId="0" fontId="0" fillId="0" borderId="11" xfId="0" applyFont="1" applyBorder="1" applyAlignment="1">
      <alignment horizontal="left" vertical="top" wrapText="1"/>
    </xf>
    <xf numFmtId="3" fontId="0" fillId="0" borderId="15" xfId="0" applyNumberFormat="1" applyFont="1" applyBorder="1" applyAlignment="1">
      <alignment vertical="top"/>
    </xf>
    <xf numFmtId="0" fontId="9" fillId="0" borderId="0" xfId="0" applyNumberFormat="1" applyFont="1" applyFill="1" applyBorder="1" applyAlignment="1">
      <alignment horizontal="center"/>
    </xf>
    <xf numFmtId="0" fontId="5" fillId="0" borderId="0" xfId="0" applyNumberFormat="1" applyFont="1" applyFill="1" applyBorder="1" applyAlignment="1">
      <alignment horizontal="left"/>
    </xf>
    <xf numFmtId="165" fontId="9" fillId="0" borderId="0" xfId="0" applyNumberFormat="1" applyFont="1" applyFill="1" applyBorder="1" applyAlignment="1">
      <alignment horizontal="right" wrapText="1"/>
    </xf>
    <xf numFmtId="0" fontId="0" fillId="2" borderId="0" xfId="0" applyFill="1"/>
    <xf numFmtId="0" fontId="0" fillId="2" borderId="0" xfId="0" applyFill="1" applyAlignment="1"/>
    <xf numFmtId="0" fontId="20" fillId="2" borderId="0" xfId="0" applyFont="1" applyFill="1"/>
    <xf numFmtId="0" fontId="21" fillId="0" borderId="0" xfId="0" applyFont="1" applyAlignment="1"/>
    <xf numFmtId="167" fontId="5" fillId="3" borderId="0" xfId="1" applyNumberFormat="1" applyFont="1" applyFill="1" applyBorder="1" applyAlignment="1">
      <alignment horizontal="right"/>
    </xf>
    <xf numFmtId="167" fontId="5" fillId="3" borderId="5" xfId="1" applyNumberFormat="1" applyFont="1" applyFill="1" applyBorder="1" applyAlignment="1">
      <alignment horizontal="right"/>
    </xf>
    <xf numFmtId="167" fontId="9" fillId="0" borderId="0" xfId="1" applyNumberFormat="1" applyFont="1" applyFill="1" applyBorder="1" applyAlignment="1">
      <alignment horizontal="right" wrapText="1"/>
    </xf>
    <xf numFmtId="167" fontId="9" fillId="0" borderId="0" xfId="1" applyNumberFormat="1" applyFont="1" applyFill="1" applyBorder="1" applyAlignment="1">
      <alignment horizontal="right"/>
    </xf>
    <xf numFmtId="0" fontId="0" fillId="0" borderId="18" xfId="0" applyFont="1" applyBorder="1"/>
    <xf numFmtId="0" fontId="0" fillId="0" borderId="0" xfId="0" applyFont="1" applyFill="1"/>
    <xf numFmtId="167" fontId="5" fillId="3" borderId="19" xfId="1" applyNumberFormat="1" applyFont="1" applyFill="1" applyBorder="1" applyAlignment="1">
      <alignment horizontal="right"/>
    </xf>
    <xf numFmtId="167" fontId="5" fillId="3" borderId="20" xfId="1" applyNumberFormat="1" applyFont="1" applyFill="1" applyBorder="1" applyAlignment="1">
      <alignment horizontal="right"/>
    </xf>
    <xf numFmtId="167" fontId="5" fillId="3" borderId="21" xfId="1" applyNumberFormat="1" applyFont="1" applyFill="1" applyBorder="1" applyAlignment="1">
      <alignment horizontal="right"/>
    </xf>
    <xf numFmtId="167" fontId="5" fillId="3" borderId="22" xfId="1" applyNumberFormat="1" applyFont="1" applyFill="1" applyBorder="1" applyAlignment="1">
      <alignment horizontal="right"/>
    </xf>
    <xf numFmtId="167" fontId="5" fillId="3" borderId="23" xfId="1" applyNumberFormat="1" applyFont="1" applyFill="1" applyBorder="1" applyAlignment="1">
      <alignment horizontal="right"/>
    </xf>
    <xf numFmtId="167" fontId="5" fillId="3" borderId="24" xfId="1" applyNumberFormat="1" applyFont="1" applyFill="1" applyBorder="1" applyAlignment="1">
      <alignment horizontal="right"/>
    </xf>
    <xf numFmtId="167" fontId="5" fillId="3" borderId="25" xfId="1" applyNumberFormat="1" applyFont="1" applyFill="1" applyBorder="1" applyAlignment="1">
      <alignment horizontal="right"/>
    </xf>
    <xf numFmtId="167" fontId="5" fillId="3" borderId="26" xfId="1" applyNumberFormat="1" applyFont="1" applyFill="1" applyBorder="1" applyAlignment="1">
      <alignment horizontal="right"/>
    </xf>
    <xf numFmtId="167" fontId="5" fillId="3" borderId="27" xfId="1" applyNumberFormat="1" applyFont="1" applyFill="1" applyBorder="1" applyAlignment="1">
      <alignment horizontal="right"/>
    </xf>
    <xf numFmtId="167" fontId="5" fillId="3" borderId="28" xfId="1" applyNumberFormat="1" applyFont="1" applyFill="1" applyBorder="1" applyAlignment="1">
      <alignment horizontal="right"/>
    </xf>
    <xf numFmtId="167" fontId="5" fillId="3" borderId="29" xfId="1" applyNumberFormat="1" applyFont="1" applyFill="1" applyBorder="1" applyAlignment="1">
      <alignment horizontal="right"/>
    </xf>
    <xf numFmtId="167" fontId="9" fillId="3" borderId="25" xfId="1" applyNumberFormat="1" applyFont="1" applyFill="1" applyBorder="1" applyAlignment="1">
      <alignment horizontal="right"/>
    </xf>
    <xf numFmtId="167" fontId="9" fillId="3" borderId="26" xfId="1" applyNumberFormat="1" applyFont="1" applyFill="1" applyBorder="1" applyAlignment="1">
      <alignment horizontal="right"/>
    </xf>
    <xf numFmtId="167" fontId="5" fillId="3" borderId="30" xfId="1" applyNumberFormat="1" applyFont="1" applyFill="1" applyBorder="1" applyAlignment="1">
      <alignment horizontal="right"/>
    </xf>
    <xf numFmtId="167" fontId="5" fillId="3" borderId="31" xfId="1" applyNumberFormat="1" applyFont="1" applyFill="1" applyBorder="1" applyAlignment="1">
      <alignment horizontal="right"/>
    </xf>
    <xf numFmtId="167" fontId="5" fillId="3" borderId="32" xfId="1" applyNumberFormat="1" applyFont="1" applyFill="1" applyBorder="1" applyAlignment="1">
      <alignment horizontal="right"/>
    </xf>
    <xf numFmtId="167" fontId="9" fillId="3" borderId="33" xfId="1" applyNumberFormat="1" applyFont="1" applyFill="1" applyBorder="1" applyAlignment="1">
      <alignment horizontal="right"/>
    </xf>
    <xf numFmtId="167" fontId="9" fillId="3" borderId="34" xfId="1" applyNumberFormat="1" applyFont="1" applyFill="1" applyBorder="1" applyAlignment="1">
      <alignment horizontal="right"/>
    </xf>
    <xf numFmtId="167" fontId="9" fillId="3" borderId="35" xfId="1" applyNumberFormat="1" applyFont="1" applyFill="1" applyBorder="1" applyAlignment="1">
      <alignment horizontal="right"/>
    </xf>
    <xf numFmtId="167" fontId="9" fillId="3" borderId="36" xfId="1" applyNumberFormat="1" applyFont="1" applyFill="1" applyBorder="1" applyAlignment="1">
      <alignment horizontal="right"/>
    </xf>
    <xf numFmtId="167" fontId="5" fillId="3" borderId="19" xfId="1" applyNumberFormat="1" applyFont="1" applyFill="1" applyBorder="1" applyAlignment="1">
      <alignment horizontal="right" wrapText="1"/>
    </xf>
    <xf numFmtId="167" fontId="5" fillId="3" borderId="21" xfId="1" applyNumberFormat="1" applyFont="1" applyFill="1" applyBorder="1" applyAlignment="1">
      <alignment horizontal="right" wrapText="1"/>
    </xf>
    <xf numFmtId="167" fontId="5" fillId="3" borderId="22" xfId="1" applyNumberFormat="1" applyFont="1" applyFill="1" applyBorder="1" applyAlignment="1">
      <alignment horizontal="right" wrapText="1"/>
    </xf>
    <xf numFmtId="167" fontId="5" fillId="3" borderId="23" xfId="1" applyNumberFormat="1" applyFont="1" applyFill="1" applyBorder="1" applyAlignment="1">
      <alignment horizontal="right" wrapText="1"/>
    </xf>
    <xf numFmtId="167" fontId="9" fillId="3" borderId="33" xfId="1" applyNumberFormat="1" applyFont="1" applyFill="1" applyBorder="1" applyAlignment="1">
      <alignment horizontal="right" wrapText="1"/>
    </xf>
    <xf numFmtId="167" fontId="9" fillId="3" borderId="36" xfId="1" applyNumberFormat="1" applyFont="1" applyFill="1" applyBorder="1" applyAlignment="1">
      <alignment horizontal="right" wrapText="1"/>
    </xf>
    <xf numFmtId="167" fontId="5" fillId="3" borderId="27" xfId="1" applyNumberFormat="1" applyFont="1" applyFill="1" applyBorder="1" applyAlignment="1">
      <alignment horizontal="right" wrapText="1"/>
    </xf>
    <xf numFmtId="167" fontId="5" fillId="3" borderId="29" xfId="1" applyNumberFormat="1" applyFont="1" applyFill="1" applyBorder="1" applyAlignment="1">
      <alignment horizontal="right" wrapText="1"/>
    </xf>
    <xf numFmtId="167" fontId="6" fillId="3" borderId="22" xfId="1" applyNumberFormat="1" applyFont="1" applyFill="1" applyBorder="1" applyAlignment="1">
      <alignment horizontal="right"/>
    </xf>
    <xf numFmtId="167" fontId="6" fillId="3" borderId="23" xfId="1" applyNumberFormat="1" applyFont="1" applyFill="1" applyBorder="1" applyAlignment="1">
      <alignment horizontal="right"/>
    </xf>
    <xf numFmtId="167" fontId="5" fillId="3" borderId="24" xfId="1" applyNumberFormat="1" applyFont="1" applyFill="1" applyBorder="1" applyAlignment="1">
      <alignment horizontal="right" wrapText="1"/>
    </xf>
    <xf numFmtId="167" fontId="5" fillId="3" borderId="26" xfId="1" applyNumberFormat="1" applyFont="1" applyFill="1" applyBorder="1" applyAlignment="1">
      <alignment horizontal="right" wrapText="1"/>
    </xf>
    <xf numFmtId="167" fontId="6" fillId="3" borderId="19" xfId="1" applyNumberFormat="1" applyFont="1" applyFill="1" applyBorder="1" applyAlignment="1">
      <alignment horizontal="right"/>
    </xf>
    <xf numFmtId="167" fontId="6" fillId="3" borderId="21" xfId="1" applyNumberFormat="1" applyFont="1" applyFill="1" applyBorder="1" applyAlignment="1">
      <alignment horizontal="right"/>
    </xf>
    <xf numFmtId="167" fontId="9" fillId="3" borderId="22" xfId="1" applyNumberFormat="1" applyFont="1" applyFill="1" applyBorder="1" applyAlignment="1">
      <alignment horizontal="right"/>
    </xf>
    <xf numFmtId="167" fontId="9" fillId="3" borderId="0" xfId="1" applyNumberFormat="1" applyFont="1" applyFill="1" applyBorder="1" applyAlignment="1">
      <alignment horizontal="right"/>
    </xf>
    <xf numFmtId="167" fontId="9" fillId="3" borderId="23" xfId="1" applyNumberFormat="1" applyFont="1" applyFill="1" applyBorder="1" applyAlignment="1">
      <alignment horizontal="right"/>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19" fillId="0" borderId="0" xfId="0" applyFont="1" applyAlignment="1">
      <alignment horizontal="left" wrapText="1"/>
    </xf>
    <xf numFmtId="0" fontId="3" fillId="0" borderId="14" xfId="0" applyFont="1" applyBorder="1" applyAlignment="1">
      <alignment horizontal="center" vertical="top" wrapText="1"/>
    </xf>
    <xf numFmtId="0" fontId="3" fillId="0" borderId="13" xfId="0" applyFont="1" applyBorder="1" applyAlignment="1">
      <alignment horizontal="center" vertical="top" wrapText="1"/>
    </xf>
    <xf numFmtId="0" fontId="3" fillId="0" borderId="15" xfId="0" applyFont="1" applyBorder="1" applyAlignment="1">
      <alignment horizontal="center" vertical="top" wrapText="1"/>
    </xf>
    <xf numFmtId="0" fontId="9" fillId="0" borderId="1" xfId="0" applyNumberFormat="1" applyFont="1" applyFill="1" applyBorder="1" applyAlignment="1">
      <alignment horizontal="center"/>
    </xf>
    <xf numFmtId="0" fontId="9" fillId="0" borderId="2" xfId="0" applyNumberFormat="1" applyFont="1" applyFill="1" applyBorder="1" applyAlignment="1">
      <alignment horizontal="center"/>
    </xf>
    <xf numFmtId="0" fontId="9" fillId="0" borderId="3" xfId="0" applyNumberFormat="1" applyFont="1" applyFill="1" applyBorder="1" applyAlignment="1">
      <alignment horizontal="center"/>
    </xf>
    <xf numFmtId="0" fontId="0" fillId="0" borderId="0" xfId="0" applyFont="1" applyAlignment="1">
      <alignment horizontal="left" wrapText="1"/>
    </xf>
    <xf numFmtId="0" fontId="21" fillId="0" borderId="0" xfId="0" applyFont="1" applyAlignment="1">
      <alignment horizontal="center"/>
    </xf>
  </cellXfs>
  <cellStyles count="4">
    <cellStyle name="Comma" xfId="1" builtinId="3"/>
    <cellStyle name="Currency" xfId="2" builtinId="4"/>
    <cellStyle name="Explanatory Text" xfId="3"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workbookViewId="0"/>
  </sheetViews>
  <sheetFormatPr defaultColWidth="9.140625" defaultRowHeight="15" x14ac:dyDescent="0.25"/>
  <cols>
    <col min="1" max="1" width="9.140625" style="74"/>
    <col min="2" max="2" width="13.42578125" style="74" customWidth="1"/>
    <col min="3" max="13" width="9.140625" style="74"/>
    <col min="14" max="14" width="23.140625" style="74" customWidth="1"/>
    <col min="15" max="257" width="9.140625" style="74"/>
    <col min="258" max="258" width="13.42578125" style="74" customWidth="1"/>
    <col min="259" max="269" width="9.140625" style="74"/>
    <col min="270" max="270" width="23.140625" style="74" customWidth="1"/>
    <col min="271" max="513" width="9.140625" style="74"/>
    <col min="514" max="514" width="13.42578125" style="74" customWidth="1"/>
    <col min="515" max="525" width="9.140625" style="74"/>
    <col min="526" max="526" width="23.140625" style="74" customWidth="1"/>
    <col min="527" max="769" width="9.140625" style="74"/>
    <col min="770" max="770" width="13.42578125" style="74" customWidth="1"/>
    <col min="771" max="781" width="9.140625" style="74"/>
    <col min="782" max="782" width="23.140625" style="74" customWidth="1"/>
    <col min="783" max="1025" width="9.140625" style="74"/>
    <col min="1026" max="1026" width="13.42578125" style="74" customWidth="1"/>
    <col min="1027" max="1037" width="9.140625" style="74"/>
    <col min="1038" max="1038" width="23.140625" style="74" customWidth="1"/>
    <col min="1039" max="1281" width="9.140625" style="74"/>
    <col min="1282" max="1282" width="13.42578125" style="74" customWidth="1"/>
    <col min="1283" max="1293" width="9.140625" style="74"/>
    <col min="1294" max="1294" width="23.140625" style="74" customWidth="1"/>
    <col min="1295" max="1537" width="9.140625" style="74"/>
    <col min="1538" max="1538" width="13.42578125" style="74" customWidth="1"/>
    <col min="1539" max="1549" width="9.140625" style="74"/>
    <col min="1550" max="1550" width="23.140625" style="74" customWidth="1"/>
    <col min="1551" max="1793" width="9.140625" style="74"/>
    <col min="1794" max="1794" width="13.42578125" style="74" customWidth="1"/>
    <col min="1795" max="1805" width="9.140625" style="74"/>
    <col min="1806" max="1806" width="23.140625" style="74" customWidth="1"/>
    <col min="1807" max="2049" width="9.140625" style="74"/>
    <col min="2050" max="2050" width="13.42578125" style="74" customWidth="1"/>
    <col min="2051" max="2061" width="9.140625" style="74"/>
    <col min="2062" max="2062" width="23.140625" style="74" customWidth="1"/>
    <col min="2063" max="2305" width="9.140625" style="74"/>
    <col min="2306" max="2306" width="13.42578125" style="74" customWidth="1"/>
    <col min="2307" max="2317" width="9.140625" style="74"/>
    <col min="2318" max="2318" width="23.140625" style="74" customWidth="1"/>
    <col min="2319" max="2561" width="9.140625" style="74"/>
    <col min="2562" max="2562" width="13.42578125" style="74" customWidth="1"/>
    <col min="2563" max="2573" width="9.140625" style="74"/>
    <col min="2574" max="2574" width="23.140625" style="74" customWidth="1"/>
    <col min="2575" max="2817" width="9.140625" style="74"/>
    <col min="2818" max="2818" width="13.42578125" style="74" customWidth="1"/>
    <col min="2819" max="2829" width="9.140625" style="74"/>
    <col min="2830" max="2830" width="23.140625" style="74" customWidth="1"/>
    <col min="2831" max="3073" width="9.140625" style="74"/>
    <col min="3074" max="3074" width="13.42578125" style="74" customWidth="1"/>
    <col min="3075" max="3085" width="9.140625" style="74"/>
    <col min="3086" max="3086" width="23.140625" style="74" customWidth="1"/>
    <col min="3087" max="3329" width="9.140625" style="74"/>
    <col min="3330" max="3330" width="13.42578125" style="74" customWidth="1"/>
    <col min="3331" max="3341" width="9.140625" style="74"/>
    <col min="3342" max="3342" width="23.140625" style="74" customWidth="1"/>
    <col min="3343" max="3585" width="9.140625" style="74"/>
    <col min="3586" max="3586" width="13.42578125" style="74" customWidth="1"/>
    <col min="3587" max="3597" width="9.140625" style="74"/>
    <col min="3598" max="3598" width="23.140625" style="74" customWidth="1"/>
    <col min="3599" max="3841" width="9.140625" style="74"/>
    <col min="3842" max="3842" width="13.42578125" style="74" customWidth="1"/>
    <col min="3843" max="3853" width="9.140625" style="74"/>
    <col min="3854" max="3854" width="23.140625" style="74" customWidth="1"/>
    <col min="3855" max="4097" width="9.140625" style="74"/>
    <col min="4098" max="4098" width="13.42578125" style="74" customWidth="1"/>
    <col min="4099" max="4109" width="9.140625" style="74"/>
    <col min="4110" max="4110" width="23.140625" style="74" customWidth="1"/>
    <col min="4111" max="4353" width="9.140625" style="74"/>
    <col min="4354" max="4354" width="13.42578125" style="74" customWidth="1"/>
    <col min="4355" max="4365" width="9.140625" style="74"/>
    <col min="4366" max="4366" width="23.140625" style="74" customWidth="1"/>
    <col min="4367" max="4609" width="9.140625" style="74"/>
    <col min="4610" max="4610" width="13.42578125" style="74" customWidth="1"/>
    <col min="4611" max="4621" width="9.140625" style="74"/>
    <col min="4622" max="4622" width="23.140625" style="74" customWidth="1"/>
    <col min="4623" max="4865" width="9.140625" style="74"/>
    <col min="4866" max="4866" width="13.42578125" style="74" customWidth="1"/>
    <col min="4867" max="4877" width="9.140625" style="74"/>
    <col min="4878" max="4878" width="23.140625" style="74" customWidth="1"/>
    <col min="4879" max="5121" width="9.140625" style="74"/>
    <col min="5122" max="5122" width="13.42578125" style="74" customWidth="1"/>
    <col min="5123" max="5133" width="9.140625" style="74"/>
    <col min="5134" max="5134" width="23.140625" style="74" customWidth="1"/>
    <col min="5135" max="5377" width="9.140625" style="74"/>
    <col min="5378" max="5378" width="13.42578125" style="74" customWidth="1"/>
    <col min="5379" max="5389" width="9.140625" style="74"/>
    <col min="5390" max="5390" width="23.140625" style="74" customWidth="1"/>
    <col min="5391" max="5633" width="9.140625" style="74"/>
    <col min="5634" max="5634" width="13.42578125" style="74" customWidth="1"/>
    <col min="5635" max="5645" width="9.140625" style="74"/>
    <col min="5646" max="5646" width="23.140625" style="74" customWidth="1"/>
    <col min="5647" max="5889" width="9.140625" style="74"/>
    <col min="5890" max="5890" width="13.42578125" style="74" customWidth="1"/>
    <col min="5891" max="5901" width="9.140625" style="74"/>
    <col min="5902" max="5902" width="23.140625" style="74" customWidth="1"/>
    <col min="5903" max="6145" width="9.140625" style="74"/>
    <col min="6146" max="6146" width="13.42578125" style="74" customWidth="1"/>
    <col min="6147" max="6157" width="9.140625" style="74"/>
    <col min="6158" max="6158" width="23.140625" style="74" customWidth="1"/>
    <col min="6159" max="6401" width="9.140625" style="74"/>
    <col min="6402" max="6402" width="13.42578125" style="74" customWidth="1"/>
    <col min="6403" max="6413" width="9.140625" style="74"/>
    <col min="6414" max="6414" width="23.140625" style="74" customWidth="1"/>
    <col min="6415" max="6657" width="9.140625" style="74"/>
    <col min="6658" max="6658" width="13.42578125" style="74" customWidth="1"/>
    <col min="6659" max="6669" width="9.140625" style="74"/>
    <col min="6670" max="6670" width="23.140625" style="74" customWidth="1"/>
    <col min="6671" max="6913" width="9.140625" style="74"/>
    <col min="6914" max="6914" width="13.42578125" style="74" customWidth="1"/>
    <col min="6915" max="6925" width="9.140625" style="74"/>
    <col min="6926" max="6926" width="23.140625" style="74" customWidth="1"/>
    <col min="6927" max="7169" width="9.140625" style="74"/>
    <col min="7170" max="7170" width="13.42578125" style="74" customWidth="1"/>
    <col min="7171" max="7181" width="9.140625" style="74"/>
    <col min="7182" max="7182" width="23.140625" style="74" customWidth="1"/>
    <col min="7183" max="7425" width="9.140625" style="74"/>
    <col min="7426" max="7426" width="13.42578125" style="74" customWidth="1"/>
    <col min="7427" max="7437" width="9.140625" style="74"/>
    <col min="7438" max="7438" width="23.140625" style="74" customWidth="1"/>
    <col min="7439" max="7681" width="9.140625" style="74"/>
    <col min="7682" max="7682" width="13.42578125" style="74" customWidth="1"/>
    <col min="7683" max="7693" width="9.140625" style="74"/>
    <col min="7694" max="7694" width="23.140625" style="74" customWidth="1"/>
    <col min="7695" max="7937" width="9.140625" style="74"/>
    <col min="7938" max="7938" width="13.42578125" style="74" customWidth="1"/>
    <col min="7939" max="7949" width="9.140625" style="74"/>
    <col min="7950" max="7950" width="23.140625" style="74" customWidth="1"/>
    <col min="7951" max="8193" width="9.140625" style="74"/>
    <col min="8194" max="8194" width="13.42578125" style="74" customWidth="1"/>
    <col min="8195" max="8205" width="9.140625" style="74"/>
    <col min="8206" max="8206" width="23.140625" style="74" customWidth="1"/>
    <col min="8207" max="8449" width="9.140625" style="74"/>
    <col min="8450" max="8450" width="13.42578125" style="74" customWidth="1"/>
    <col min="8451" max="8461" width="9.140625" style="74"/>
    <col min="8462" max="8462" width="23.140625" style="74" customWidth="1"/>
    <col min="8463" max="8705" width="9.140625" style="74"/>
    <col min="8706" max="8706" width="13.42578125" style="74" customWidth="1"/>
    <col min="8707" max="8717" width="9.140625" style="74"/>
    <col min="8718" max="8718" width="23.140625" style="74" customWidth="1"/>
    <col min="8719" max="8961" width="9.140625" style="74"/>
    <col min="8962" max="8962" width="13.42578125" style="74" customWidth="1"/>
    <col min="8963" max="8973" width="9.140625" style="74"/>
    <col min="8974" max="8974" width="23.140625" style="74" customWidth="1"/>
    <col min="8975" max="9217" width="9.140625" style="74"/>
    <col min="9218" max="9218" width="13.42578125" style="74" customWidth="1"/>
    <col min="9219" max="9229" width="9.140625" style="74"/>
    <col min="9230" max="9230" width="23.140625" style="74" customWidth="1"/>
    <col min="9231" max="9473" width="9.140625" style="74"/>
    <col min="9474" max="9474" width="13.42578125" style="74" customWidth="1"/>
    <col min="9475" max="9485" width="9.140625" style="74"/>
    <col min="9486" max="9486" width="23.140625" style="74" customWidth="1"/>
    <col min="9487" max="9729" width="9.140625" style="74"/>
    <col min="9730" max="9730" width="13.42578125" style="74" customWidth="1"/>
    <col min="9731" max="9741" width="9.140625" style="74"/>
    <col min="9742" max="9742" width="23.140625" style="74" customWidth="1"/>
    <col min="9743" max="9985" width="9.140625" style="74"/>
    <col min="9986" max="9986" width="13.42578125" style="74" customWidth="1"/>
    <col min="9987" max="9997" width="9.140625" style="74"/>
    <col min="9998" max="9998" width="23.140625" style="74" customWidth="1"/>
    <col min="9999" max="10241" width="9.140625" style="74"/>
    <col min="10242" max="10242" width="13.42578125" style="74" customWidth="1"/>
    <col min="10243" max="10253" width="9.140625" style="74"/>
    <col min="10254" max="10254" width="23.140625" style="74" customWidth="1"/>
    <col min="10255" max="10497" width="9.140625" style="74"/>
    <col min="10498" max="10498" width="13.42578125" style="74" customWidth="1"/>
    <col min="10499" max="10509" width="9.140625" style="74"/>
    <col min="10510" max="10510" width="23.140625" style="74" customWidth="1"/>
    <col min="10511" max="10753" width="9.140625" style="74"/>
    <col min="10754" max="10754" width="13.42578125" style="74" customWidth="1"/>
    <col min="10755" max="10765" width="9.140625" style="74"/>
    <col min="10766" max="10766" width="23.140625" style="74" customWidth="1"/>
    <col min="10767" max="11009" width="9.140625" style="74"/>
    <col min="11010" max="11010" width="13.42578125" style="74" customWidth="1"/>
    <col min="11011" max="11021" width="9.140625" style="74"/>
    <col min="11022" max="11022" width="23.140625" style="74" customWidth="1"/>
    <col min="11023" max="11265" width="9.140625" style="74"/>
    <col min="11266" max="11266" width="13.42578125" style="74" customWidth="1"/>
    <col min="11267" max="11277" width="9.140625" style="74"/>
    <col min="11278" max="11278" width="23.140625" style="74" customWidth="1"/>
    <col min="11279" max="11521" width="9.140625" style="74"/>
    <col min="11522" max="11522" width="13.42578125" style="74" customWidth="1"/>
    <col min="11523" max="11533" width="9.140625" style="74"/>
    <col min="11534" max="11534" width="23.140625" style="74" customWidth="1"/>
    <col min="11535" max="11777" width="9.140625" style="74"/>
    <col min="11778" max="11778" width="13.42578125" style="74" customWidth="1"/>
    <col min="11779" max="11789" width="9.140625" style="74"/>
    <col min="11790" max="11790" width="23.140625" style="74" customWidth="1"/>
    <col min="11791" max="12033" width="9.140625" style="74"/>
    <col min="12034" max="12034" width="13.42578125" style="74" customWidth="1"/>
    <col min="12035" max="12045" width="9.140625" style="74"/>
    <col min="12046" max="12046" width="23.140625" style="74" customWidth="1"/>
    <col min="12047" max="12289" width="9.140625" style="74"/>
    <col min="12290" max="12290" width="13.42578125" style="74" customWidth="1"/>
    <col min="12291" max="12301" width="9.140625" style="74"/>
    <col min="12302" max="12302" width="23.140625" style="74" customWidth="1"/>
    <col min="12303" max="12545" width="9.140625" style="74"/>
    <col min="12546" max="12546" width="13.42578125" style="74" customWidth="1"/>
    <col min="12547" max="12557" width="9.140625" style="74"/>
    <col min="12558" max="12558" width="23.140625" style="74" customWidth="1"/>
    <col min="12559" max="12801" width="9.140625" style="74"/>
    <col min="12802" max="12802" width="13.42578125" style="74" customWidth="1"/>
    <col min="12803" max="12813" width="9.140625" style="74"/>
    <col min="12814" max="12814" width="23.140625" style="74" customWidth="1"/>
    <col min="12815" max="13057" width="9.140625" style="74"/>
    <col min="13058" max="13058" width="13.42578125" style="74" customWidth="1"/>
    <col min="13059" max="13069" width="9.140625" style="74"/>
    <col min="13070" max="13070" width="23.140625" style="74" customWidth="1"/>
    <col min="13071" max="13313" width="9.140625" style="74"/>
    <col min="13314" max="13314" width="13.42578125" style="74" customWidth="1"/>
    <col min="13315" max="13325" width="9.140625" style="74"/>
    <col min="13326" max="13326" width="23.140625" style="74" customWidth="1"/>
    <col min="13327" max="13569" width="9.140625" style="74"/>
    <col min="13570" max="13570" width="13.42578125" style="74" customWidth="1"/>
    <col min="13571" max="13581" width="9.140625" style="74"/>
    <col min="13582" max="13582" width="23.140625" style="74" customWidth="1"/>
    <col min="13583" max="13825" width="9.140625" style="74"/>
    <col min="13826" max="13826" width="13.42578125" style="74" customWidth="1"/>
    <col min="13827" max="13837" width="9.140625" style="74"/>
    <col min="13838" max="13838" width="23.140625" style="74" customWidth="1"/>
    <col min="13839" max="14081" width="9.140625" style="74"/>
    <col min="14082" max="14082" width="13.42578125" style="74" customWidth="1"/>
    <col min="14083" max="14093" width="9.140625" style="74"/>
    <col min="14094" max="14094" width="23.140625" style="74" customWidth="1"/>
    <col min="14095" max="14337" width="9.140625" style="74"/>
    <col min="14338" max="14338" width="13.42578125" style="74" customWidth="1"/>
    <col min="14339" max="14349" width="9.140625" style="74"/>
    <col min="14350" max="14350" width="23.140625" style="74" customWidth="1"/>
    <col min="14351" max="14593" width="9.140625" style="74"/>
    <col min="14594" max="14594" width="13.42578125" style="74" customWidth="1"/>
    <col min="14595" max="14605" width="9.140625" style="74"/>
    <col min="14606" max="14606" width="23.140625" style="74" customWidth="1"/>
    <col min="14607" max="14849" width="9.140625" style="74"/>
    <col min="14850" max="14850" width="13.42578125" style="74" customWidth="1"/>
    <col min="14851" max="14861" width="9.140625" style="74"/>
    <col min="14862" max="14862" width="23.140625" style="74" customWidth="1"/>
    <col min="14863" max="15105" width="9.140625" style="74"/>
    <col min="15106" max="15106" width="13.42578125" style="74" customWidth="1"/>
    <col min="15107" max="15117" width="9.140625" style="74"/>
    <col min="15118" max="15118" width="23.140625" style="74" customWidth="1"/>
    <col min="15119" max="15361" width="9.140625" style="74"/>
    <col min="15362" max="15362" width="13.42578125" style="74" customWidth="1"/>
    <col min="15363" max="15373" width="9.140625" style="74"/>
    <col min="15374" max="15374" width="23.140625" style="74" customWidth="1"/>
    <col min="15375" max="15617" width="9.140625" style="74"/>
    <col min="15618" max="15618" width="13.42578125" style="74" customWidth="1"/>
    <col min="15619" max="15629" width="9.140625" style="74"/>
    <col min="15630" max="15630" width="23.140625" style="74" customWidth="1"/>
    <col min="15631" max="15873" width="9.140625" style="74"/>
    <col min="15874" max="15874" width="13.42578125" style="74" customWidth="1"/>
    <col min="15875" max="15885" width="9.140625" style="74"/>
    <col min="15886" max="15886" width="23.140625" style="74" customWidth="1"/>
    <col min="15887" max="16129" width="9.140625" style="74"/>
    <col min="16130" max="16130" width="13.42578125" style="74" customWidth="1"/>
    <col min="16131" max="16141" width="9.140625" style="74"/>
    <col min="16142" max="16142" width="23.140625" style="74" customWidth="1"/>
    <col min="16143" max="16384" width="9.140625" style="74"/>
  </cols>
  <sheetData>
    <row r="1" spans="1:19" ht="23.25" x14ac:dyDescent="0.35">
      <c r="A1" s="75" t="s">
        <v>127</v>
      </c>
      <c r="B1" s="73"/>
      <c r="C1" s="73"/>
      <c r="D1" s="73"/>
      <c r="E1" s="73"/>
      <c r="F1" s="73"/>
      <c r="G1" s="73"/>
      <c r="H1" s="73"/>
      <c r="I1" s="73"/>
      <c r="J1" s="73"/>
      <c r="K1" s="73"/>
      <c r="L1" s="73"/>
      <c r="M1" s="73"/>
      <c r="N1" s="73"/>
      <c r="O1" s="73"/>
      <c r="P1" s="73"/>
      <c r="Q1" s="73"/>
      <c r="R1" s="73"/>
      <c r="S1" s="73"/>
    </row>
    <row r="2" spans="1:19" x14ac:dyDescent="0.25">
      <c r="A2" s="73"/>
      <c r="B2" s="73"/>
      <c r="C2" s="73"/>
      <c r="D2" s="73"/>
      <c r="E2" s="73"/>
      <c r="F2" s="73"/>
      <c r="G2" s="73"/>
      <c r="H2" s="73"/>
      <c r="I2" s="73"/>
      <c r="J2" s="73"/>
      <c r="K2" s="73"/>
      <c r="L2" s="73"/>
      <c r="M2" s="73"/>
      <c r="N2" s="73"/>
      <c r="O2" s="73"/>
      <c r="P2" s="73"/>
      <c r="Q2" s="73"/>
      <c r="R2" s="73"/>
      <c r="S2" s="73"/>
    </row>
    <row r="3" spans="1:19" x14ac:dyDescent="0.25">
      <c r="A3" s="73"/>
      <c r="B3" s="73"/>
      <c r="C3" s="73"/>
      <c r="D3" s="73"/>
      <c r="E3" s="73"/>
      <c r="F3" s="73"/>
      <c r="G3" s="73"/>
      <c r="H3" s="73"/>
      <c r="I3" s="73"/>
      <c r="J3" s="73"/>
      <c r="K3" s="73"/>
      <c r="L3" s="73"/>
      <c r="M3" s="73"/>
      <c r="N3" s="73"/>
      <c r="O3" s="73"/>
      <c r="P3" s="73"/>
      <c r="Q3" s="73"/>
      <c r="R3" s="73"/>
      <c r="S3" s="73"/>
    </row>
    <row r="4" spans="1:19" x14ac:dyDescent="0.25">
      <c r="A4" s="73"/>
      <c r="B4" s="73"/>
      <c r="C4" s="73"/>
      <c r="D4" s="73"/>
      <c r="E4" s="73"/>
      <c r="F4" s="73"/>
      <c r="G4" s="73"/>
      <c r="H4" s="73"/>
      <c r="I4" s="73"/>
      <c r="J4" s="73"/>
      <c r="K4" s="73"/>
      <c r="L4" s="73"/>
      <c r="M4" s="73"/>
      <c r="N4" s="73"/>
      <c r="O4" s="73"/>
      <c r="P4" s="73"/>
      <c r="Q4" s="73"/>
      <c r="R4" s="73"/>
      <c r="S4" s="73"/>
    </row>
    <row r="5" spans="1:19" x14ac:dyDescent="0.25">
      <c r="A5" s="73"/>
      <c r="B5" s="73"/>
      <c r="C5" s="73"/>
      <c r="D5" s="73"/>
      <c r="E5" s="73"/>
      <c r="F5" s="73"/>
      <c r="G5" s="73"/>
      <c r="H5" s="73"/>
      <c r="I5" s="73"/>
      <c r="J5" s="73"/>
      <c r="K5" s="73"/>
      <c r="L5" s="73"/>
      <c r="M5" s="73"/>
      <c r="N5" s="73"/>
      <c r="O5" s="73"/>
      <c r="P5" s="73"/>
      <c r="Q5" s="73"/>
      <c r="R5" s="73"/>
      <c r="S5" s="73"/>
    </row>
    <row r="6" spans="1:19" x14ac:dyDescent="0.25">
      <c r="A6" s="73"/>
      <c r="B6" s="73"/>
      <c r="C6" s="73"/>
      <c r="D6" s="73"/>
      <c r="E6" s="73"/>
      <c r="F6" s="73"/>
      <c r="G6" s="73"/>
      <c r="H6" s="73"/>
      <c r="I6" s="73"/>
      <c r="J6" s="73"/>
      <c r="K6" s="73"/>
      <c r="L6" s="73"/>
      <c r="M6" s="73"/>
      <c r="N6" s="73"/>
      <c r="O6" s="73"/>
      <c r="P6" s="73"/>
      <c r="Q6" s="73"/>
      <c r="R6" s="73"/>
      <c r="S6" s="73"/>
    </row>
    <row r="7" spans="1:19" x14ac:dyDescent="0.25">
      <c r="A7" s="73"/>
      <c r="B7" s="73"/>
      <c r="C7" s="73"/>
      <c r="D7" s="73"/>
      <c r="E7" s="73"/>
      <c r="F7" s="73"/>
      <c r="G7" s="73"/>
      <c r="H7" s="73"/>
      <c r="I7" s="73"/>
      <c r="J7" s="73"/>
      <c r="K7" s="73"/>
      <c r="L7" s="73"/>
      <c r="M7" s="73"/>
      <c r="N7" s="73"/>
      <c r="O7" s="73"/>
      <c r="P7" s="73"/>
      <c r="Q7" s="73"/>
      <c r="R7" s="73"/>
      <c r="S7" s="73"/>
    </row>
    <row r="8" spans="1:19" x14ac:dyDescent="0.25">
      <c r="A8" s="73"/>
      <c r="B8" s="73"/>
      <c r="C8" s="73"/>
      <c r="D8" s="73"/>
      <c r="E8" s="73"/>
      <c r="F8" s="73"/>
      <c r="G8" s="73"/>
      <c r="H8" s="73"/>
      <c r="I8" s="73"/>
      <c r="J8" s="73"/>
      <c r="K8" s="73"/>
      <c r="L8" s="73"/>
      <c r="M8" s="73"/>
      <c r="N8" s="73"/>
      <c r="O8" s="73"/>
      <c r="P8" s="73"/>
      <c r="Q8" s="73"/>
      <c r="R8" s="73"/>
      <c r="S8" s="73"/>
    </row>
    <row r="9" spans="1:19" x14ac:dyDescent="0.25">
      <c r="A9" s="73"/>
      <c r="B9" s="73"/>
      <c r="C9" s="73"/>
      <c r="D9" s="73"/>
      <c r="E9" s="73"/>
      <c r="F9" s="73"/>
      <c r="G9" s="73"/>
      <c r="H9" s="73"/>
      <c r="I9" s="73"/>
      <c r="J9" s="73"/>
      <c r="K9" s="73"/>
      <c r="L9" s="73"/>
      <c r="M9" s="73"/>
      <c r="N9" s="73"/>
      <c r="O9" s="73"/>
      <c r="P9" s="73"/>
      <c r="Q9" s="73"/>
      <c r="R9" s="73"/>
      <c r="S9" s="73"/>
    </row>
    <row r="10" spans="1:19" x14ac:dyDescent="0.25">
      <c r="A10" s="73"/>
      <c r="B10" s="73"/>
      <c r="C10" s="73"/>
      <c r="D10" s="73"/>
      <c r="E10" s="73"/>
      <c r="F10" s="73"/>
      <c r="G10" s="73"/>
      <c r="H10" s="73"/>
      <c r="I10" s="73"/>
      <c r="J10" s="73"/>
      <c r="K10" s="73"/>
      <c r="L10" s="73"/>
      <c r="M10" s="73"/>
      <c r="N10" s="73"/>
      <c r="O10" s="73"/>
      <c r="P10" s="73"/>
      <c r="Q10" s="73"/>
      <c r="R10" s="73"/>
      <c r="S10" s="73"/>
    </row>
    <row r="11" spans="1:19" x14ac:dyDescent="0.25">
      <c r="A11" s="73"/>
      <c r="B11" s="73"/>
      <c r="C11" s="73"/>
      <c r="D11" s="73"/>
      <c r="E11" s="73"/>
      <c r="F11" s="73"/>
      <c r="G11" s="73"/>
      <c r="H11" s="73"/>
      <c r="I11" s="73"/>
      <c r="J11" s="73"/>
      <c r="K11" s="73"/>
      <c r="L11" s="73"/>
      <c r="M11" s="73"/>
      <c r="N11" s="73"/>
      <c r="O11" s="73"/>
      <c r="P11" s="73"/>
      <c r="Q11" s="73"/>
      <c r="R11" s="73"/>
      <c r="S11" s="73"/>
    </row>
    <row r="12" spans="1:19" x14ac:dyDescent="0.25">
      <c r="A12" s="73"/>
      <c r="B12" s="73"/>
      <c r="C12" s="73"/>
      <c r="D12" s="73"/>
      <c r="E12" s="73"/>
      <c r="F12" s="73"/>
      <c r="G12" s="73"/>
      <c r="H12" s="73"/>
      <c r="I12" s="73"/>
      <c r="J12" s="73"/>
      <c r="K12" s="73"/>
      <c r="L12" s="73"/>
      <c r="M12" s="73"/>
      <c r="N12" s="73"/>
      <c r="O12" s="73"/>
      <c r="P12" s="73"/>
      <c r="Q12" s="73"/>
      <c r="R12" s="73"/>
      <c r="S12" s="73"/>
    </row>
    <row r="13" spans="1:19" x14ac:dyDescent="0.25">
      <c r="A13" s="73"/>
      <c r="B13" s="73"/>
      <c r="C13" s="73"/>
      <c r="D13" s="73"/>
      <c r="E13" s="73"/>
      <c r="F13" s="73"/>
      <c r="G13" s="73"/>
      <c r="H13" s="73"/>
      <c r="I13" s="73"/>
      <c r="J13" s="73"/>
      <c r="K13" s="73"/>
      <c r="L13" s="73"/>
      <c r="M13" s="73"/>
      <c r="N13" s="73"/>
      <c r="O13" s="73"/>
      <c r="P13" s="73"/>
      <c r="Q13" s="73"/>
      <c r="R13" s="73"/>
      <c r="S13" s="73"/>
    </row>
    <row r="14" spans="1:19" x14ac:dyDescent="0.25">
      <c r="A14" s="73"/>
      <c r="B14" s="73"/>
      <c r="C14" s="73"/>
      <c r="D14" s="73"/>
      <c r="E14" s="73"/>
      <c r="F14" s="73"/>
      <c r="G14" s="73"/>
      <c r="H14" s="73"/>
      <c r="I14" s="73"/>
      <c r="J14" s="73"/>
      <c r="K14" s="73"/>
      <c r="L14" s="73"/>
      <c r="M14" s="73"/>
      <c r="N14" s="73"/>
      <c r="O14" s="73"/>
      <c r="P14" s="73"/>
      <c r="Q14" s="73"/>
      <c r="R14" s="73"/>
      <c r="S14" s="73"/>
    </row>
    <row r="15" spans="1:19" ht="23.25" x14ac:dyDescent="0.35">
      <c r="A15" s="75" t="s">
        <v>129</v>
      </c>
      <c r="B15" s="73"/>
      <c r="C15" s="73"/>
      <c r="D15" s="73"/>
      <c r="E15" s="73"/>
      <c r="F15" s="73"/>
      <c r="G15" s="73"/>
      <c r="H15" s="73"/>
      <c r="I15" s="73"/>
      <c r="J15" s="73"/>
      <c r="K15" s="73"/>
      <c r="L15" s="73"/>
      <c r="M15" s="73"/>
      <c r="N15" s="73"/>
      <c r="O15" s="73"/>
      <c r="P15" s="73"/>
      <c r="Q15" s="73"/>
      <c r="R15" s="73"/>
      <c r="S15" s="73"/>
    </row>
    <row r="16" spans="1:19" x14ac:dyDescent="0.25">
      <c r="A16" s="73"/>
      <c r="B16" s="73"/>
      <c r="C16" s="73"/>
      <c r="D16" s="73"/>
      <c r="E16" s="73"/>
      <c r="F16" s="73"/>
      <c r="G16" s="73"/>
      <c r="H16" s="73"/>
      <c r="I16" s="73"/>
      <c r="J16" s="73"/>
      <c r="K16" s="73"/>
      <c r="L16" s="73"/>
      <c r="M16" s="73"/>
      <c r="N16" s="73"/>
      <c r="O16" s="73"/>
      <c r="P16" s="73"/>
      <c r="Q16" s="73"/>
      <c r="R16" s="73"/>
      <c r="S16" s="73"/>
    </row>
    <row r="17" spans="1:19" x14ac:dyDescent="0.25">
      <c r="A17" s="73"/>
      <c r="B17" s="73"/>
      <c r="C17" s="73"/>
      <c r="D17" s="73"/>
      <c r="E17" s="73"/>
      <c r="F17" s="73"/>
      <c r="G17" s="73"/>
      <c r="H17" s="73"/>
      <c r="I17" s="73"/>
      <c r="J17" s="73"/>
      <c r="K17" s="73"/>
      <c r="L17" s="73"/>
      <c r="M17" s="73"/>
      <c r="N17" s="73"/>
      <c r="O17" s="73"/>
      <c r="P17" s="73"/>
      <c r="Q17" s="73"/>
      <c r="R17" s="73"/>
      <c r="S17" s="73"/>
    </row>
    <row r="18" spans="1:19" x14ac:dyDescent="0.25">
      <c r="A18" s="73"/>
      <c r="B18" s="73"/>
      <c r="C18" s="73"/>
      <c r="D18" s="73"/>
      <c r="E18" s="73"/>
      <c r="F18" s="73"/>
      <c r="G18" s="73"/>
      <c r="H18" s="73"/>
      <c r="I18" s="73"/>
      <c r="J18" s="73"/>
      <c r="K18" s="73"/>
      <c r="L18" s="73"/>
      <c r="M18" s="73"/>
      <c r="N18" s="73"/>
      <c r="O18" s="73"/>
      <c r="P18" s="73"/>
      <c r="Q18" s="73"/>
      <c r="R18" s="73"/>
      <c r="S18" s="73"/>
    </row>
    <row r="19" spans="1:19" x14ac:dyDescent="0.25">
      <c r="A19" s="73"/>
      <c r="B19" s="73"/>
      <c r="C19" s="73"/>
      <c r="D19" s="73"/>
      <c r="E19" s="73"/>
      <c r="F19" s="73"/>
      <c r="G19" s="73"/>
      <c r="H19" s="73"/>
      <c r="I19" s="73"/>
      <c r="J19" s="73"/>
      <c r="K19" s="73"/>
      <c r="L19" s="73"/>
      <c r="M19" s="73"/>
      <c r="N19" s="73"/>
      <c r="O19" s="73"/>
      <c r="P19" s="73"/>
      <c r="Q19" s="73"/>
      <c r="R19" s="73"/>
      <c r="S19" s="73"/>
    </row>
    <row r="20" spans="1:19" x14ac:dyDescent="0.25">
      <c r="A20" s="73"/>
      <c r="B20" s="73"/>
      <c r="C20" s="73"/>
      <c r="D20" s="73"/>
      <c r="E20" s="73"/>
      <c r="F20" s="73"/>
      <c r="G20" s="73"/>
      <c r="H20" s="73"/>
      <c r="I20" s="73"/>
      <c r="J20" s="73"/>
      <c r="K20" s="73"/>
      <c r="L20" s="73"/>
      <c r="M20" s="73"/>
      <c r="N20" s="73"/>
      <c r="O20" s="73"/>
      <c r="P20" s="73"/>
      <c r="Q20" s="73"/>
      <c r="R20" s="73"/>
      <c r="S20" s="73"/>
    </row>
    <row r="21" spans="1:19" x14ac:dyDescent="0.25">
      <c r="A21" s="73"/>
      <c r="B21" s="73"/>
      <c r="C21" s="73"/>
      <c r="D21" s="73"/>
      <c r="E21" s="73"/>
      <c r="F21" s="73"/>
      <c r="G21" s="73"/>
      <c r="H21" s="73"/>
      <c r="I21" s="73"/>
      <c r="J21" s="73"/>
      <c r="K21" s="73"/>
      <c r="L21" s="73"/>
      <c r="M21" s="73"/>
      <c r="N21" s="73"/>
      <c r="O21" s="73"/>
      <c r="P21" s="73"/>
      <c r="Q21" s="73"/>
      <c r="R21" s="73"/>
      <c r="S21" s="73"/>
    </row>
    <row r="22" spans="1:19" x14ac:dyDescent="0.25">
      <c r="A22" s="73"/>
      <c r="B22" s="73"/>
      <c r="C22" s="73"/>
      <c r="D22" s="73"/>
      <c r="E22" s="73"/>
      <c r="F22" s="73"/>
      <c r="G22" s="73"/>
      <c r="H22" s="73"/>
      <c r="I22" s="73"/>
      <c r="J22" s="73"/>
      <c r="K22" s="73"/>
      <c r="L22" s="73"/>
      <c r="M22" s="73"/>
      <c r="N22" s="73"/>
      <c r="O22" s="73"/>
      <c r="P22" s="73"/>
      <c r="Q22" s="73"/>
      <c r="R22" s="73"/>
      <c r="S22" s="73"/>
    </row>
    <row r="23" spans="1:19" x14ac:dyDescent="0.25">
      <c r="A23" s="73"/>
      <c r="B23" s="73"/>
      <c r="C23" s="73"/>
      <c r="D23" s="73"/>
      <c r="E23" s="73"/>
      <c r="F23" s="73"/>
      <c r="G23" s="73"/>
      <c r="H23" s="73"/>
      <c r="I23" s="73"/>
      <c r="J23" s="73"/>
      <c r="K23" s="73"/>
      <c r="L23" s="73"/>
      <c r="M23" s="73"/>
      <c r="N23" s="73"/>
      <c r="O23" s="73"/>
      <c r="P23" s="73"/>
      <c r="Q23" s="73"/>
      <c r="R23" s="73"/>
      <c r="S23" s="73"/>
    </row>
    <row r="24" spans="1:19" x14ac:dyDescent="0.25">
      <c r="A24" s="73"/>
      <c r="B24" s="73"/>
      <c r="C24" s="73"/>
      <c r="D24" s="73"/>
      <c r="E24" s="73"/>
      <c r="F24" s="73"/>
      <c r="G24" s="73"/>
      <c r="H24" s="73"/>
      <c r="I24" s="73"/>
      <c r="J24" s="73"/>
      <c r="K24" s="73"/>
      <c r="L24" s="73"/>
      <c r="M24" s="73"/>
      <c r="N24" s="73"/>
      <c r="O24" s="73"/>
      <c r="P24" s="73"/>
      <c r="Q24" s="73"/>
      <c r="R24" s="73"/>
      <c r="S24" s="7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80" zoomScaleNormal="80" workbookViewId="0"/>
  </sheetViews>
  <sheetFormatPr defaultColWidth="8.7109375" defaultRowHeight="15" x14ac:dyDescent="0.25"/>
  <cols>
    <col min="1" max="1" width="8.7109375" style="4"/>
    <col min="2" max="2" width="13" style="4" customWidth="1"/>
    <col min="3" max="3" width="8.7109375" style="4"/>
    <col min="4" max="4" width="36.42578125" style="4" customWidth="1"/>
    <col min="5" max="6" width="11.42578125" style="4" bestFit="1" customWidth="1"/>
    <col min="7" max="7" width="3.5703125" style="4" customWidth="1"/>
    <col min="8" max="8" width="11.85546875" style="4" customWidth="1"/>
    <col min="9" max="9" width="14.28515625" style="4" customWidth="1"/>
    <col min="10" max="10" width="3.140625" style="4" customWidth="1"/>
    <col min="11" max="11" width="12" style="4" customWidth="1"/>
    <col min="12" max="12" width="11.28515625" style="4" customWidth="1"/>
    <col min="13" max="16384" width="8.7109375" style="4"/>
  </cols>
  <sheetData>
    <row r="1" spans="1:12" ht="18.75" x14ac:dyDescent="0.3">
      <c r="A1" s="1" t="s">
        <v>0</v>
      </c>
    </row>
    <row r="2" spans="1:12" x14ac:dyDescent="0.25">
      <c r="A2" s="47" t="s">
        <v>114</v>
      </c>
    </row>
    <row r="3" spans="1:12" x14ac:dyDescent="0.25">
      <c r="A3" s="47" t="s">
        <v>2</v>
      </c>
    </row>
    <row r="4" spans="1:12" x14ac:dyDescent="0.25">
      <c r="A4" s="47"/>
    </row>
    <row r="5" spans="1:12" ht="15.6" customHeight="1" x14ac:dyDescent="0.25">
      <c r="C5" s="48"/>
      <c r="D5" s="49"/>
      <c r="E5" s="120" t="s">
        <v>115</v>
      </c>
      <c r="F5" s="121"/>
      <c r="G5" s="49"/>
      <c r="H5" s="120" t="s">
        <v>118</v>
      </c>
      <c r="I5" s="121"/>
      <c r="K5" s="120" t="s">
        <v>124</v>
      </c>
      <c r="L5" s="121"/>
    </row>
    <row r="6" spans="1:12" ht="32.1" customHeight="1" x14ac:dyDescent="0.25">
      <c r="C6" s="48"/>
      <c r="D6" s="49"/>
      <c r="E6" s="122"/>
      <c r="F6" s="123"/>
      <c r="G6" s="49"/>
      <c r="H6" s="122"/>
      <c r="I6" s="123"/>
      <c r="K6" s="122"/>
      <c r="L6" s="123"/>
    </row>
    <row r="7" spans="1:12" x14ac:dyDescent="0.25">
      <c r="C7" s="48"/>
      <c r="D7" s="50"/>
      <c r="E7" s="51">
        <v>2025</v>
      </c>
      <c r="F7" s="51">
        <v>2026</v>
      </c>
      <c r="G7" s="49"/>
      <c r="H7" s="51">
        <v>2025</v>
      </c>
      <c r="I7" s="51">
        <v>2026</v>
      </c>
      <c r="K7" s="51">
        <v>2025</v>
      </c>
      <c r="L7" s="51">
        <v>2026</v>
      </c>
    </row>
    <row r="8" spans="1:12" x14ac:dyDescent="0.25">
      <c r="C8" s="48" t="s">
        <v>96</v>
      </c>
      <c r="D8" s="52" t="s">
        <v>97</v>
      </c>
      <c r="E8" s="53">
        <v>23193531</v>
      </c>
      <c r="F8" s="53">
        <v>23432894</v>
      </c>
      <c r="G8" s="49"/>
      <c r="H8" s="55">
        <f>'Resource supply detail (R)'!D97</f>
        <v>23193531</v>
      </c>
      <c r="I8" s="55">
        <f>'Resource supply detail (R)'!E97</f>
        <v>23432894</v>
      </c>
      <c r="K8" s="55">
        <f>H8-E8</f>
        <v>0</v>
      </c>
      <c r="L8" s="55">
        <f t="shared" ref="L8:L13" si="0">I8-F8</f>
        <v>0</v>
      </c>
    </row>
    <row r="9" spans="1:12" ht="30" x14ac:dyDescent="0.25">
      <c r="C9" s="48" t="s">
        <v>98</v>
      </c>
      <c r="D9" s="54" t="s">
        <v>99</v>
      </c>
      <c r="E9" s="55">
        <v>14023469</v>
      </c>
      <c r="F9" s="55">
        <v>14910418</v>
      </c>
      <c r="G9" s="49"/>
      <c r="H9" s="55">
        <f>'Resource supply detail (R)'!D98</f>
        <v>14792985.510000002</v>
      </c>
      <c r="I9" s="55">
        <f>'Resource supply detail (R)'!E98</f>
        <v>14798007.310000001</v>
      </c>
      <c r="K9" s="55">
        <f t="shared" ref="K9:K13" si="1">H9-E9</f>
        <v>769516.51000000164</v>
      </c>
      <c r="L9" s="55">
        <f t="shared" si="0"/>
        <v>-112410.68999999948</v>
      </c>
    </row>
    <row r="10" spans="1:12" x14ac:dyDescent="0.25">
      <c r="C10" s="48" t="s">
        <v>100</v>
      </c>
      <c r="D10" s="54" t="s">
        <v>101</v>
      </c>
      <c r="E10" s="55">
        <v>2506331.3035999998</v>
      </c>
      <c r="F10" s="55">
        <v>0</v>
      </c>
      <c r="G10" s="49"/>
      <c r="H10" s="55">
        <f>'Resource supply detail (R)'!D99</f>
        <v>2391756</v>
      </c>
      <c r="I10" s="55">
        <f>'Resource supply detail (R)'!E99</f>
        <v>0</v>
      </c>
      <c r="K10" s="55">
        <f t="shared" si="1"/>
        <v>-114575.30359999975</v>
      </c>
      <c r="L10" s="55">
        <f t="shared" si="0"/>
        <v>0</v>
      </c>
    </row>
    <row r="11" spans="1:12" x14ac:dyDescent="0.25">
      <c r="C11" s="48" t="s">
        <v>102</v>
      </c>
      <c r="D11" s="54" t="s">
        <v>103</v>
      </c>
      <c r="E11" s="55">
        <v>6663730.4067881238</v>
      </c>
      <c r="F11" s="55">
        <v>8155886</v>
      </c>
      <c r="G11" s="49"/>
      <c r="H11" s="55">
        <f>'Resource supply detail (R)'!D100</f>
        <v>6008789.4899999984</v>
      </c>
      <c r="I11" s="55">
        <f>'Resource supply detail (R)'!E100</f>
        <v>8634886.6899999995</v>
      </c>
      <c r="K11" s="55">
        <f t="shared" si="1"/>
        <v>-654940.91678812541</v>
      </c>
      <c r="L11" s="55">
        <f t="shared" si="0"/>
        <v>479000.68999999948</v>
      </c>
    </row>
    <row r="12" spans="1:12" ht="15.75" thickBot="1" x14ac:dyDescent="0.3">
      <c r="C12" s="48" t="s">
        <v>104</v>
      </c>
      <c r="D12" s="56" t="s">
        <v>105</v>
      </c>
      <c r="E12" s="57">
        <v>0</v>
      </c>
      <c r="F12" s="57">
        <v>366590</v>
      </c>
      <c r="G12" s="49"/>
      <c r="H12" s="57">
        <f>'Resource supply detail (R)'!D101</f>
        <v>0</v>
      </c>
      <c r="I12" s="57">
        <f>'Resource supply detail (R)'!E101</f>
        <v>0</v>
      </c>
      <c r="K12" s="57">
        <f t="shared" si="1"/>
        <v>0</v>
      </c>
      <c r="L12" s="57">
        <f t="shared" si="0"/>
        <v>-366590</v>
      </c>
    </row>
    <row r="13" spans="1:12" ht="15.75" thickTop="1" x14ac:dyDescent="0.25">
      <c r="C13" s="48" t="s">
        <v>106</v>
      </c>
      <c r="D13" s="58" t="s">
        <v>107</v>
      </c>
      <c r="E13" s="59">
        <v>23193530.710388124</v>
      </c>
      <c r="F13" s="59">
        <v>23432894</v>
      </c>
      <c r="G13" s="49"/>
      <c r="H13" s="59">
        <f>SUM(H9:H12)</f>
        <v>23193531</v>
      </c>
      <c r="I13" s="59">
        <f>SUM(I9:I12)</f>
        <v>23432894</v>
      </c>
      <c r="K13" s="59">
        <f t="shared" si="1"/>
        <v>0.28961187601089478</v>
      </c>
      <c r="L13" s="59">
        <f t="shared" si="0"/>
        <v>0</v>
      </c>
    </row>
    <row r="14" spans="1:12" x14ac:dyDescent="0.25">
      <c r="C14" s="48"/>
      <c r="D14" s="60"/>
      <c r="E14" s="61"/>
      <c r="F14" s="61"/>
      <c r="G14" s="49"/>
      <c r="H14" s="49"/>
      <c r="K14" s="49"/>
    </row>
    <row r="15" spans="1:12" x14ac:dyDescent="0.25">
      <c r="C15" s="48"/>
      <c r="D15" s="49"/>
      <c r="E15" s="49"/>
      <c r="F15" s="49"/>
      <c r="G15" s="49"/>
      <c r="H15" s="49"/>
      <c r="K15" s="49"/>
    </row>
    <row r="16" spans="1:12" ht="24.6" customHeight="1" x14ac:dyDescent="0.25">
      <c r="B16" s="125" t="s">
        <v>117</v>
      </c>
      <c r="C16" s="49"/>
      <c r="D16" s="49"/>
      <c r="E16" s="120" t="s">
        <v>116</v>
      </c>
      <c r="F16" s="121"/>
      <c r="G16" s="50"/>
      <c r="H16" s="120" t="s">
        <v>119</v>
      </c>
      <c r="I16" s="121"/>
      <c r="K16" s="120" t="s">
        <v>125</v>
      </c>
      <c r="L16" s="121"/>
    </row>
    <row r="17" spans="2:12" ht="18.95" customHeight="1" x14ac:dyDescent="0.25">
      <c r="B17" s="126"/>
      <c r="C17" s="49"/>
      <c r="D17" s="49"/>
      <c r="E17" s="122"/>
      <c r="F17" s="123"/>
      <c r="G17" s="50"/>
      <c r="H17" s="122"/>
      <c r="I17" s="123"/>
      <c r="K17" s="122"/>
      <c r="L17" s="123"/>
    </row>
    <row r="18" spans="2:12" ht="78.75" customHeight="1" x14ac:dyDescent="0.25">
      <c r="B18" s="127"/>
      <c r="C18" s="49"/>
      <c r="D18" s="62"/>
      <c r="E18" s="63">
        <v>2025</v>
      </c>
      <c r="F18" s="63">
        <v>2026</v>
      </c>
      <c r="G18" s="50"/>
      <c r="H18" s="63">
        <v>2025</v>
      </c>
      <c r="I18" s="63">
        <v>2026</v>
      </c>
      <c r="K18" s="63">
        <v>2025</v>
      </c>
      <c r="L18" s="63">
        <v>2026</v>
      </c>
    </row>
    <row r="19" spans="2:12" ht="30" x14ac:dyDescent="0.25">
      <c r="B19" s="64">
        <v>0</v>
      </c>
      <c r="C19" s="48" t="s">
        <v>108</v>
      </c>
      <c r="D19" s="54" t="s">
        <v>99</v>
      </c>
      <c r="E19" s="65">
        <v>0</v>
      </c>
      <c r="F19" s="65">
        <v>0</v>
      </c>
      <c r="G19" s="50"/>
      <c r="H19" s="65">
        <f>$B19*H9</f>
        <v>0</v>
      </c>
      <c r="I19" s="65">
        <f t="shared" ref="I19:I22" si="2">$B19*I9</f>
        <v>0</v>
      </c>
      <c r="K19" s="65">
        <f t="shared" ref="K19:K23" si="3">H19-E19</f>
        <v>0</v>
      </c>
      <c r="L19" s="65">
        <f t="shared" ref="L19:L23" si="4">I19-F19</f>
        <v>0</v>
      </c>
    </row>
    <row r="20" spans="2:12" x14ac:dyDescent="0.25">
      <c r="B20" s="64">
        <v>1.0613999999999999</v>
      </c>
      <c r="C20" s="48" t="s">
        <v>109</v>
      </c>
      <c r="D20" s="54" t="s">
        <v>101</v>
      </c>
      <c r="E20" s="65">
        <v>2660220.0456410395</v>
      </c>
      <c r="F20" s="65">
        <v>0</v>
      </c>
      <c r="G20" s="50"/>
      <c r="H20" s="65">
        <f t="shared" ref="H20" si="5">$B20*H10</f>
        <v>2538609.8183999998</v>
      </c>
      <c r="I20" s="65">
        <f t="shared" si="2"/>
        <v>0</v>
      </c>
      <c r="K20" s="65">
        <f t="shared" si="3"/>
        <v>-121610.22724103974</v>
      </c>
      <c r="L20" s="65">
        <f t="shared" si="4"/>
        <v>0</v>
      </c>
    </row>
    <row r="21" spans="2:12" x14ac:dyDescent="0.25">
      <c r="B21" s="64">
        <v>0.43540000000000001</v>
      </c>
      <c r="C21" s="48" t="s">
        <v>110</v>
      </c>
      <c r="D21" s="54" t="s">
        <v>103</v>
      </c>
      <c r="E21" s="65">
        <v>2901388.2191155492</v>
      </c>
      <c r="F21" s="65">
        <v>3551072.7644000002</v>
      </c>
      <c r="G21" s="50"/>
      <c r="H21" s="65">
        <f t="shared" ref="H21" si="6">$B21*H11</f>
        <v>2616226.9439459993</v>
      </c>
      <c r="I21" s="65">
        <f t="shared" si="2"/>
        <v>3759629.6648259996</v>
      </c>
      <c r="K21" s="65">
        <f t="shared" si="3"/>
        <v>-285161.27516954998</v>
      </c>
      <c r="L21" s="65">
        <f t="shared" si="4"/>
        <v>208556.90042599943</v>
      </c>
    </row>
    <row r="22" spans="2:12" ht="15.75" thickBot="1" x14ac:dyDescent="0.3">
      <c r="B22" s="66">
        <v>0.437</v>
      </c>
      <c r="C22" s="48" t="s">
        <v>111</v>
      </c>
      <c r="D22" s="56" t="s">
        <v>105</v>
      </c>
      <c r="E22" s="67">
        <v>0</v>
      </c>
      <c r="F22" s="67">
        <v>160199.82999999999</v>
      </c>
      <c r="G22" s="50"/>
      <c r="H22" s="67">
        <f t="shared" ref="H22" si="7">$B22*H12</f>
        <v>0</v>
      </c>
      <c r="I22" s="67">
        <f t="shared" si="2"/>
        <v>0</v>
      </c>
      <c r="K22" s="67">
        <f t="shared" si="3"/>
        <v>0</v>
      </c>
      <c r="L22" s="67">
        <f t="shared" si="4"/>
        <v>-160199.82999999999</v>
      </c>
    </row>
    <row r="23" spans="2:12" ht="15.75" thickTop="1" x14ac:dyDescent="0.25">
      <c r="C23" s="48" t="s">
        <v>112</v>
      </c>
      <c r="D23" s="68" t="s">
        <v>113</v>
      </c>
      <c r="E23" s="69">
        <v>5561608.2647565883</v>
      </c>
      <c r="F23" s="69">
        <v>3711272.5944000003</v>
      </c>
      <c r="G23" s="50"/>
      <c r="H23" s="69">
        <f>SUM(H19:H22)</f>
        <v>5154836.7623459995</v>
      </c>
      <c r="I23" s="69">
        <f>SUM(I19:I22)</f>
        <v>3759629.6648259996</v>
      </c>
      <c r="K23" s="69">
        <f t="shared" si="3"/>
        <v>-406771.50241058879</v>
      </c>
      <c r="L23" s="69">
        <f t="shared" si="4"/>
        <v>48357.070425999351</v>
      </c>
    </row>
    <row r="26" spans="2:12" ht="30" customHeight="1" x14ac:dyDescent="0.25">
      <c r="H26" s="124" t="s">
        <v>126</v>
      </c>
      <c r="I26" s="124"/>
      <c r="J26" s="124"/>
      <c r="K26" s="124"/>
      <c r="L26" s="124"/>
    </row>
    <row r="27" spans="2:12" ht="24" customHeight="1" x14ac:dyDescent="0.25">
      <c r="H27" s="124"/>
      <c r="I27" s="124"/>
      <c r="J27" s="124"/>
      <c r="K27" s="124"/>
      <c r="L27" s="124"/>
    </row>
    <row r="28" spans="2:12" ht="24" customHeight="1" x14ac:dyDescent="0.25">
      <c r="H28" s="124"/>
      <c r="I28" s="124"/>
      <c r="J28" s="124"/>
      <c r="K28" s="124"/>
      <c r="L28" s="124"/>
    </row>
    <row r="29" spans="2:12" ht="42.95" customHeight="1" x14ac:dyDescent="0.25">
      <c r="H29" s="124"/>
      <c r="I29" s="124"/>
      <c r="J29" s="124"/>
      <c r="K29" s="124"/>
      <c r="L29" s="124"/>
    </row>
  </sheetData>
  <mergeCells count="8">
    <mergeCell ref="K5:L6"/>
    <mergeCell ref="K16:L17"/>
    <mergeCell ref="H26:L29"/>
    <mergeCell ref="B16:B18"/>
    <mergeCell ref="E5:F6"/>
    <mergeCell ref="E16:F17"/>
    <mergeCell ref="H5:I6"/>
    <mergeCell ref="H16:I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6"/>
  <sheetViews>
    <sheetView zoomScale="77" zoomScaleNormal="90" workbookViewId="0"/>
  </sheetViews>
  <sheetFormatPr defaultColWidth="9.140625" defaultRowHeight="15" x14ac:dyDescent="0.25"/>
  <cols>
    <col min="1" max="1" width="10.140625" style="4" customWidth="1"/>
    <col min="2" max="2" width="7.42578125" style="4" bestFit="1" customWidth="1"/>
    <col min="3" max="3" width="39.85546875" style="4" customWidth="1"/>
    <col min="4" max="4" width="13.42578125" style="4" customWidth="1"/>
    <col min="5" max="5" width="19.42578125" style="4" customWidth="1"/>
    <col min="6" max="6" width="20" style="4" customWidth="1"/>
    <col min="7" max="7" width="4" style="4" customWidth="1"/>
    <col min="8" max="9" width="12" style="4" bestFit="1" customWidth="1"/>
    <col min="10" max="10" width="4.5703125" style="4" customWidth="1"/>
    <col min="11" max="12" width="13.7109375" style="4" bestFit="1" customWidth="1"/>
    <col min="13" max="13" width="14.140625" style="4" bestFit="1" customWidth="1"/>
    <col min="14" max="19" width="11.28515625" style="4" bestFit="1" customWidth="1"/>
    <col min="20" max="23" width="12" style="4" bestFit="1" customWidth="1"/>
    <col min="24" max="28" width="11.28515625" style="4" bestFit="1" customWidth="1"/>
    <col min="29" max="34" width="12" style="4" bestFit="1" customWidth="1"/>
    <col min="35" max="35" width="8.5703125" style="4" customWidth="1"/>
    <col min="36" max="36" width="10.85546875" style="4" bestFit="1" customWidth="1"/>
    <col min="37" max="39" width="11.28515625" style="4" bestFit="1" customWidth="1"/>
    <col min="40" max="40" width="14.140625" style="4" bestFit="1" customWidth="1"/>
    <col min="41" max="42" width="13.7109375" style="4" bestFit="1" customWidth="1"/>
    <col min="43" max="43" width="14.140625" style="4" bestFit="1" customWidth="1"/>
    <col min="44" max="44" width="14.140625" style="4" customWidth="1"/>
    <col min="45" max="46" width="11.28515625" style="4" bestFit="1" customWidth="1"/>
    <col min="47" max="47" width="10.85546875" style="4" bestFit="1" customWidth="1"/>
    <col min="48" max="16384" width="9.140625" style="4"/>
  </cols>
  <sheetData>
    <row r="1" spans="1:47" x14ac:dyDescent="0.25">
      <c r="D1" s="76" t="s">
        <v>128</v>
      </c>
      <c r="E1"/>
      <c r="F1"/>
      <c r="G1"/>
      <c r="H1"/>
      <c r="I1"/>
      <c r="J1"/>
      <c r="K1"/>
    </row>
    <row r="2" spans="1:47" x14ac:dyDescent="0.25">
      <c r="D2" s="76"/>
      <c r="E2"/>
      <c r="F2"/>
      <c r="G2"/>
      <c r="H2"/>
      <c r="I2"/>
      <c r="J2"/>
      <c r="K2"/>
    </row>
    <row r="3" spans="1:47" x14ac:dyDescent="0.25">
      <c r="A3" s="132" t="s">
        <v>130</v>
      </c>
      <c r="B3" s="132"/>
      <c r="C3" s="132"/>
      <c r="D3" s="132"/>
      <c r="E3" s="132"/>
      <c r="F3" s="132"/>
      <c r="G3" s="132"/>
      <c r="H3" s="132"/>
      <c r="I3" s="132"/>
      <c r="J3" s="132"/>
      <c r="K3" s="132"/>
      <c r="L3" s="132"/>
      <c r="M3" s="132"/>
      <c r="N3" s="132"/>
    </row>
    <row r="4" spans="1:47" ht="18.75" x14ac:dyDescent="0.3">
      <c r="A4" s="1" t="s">
        <v>0</v>
      </c>
      <c r="B4" s="2"/>
      <c r="C4" s="3"/>
    </row>
    <row r="5" spans="1:47" ht="15.75" x14ac:dyDescent="0.25">
      <c r="A5" s="5" t="s">
        <v>95</v>
      </c>
      <c r="B5" s="6"/>
      <c r="C5" s="6"/>
    </row>
    <row r="6" spans="1:47" ht="21" x14ac:dyDescent="0.35">
      <c r="A6" s="7" t="s">
        <v>1</v>
      </c>
      <c r="B6" s="6"/>
      <c r="C6" s="6"/>
    </row>
    <row r="7" spans="1:47" ht="15.75" x14ac:dyDescent="0.25">
      <c r="A7" s="5"/>
      <c r="B7" s="6"/>
      <c r="C7" s="6"/>
    </row>
    <row r="8" spans="1:47" x14ac:dyDescent="0.25">
      <c r="B8" s="6"/>
      <c r="C8" s="6"/>
      <c r="K8" s="8">
        <v>2025</v>
      </c>
      <c r="L8" s="8">
        <v>2025</v>
      </c>
      <c r="M8" s="8">
        <v>2025</v>
      </c>
      <c r="N8" s="8">
        <v>2025</v>
      </c>
      <c r="O8" s="8">
        <v>2025</v>
      </c>
      <c r="P8" s="8">
        <v>2025</v>
      </c>
      <c r="Q8" s="8">
        <v>2025</v>
      </c>
      <c r="R8" s="8">
        <v>2025</v>
      </c>
      <c r="S8" s="8">
        <v>2025</v>
      </c>
      <c r="T8" s="8">
        <v>2025</v>
      </c>
      <c r="U8" s="8">
        <v>2025</v>
      </c>
      <c r="V8" s="8">
        <v>2025</v>
      </c>
      <c r="W8" s="8">
        <v>2026</v>
      </c>
      <c r="X8" s="8">
        <v>2026</v>
      </c>
      <c r="Y8" s="8">
        <v>2026</v>
      </c>
      <c r="Z8" s="8">
        <v>2026</v>
      </c>
      <c r="AA8" s="8">
        <v>2026</v>
      </c>
      <c r="AB8" s="8">
        <v>2026</v>
      </c>
      <c r="AC8" s="8">
        <v>2026</v>
      </c>
      <c r="AD8" s="8">
        <v>2026</v>
      </c>
      <c r="AE8" s="8">
        <v>2026</v>
      </c>
      <c r="AF8" s="8">
        <v>2026</v>
      </c>
      <c r="AG8" s="8">
        <v>2026</v>
      </c>
      <c r="AH8" s="8">
        <v>2026</v>
      </c>
    </row>
    <row r="9" spans="1:47" x14ac:dyDescent="0.25">
      <c r="A9" s="9"/>
      <c r="B9" s="6"/>
      <c r="C9" s="6"/>
      <c r="K9" s="128" t="s">
        <v>2</v>
      </c>
      <c r="L9" s="129"/>
      <c r="M9" s="129"/>
      <c r="N9" s="129"/>
      <c r="O9" s="129"/>
      <c r="P9" s="129"/>
      <c r="Q9" s="129"/>
      <c r="R9" s="129"/>
      <c r="S9" s="129"/>
      <c r="T9" s="129"/>
      <c r="U9" s="129"/>
      <c r="V9" s="129"/>
      <c r="W9" s="129"/>
      <c r="X9" s="129"/>
      <c r="Y9" s="129"/>
      <c r="Z9" s="129"/>
      <c r="AA9" s="129"/>
      <c r="AB9" s="129"/>
      <c r="AC9" s="129"/>
      <c r="AD9" s="129"/>
      <c r="AE9" s="129"/>
      <c r="AF9" s="129"/>
      <c r="AG9" s="129"/>
      <c r="AH9" s="130"/>
      <c r="AJ9" s="128" t="s">
        <v>3</v>
      </c>
      <c r="AK9" s="129"/>
      <c r="AL9" s="129"/>
      <c r="AM9" s="129"/>
      <c r="AN9" s="129"/>
      <c r="AO9" s="129"/>
      <c r="AP9" s="129"/>
      <c r="AQ9" s="129"/>
      <c r="AR9" s="129"/>
      <c r="AS9" s="129"/>
      <c r="AT9" s="129"/>
      <c r="AU9" s="130"/>
    </row>
    <row r="10" spans="1:47" ht="51.75" x14ac:dyDescent="0.25">
      <c r="A10" s="10"/>
      <c r="B10" s="2"/>
      <c r="C10" s="3"/>
      <c r="D10" s="11">
        <v>2025</v>
      </c>
      <c r="E10" s="11">
        <v>2026</v>
      </c>
      <c r="F10" s="12" t="s">
        <v>4</v>
      </c>
      <c r="G10" s="12"/>
      <c r="H10" s="13" t="s">
        <v>5</v>
      </c>
      <c r="I10" s="13" t="s">
        <v>6</v>
      </c>
      <c r="K10" s="14">
        <v>45658</v>
      </c>
      <c r="L10" s="15">
        <v>45689</v>
      </c>
      <c r="M10" s="15">
        <v>45717</v>
      </c>
      <c r="N10" s="15">
        <v>45748</v>
      </c>
      <c r="O10" s="15">
        <v>45778</v>
      </c>
      <c r="P10" s="15">
        <v>45809</v>
      </c>
      <c r="Q10" s="15">
        <v>45839</v>
      </c>
      <c r="R10" s="15">
        <v>45870</v>
      </c>
      <c r="S10" s="15">
        <v>45901</v>
      </c>
      <c r="T10" s="15">
        <v>45931</v>
      </c>
      <c r="U10" s="15">
        <v>45962</v>
      </c>
      <c r="V10" s="16">
        <v>45992</v>
      </c>
      <c r="W10" s="17">
        <v>46023</v>
      </c>
      <c r="X10" s="15">
        <v>46054</v>
      </c>
      <c r="Y10" s="15">
        <v>46082</v>
      </c>
      <c r="Z10" s="15">
        <v>46113</v>
      </c>
      <c r="AA10" s="15">
        <v>46143</v>
      </c>
      <c r="AB10" s="15">
        <v>46174</v>
      </c>
      <c r="AC10" s="15">
        <v>46204</v>
      </c>
      <c r="AD10" s="15">
        <v>46235</v>
      </c>
      <c r="AE10" s="15">
        <v>46266</v>
      </c>
      <c r="AF10" s="15">
        <v>46296</v>
      </c>
      <c r="AG10" s="15">
        <v>46327</v>
      </c>
      <c r="AH10" s="18">
        <v>46357</v>
      </c>
      <c r="AJ10" s="19">
        <v>45292</v>
      </c>
      <c r="AK10" s="20">
        <v>45323</v>
      </c>
      <c r="AL10" s="20">
        <v>45352</v>
      </c>
      <c r="AM10" s="20">
        <v>45383</v>
      </c>
      <c r="AN10" s="20">
        <v>45413</v>
      </c>
      <c r="AO10" s="20">
        <v>45444</v>
      </c>
      <c r="AP10" s="20">
        <v>45474</v>
      </c>
      <c r="AQ10" s="20">
        <v>45505</v>
      </c>
      <c r="AR10" s="20">
        <v>45536</v>
      </c>
      <c r="AS10" s="20">
        <v>45566</v>
      </c>
      <c r="AT10" s="20">
        <v>45597</v>
      </c>
      <c r="AU10" s="21">
        <v>45627</v>
      </c>
    </row>
    <row r="11" spans="1:47" x14ac:dyDescent="0.25">
      <c r="A11" s="24" t="s">
        <v>7</v>
      </c>
      <c r="B11" s="25" t="s">
        <v>8</v>
      </c>
      <c r="C11" s="26" t="s">
        <v>90</v>
      </c>
      <c r="K11" s="27"/>
      <c r="L11" s="27"/>
      <c r="M11" s="27"/>
      <c r="N11" s="27"/>
      <c r="O11" s="27"/>
      <c r="P11" s="27"/>
      <c r="Q11" s="27"/>
      <c r="R11" s="27"/>
      <c r="S11" s="27"/>
      <c r="T11" s="28"/>
      <c r="U11" s="28"/>
      <c r="V11" s="28"/>
      <c r="W11" s="27"/>
      <c r="X11" s="27"/>
      <c r="Y11" s="27"/>
      <c r="Z11" s="27"/>
      <c r="AA11" s="27"/>
      <c r="AB11" s="27"/>
      <c r="AC11" s="27"/>
      <c r="AD11" s="27"/>
      <c r="AE11" s="27"/>
      <c r="AF11" s="28"/>
      <c r="AG11" s="28"/>
      <c r="AH11" s="28"/>
    </row>
    <row r="12" spans="1:47" ht="15.75" thickBot="1" x14ac:dyDescent="0.3">
      <c r="A12" s="24"/>
      <c r="B12" s="25"/>
      <c r="C12" s="26"/>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47" ht="15.75" thickTop="1" x14ac:dyDescent="0.25">
      <c r="A13" s="23" t="s">
        <v>91</v>
      </c>
      <c r="B13" s="29" t="s">
        <v>9</v>
      </c>
      <c r="C13" s="4" t="s">
        <v>10</v>
      </c>
      <c r="D13" s="83"/>
      <c r="E13" s="84"/>
      <c r="F13" s="84"/>
      <c r="G13" s="84"/>
      <c r="H13" s="84"/>
      <c r="I13" s="85"/>
      <c r="K13" s="83"/>
      <c r="L13" s="84"/>
      <c r="M13" s="84"/>
      <c r="N13" s="84"/>
      <c r="O13" s="84"/>
      <c r="P13" s="84"/>
      <c r="Q13" s="84"/>
      <c r="R13" s="84"/>
      <c r="S13" s="84"/>
      <c r="T13" s="84"/>
      <c r="U13" s="84"/>
      <c r="V13" s="84"/>
      <c r="W13" s="96"/>
      <c r="X13" s="84"/>
      <c r="Y13" s="84"/>
      <c r="Z13" s="84"/>
      <c r="AA13" s="84"/>
      <c r="AB13" s="84"/>
      <c r="AC13" s="84"/>
      <c r="AD13" s="84"/>
      <c r="AE13" s="84"/>
      <c r="AF13" s="84"/>
      <c r="AG13" s="84"/>
      <c r="AH13" s="85"/>
      <c r="AJ13" s="115"/>
      <c r="AK13" s="84"/>
      <c r="AL13" s="84"/>
      <c r="AM13" s="84"/>
      <c r="AN13" s="84"/>
      <c r="AO13" s="84"/>
      <c r="AP13" s="84"/>
      <c r="AQ13" s="84"/>
      <c r="AR13" s="84"/>
      <c r="AS13" s="84"/>
      <c r="AT13" s="84"/>
      <c r="AU13" s="116"/>
    </row>
    <row r="14" spans="1:47" x14ac:dyDescent="0.25">
      <c r="A14" s="23" t="s">
        <v>91</v>
      </c>
      <c r="B14" s="29" t="s">
        <v>9</v>
      </c>
      <c r="C14" s="4" t="s">
        <v>11</v>
      </c>
      <c r="D14" s="86"/>
      <c r="E14" s="77"/>
      <c r="F14" s="77"/>
      <c r="G14" s="77"/>
      <c r="H14" s="77"/>
      <c r="I14" s="87"/>
      <c r="K14" s="86"/>
      <c r="L14" s="77"/>
      <c r="M14" s="77"/>
      <c r="N14" s="77"/>
      <c r="O14" s="77"/>
      <c r="P14" s="77"/>
      <c r="Q14" s="77"/>
      <c r="R14" s="77"/>
      <c r="S14" s="77"/>
      <c r="T14" s="77"/>
      <c r="U14" s="77"/>
      <c r="V14" s="77"/>
      <c r="W14" s="78"/>
      <c r="X14" s="77"/>
      <c r="Y14" s="77"/>
      <c r="Z14" s="77"/>
      <c r="AA14" s="77"/>
      <c r="AB14" s="77"/>
      <c r="AC14" s="77"/>
      <c r="AD14" s="77"/>
      <c r="AE14" s="77"/>
      <c r="AF14" s="77"/>
      <c r="AG14" s="77"/>
      <c r="AH14" s="87"/>
      <c r="AJ14" s="105"/>
      <c r="AK14" s="77"/>
      <c r="AL14" s="77"/>
      <c r="AM14" s="77"/>
      <c r="AN14" s="77"/>
      <c r="AO14" s="77"/>
      <c r="AP14" s="77"/>
      <c r="AQ14" s="77"/>
      <c r="AR14" s="77"/>
      <c r="AS14" s="77"/>
      <c r="AT14" s="77"/>
      <c r="AU14" s="106"/>
    </row>
    <row r="15" spans="1:47" ht="15.75" thickBot="1" x14ac:dyDescent="0.3">
      <c r="A15" s="23" t="s">
        <v>91</v>
      </c>
      <c r="B15" s="29" t="s">
        <v>9</v>
      </c>
      <c r="C15" s="4" t="s">
        <v>12</v>
      </c>
      <c r="D15" s="88"/>
      <c r="E15" s="89"/>
      <c r="F15" s="89"/>
      <c r="G15" s="89"/>
      <c r="H15" s="89"/>
      <c r="I15" s="90"/>
      <c r="K15" s="88"/>
      <c r="L15" s="89"/>
      <c r="M15" s="89"/>
      <c r="N15" s="89"/>
      <c r="O15" s="89"/>
      <c r="P15" s="89"/>
      <c r="Q15" s="89"/>
      <c r="R15" s="89"/>
      <c r="S15" s="89"/>
      <c r="T15" s="89"/>
      <c r="U15" s="89"/>
      <c r="V15" s="89"/>
      <c r="W15" s="97"/>
      <c r="X15" s="89"/>
      <c r="Y15" s="89"/>
      <c r="Z15" s="89"/>
      <c r="AA15" s="89"/>
      <c r="AB15" s="89"/>
      <c r="AC15" s="89"/>
      <c r="AD15" s="89"/>
      <c r="AE15" s="89"/>
      <c r="AF15" s="89"/>
      <c r="AG15" s="89"/>
      <c r="AH15" s="90"/>
      <c r="AJ15" s="113"/>
      <c r="AK15" s="89"/>
      <c r="AL15" s="89"/>
      <c r="AM15" s="89"/>
      <c r="AN15" s="89"/>
      <c r="AO15" s="89"/>
      <c r="AP15" s="89"/>
      <c r="AQ15" s="89"/>
      <c r="AR15" s="89"/>
      <c r="AS15" s="89"/>
      <c r="AT15" s="89"/>
      <c r="AU15" s="114"/>
    </row>
    <row r="16" spans="1:47" ht="15.75" thickTop="1" x14ac:dyDescent="0.25">
      <c r="A16" s="23" t="s">
        <v>91</v>
      </c>
      <c r="B16" s="29" t="s">
        <v>9</v>
      </c>
      <c r="C16" s="4" t="s">
        <v>13</v>
      </c>
      <c r="D16" s="30">
        <v>-228254</v>
      </c>
      <c r="E16" s="30">
        <v>-228886</v>
      </c>
      <c r="F16" s="33">
        <v>-257989.81</v>
      </c>
      <c r="G16" s="30"/>
      <c r="H16" s="30">
        <v>29735.809999999998</v>
      </c>
      <c r="I16" s="30">
        <v>-632</v>
      </c>
      <c r="K16" s="34">
        <v>-18330</v>
      </c>
      <c r="L16" s="31">
        <v>-16353</v>
      </c>
      <c r="M16" s="31">
        <v>-19023</v>
      </c>
      <c r="N16" s="31">
        <v>-19752</v>
      </c>
      <c r="O16" s="31">
        <v>-20512</v>
      </c>
      <c r="P16" s="31">
        <v>-18993</v>
      </c>
      <c r="Q16" s="31">
        <v>-20512</v>
      </c>
      <c r="R16" s="31">
        <v>-19752</v>
      </c>
      <c r="S16" s="31">
        <v>-18927</v>
      </c>
      <c r="T16" s="31">
        <v>-19655</v>
      </c>
      <c r="U16" s="31">
        <v>-18199</v>
      </c>
      <c r="V16" s="35">
        <v>-18246</v>
      </c>
      <c r="W16" s="34">
        <v>-18475</v>
      </c>
      <c r="X16" s="31">
        <v>-16413</v>
      </c>
      <c r="Y16" s="31">
        <v>-19042</v>
      </c>
      <c r="Z16" s="31">
        <v>-19804</v>
      </c>
      <c r="AA16" s="31">
        <v>-19793</v>
      </c>
      <c r="AB16" s="31">
        <v>-19783</v>
      </c>
      <c r="AC16" s="31">
        <v>-20533</v>
      </c>
      <c r="AD16" s="31">
        <v>-19762</v>
      </c>
      <c r="AE16" s="31">
        <v>-18981</v>
      </c>
      <c r="AF16" s="31">
        <v>-19701</v>
      </c>
      <c r="AG16" s="31">
        <v>-18232</v>
      </c>
      <c r="AH16" s="36">
        <v>-18367</v>
      </c>
      <c r="AJ16" s="30">
        <v>-21737.54</v>
      </c>
      <c r="AK16" s="31">
        <v>-20189.240000000002</v>
      </c>
      <c r="AL16" s="31">
        <v>-21583.97</v>
      </c>
      <c r="AM16" s="31">
        <v>-22096.33</v>
      </c>
      <c r="AN16" s="31">
        <v>-22946.19</v>
      </c>
      <c r="AO16" s="31">
        <v>-21246.47</v>
      </c>
      <c r="AP16" s="31">
        <v>-22946.19</v>
      </c>
      <c r="AQ16" s="31">
        <v>-22946.19</v>
      </c>
      <c r="AR16" s="31">
        <v>-20607.95</v>
      </c>
      <c r="AS16" s="31">
        <v>-21282.42</v>
      </c>
      <c r="AT16" s="31">
        <v>-20494.189999999999</v>
      </c>
      <c r="AU16" s="32">
        <v>-19913.13</v>
      </c>
    </row>
    <row r="17" spans="1:47" x14ac:dyDescent="0.25">
      <c r="A17" s="23" t="s">
        <v>91</v>
      </c>
      <c r="B17" s="29" t="s">
        <v>9</v>
      </c>
      <c r="C17" s="4" t="s">
        <v>14</v>
      </c>
      <c r="D17" s="30">
        <v>468210</v>
      </c>
      <c r="E17" s="30">
        <v>468225</v>
      </c>
      <c r="F17" s="33">
        <v>481876.78</v>
      </c>
      <c r="G17" s="30"/>
      <c r="H17" s="30">
        <v>-13666.780000000028</v>
      </c>
      <c r="I17" s="30">
        <v>15</v>
      </c>
      <c r="K17" s="34">
        <v>41045</v>
      </c>
      <c r="L17" s="31">
        <v>36972</v>
      </c>
      <c r="M17" s="31">
        <v>37548</v>
      </c>
      <c r="N17" s="31">
        <v>39896</v>
      </c>
      <c r="O17" s="31">
        <v>45616</v>
      </c>
      <c r="P17" s="31">
        <v>48895</v>
      </c>
      <c r="Q17" s="31">
        <v>46919</v>
      </c>
      <c r="R17" s="31">
        <v>39120</v>
      </c>
      <c r="S17" s="31">
        <v>27851</v>
      </c>
      <c r="T17" s="31">
        <v>29380</v>
      </c>
      <c r="U17" s="31">
        <v>35736</v>
      </c>
      <c r="V17" s="35">
        <v>39232</v>
      </c>
      <c r="W17" s="34">
        <v>41140</v>
      </c>
      <c r="X17" s="31">
        <v>36949</v>
      </c>
      <c r="Y17" s="31">
        <v>37619</v>
      </c>
      <c r="Z17" s="31">
        <v>39359</v>
      </c>
      <c r="AA17" s="31">
        <v>46012</v>
      </c>
      <c r="AB17" s="31">
        <v>48894</v>
      </c>
      <c r="AC17" s="31">
        <v>46919</v>
      </c>
      <c r="AD17" s="31">
        <v>39120</v>
      </c>
      <c r="AE17" s="31">
        <v>27851</v>
      </c>
      <c r="AF17" s="31">
        <v>29380</v>
      </c>
      <c r="AG17" s="31">
        <v>35741</v>
      </c>
      <c r="AH17" s="36">
        <v>39241</v>
      </c>
      <c r="AJ17" s="30">
        <v>41161.980000000003</v>
      </c>
      <c r="AK17" s="31">
        <v>38767.94</v>
      </c>
      <c r="AL17" s="31">
        <v>38932.89</v>
      </c>
      <c r="AM17" s="31">
        <v>41443.22</v>
      </c>
      <c r="AN17" s="31">
        <v>48849.369999999995</v>
      </c>
      <c r="AO17" s="31">
        <v>49741.21</v>
      </c>
      <c r="AP17" s="31">
        <v>47784.229999999996</v>
      </c>
      <c r="AQ17" s="31">
        <v>40010.879999999997</v>
      </c>
      <c r="AR17" s="31">
        <v>28486.11</v>
      </c>
      <c r="AS17" s="31">
        <v>30050.050000000003</v>
      </c>
      <c r="AT17" s="31">
        <v>36543.94</v>
      </c>
      <c r="AU17" s="32">
        <v>40104.959999999999</v>
      </c>
    </row>
    <row r="18" spans="1:47" x14ac:dyDescent="0.25">
      <c r="A18" s="23" t="s">
        <v>91</v>
      </c>
      <c r="B18" s="29" t="s">
        <v>9</v>
      </c>
      <c r="C18" s="4" t="s">
        <v>15</v>
      </c>
      <c r="D18" s="30">
        <v>894107</v>
      </c>
      <c r="E18" s="30">
        <v>894435</v>
      </c>
      <c r="F18" s="33">
        <v>898778.30999999994</v>
      </c>
      <c r="G18" s="30"/>
      <c r="H18" s="30">
        <v>-4671.3099999999395</v>
      </c>
      <c r="I18" s="30">
        <v>328</v>
      </c>
      <c r="K18" s="34">
        <v>77657</v>
      </c>
      <c r="L18" s="31">
        <v>69036</v>
      </c>
      <c r="M18" s="31">
        <v>72648</v>
      </c>
      <c r="N18" s="31">
        <v>74905</v>
      </c>
      <c r="O18" s="31">
        <v>82900</v>
      </c>
      <c r="P18" s="31">
        <v>88218</v>
      </c>
      <c r="Q18" s="31">
        <v>86030</v>
      </c>
      <c r="R18" s="31">
        <v>78499</v>
      </c>
      <c r="S18" s="31">
        <v>59271</v>
      </c>
      <c r="T18" s="31">
        <v>61095</v>
      </c>
      <c r="U18" s="31">
        <v>68702</v>
      </c>
      <c r="V18" s="35">
        <v>75146</v>
      </c>
      <c r="W18" s="34">
        <v>77737</v>
      </c>
      <c r="X18" s="31">
        <v>68954</v>
      </c>
      <c r="Y18" s="31">
        <v>72829</v>
      </c>
      <c r="Z18" s="31">
        <v>74367</v>
      </c>
      <c r="AA18" s="31">
        <v>83627</v>
      </c>
      <c r="AB18" s="31">
        <v>88175</v>
      </c>
      <c r="AC18" s="31">
        <v>86030</v>
      </c>
      <c r="AD18" s="31">
        <v>78499</v>
      </c>
      <c r="AE18" s="31">
        <v>59271</v>
      </c>
      <c r="AF18" s="31">
        <v>61095</v>
      </c>
      <c r="AG18" s="31">
        <v>68698</v>
      </c>
      <c r="AH18" s="36">
        <v>75153</v>
      </c>
      <c r="AJ18" s="30">
        <v>75993.09</v>
      </c>
      <c r="AK18" s="31">
        <v>70818.100000000006</v>
      </c>
      <c r="AL18" s="31">
        <v>73516.88</v>
      </c>
      <c r="AM18" s="31">
        <v>75877.210000000006</v>
      </c>
      <c r="AN18" s="31">
        <v>85923.35</v>
      </c>
      <c r="AO18" s="31">
        <v>88140.56</v>
      </c>
      <c r="AP18" s="31">
        <v>85883.03</v>
      </c>
      <c r="AQ18" s="31">
        <v>78498.86</v>
      </c>
      <c r="AR18" s="31">
        <v>59270.64</v>
      </c>
      <c r="AS18" s="31">
        <v>61095.28</v>
      </c>
      <c r="AT18" s="31">
        <v>68677.22</v>
      </c>
      <c r="AU18" s="32">
        <v>75084.09</v>
      </c>
    </row>
    <row r="19" spans="1:47" x14ac:dyDescent="0.25">
      <c r="A19" s="23" t="s">
        <v>91</v>
      </c>
      <c r="B19" s="29" t="s">
        <v>9</v>
      </c>
      <c r="C19" s="4" t="s">
        <v>16</v>
      </c>
      <c r="D19" s="30">
        <v>2078265</v>
      </c>
      <c r="E19" s="30">
        <v>2076112</v>
      </c>
      <c r="F19" s="33">
        <v>2088591.3</v>
      </c>
      <c r="G19" s="30"/>
      <c r="H19" s="30">
        <v>-10326.300000000047</v>
      </c>
      <c r="I19" s="30">
        <v>-2153</v>
      </c>
      <c r="K19" s="34">
        <v>182376</v>
      </c>
      <c r="L19" s="31">
        <v>157597</v>
      </c>
      <c r="M19" s="31">
        <v>167126</v>
      </c>
      <c r="N19" s="31">
        <v>176903</v>
      </c>
      <c r="O19" s="31">
        <v>213584</v>
      </c>
      <c r="P19" s="31">
        <v>222779</v>
      </c>
      <c r="Q19" s="31">
        <v>203806</v>
      </c>
      <c r="R19" s="31">
        <v>176881</v>
      </c>
      <c r="S19" s="31">
        <v>123675</v>
      </c>
      <c r="T19" s="31">
        <v>128617</v>
      </c>
      <c r="U19" s="31">
        <v>153161</v>
      </c>
      <c r="V19" s="35">
        <v>171760</v>
      </c>
      <c r="W19" s="34">
        <v>182606</v>
      </c>
      <c r="X19" s="31">
        <v>157697</v>
      </c>
      <c r="Y19" s="31">
        <v>167271</v>
      </c>
      <c r="Z19" s="31">
        <v>176717</v>
      </c>
      <c r="AA19" s="31">
        <v>210828</v>
      </c>
      <c r="AB19" s="31">
        <v>223088</v>
      </c>
      <c r="AC19" s="31">
        <v>203806</v>
      </c>
      <c r="AD19" s="31">
        <v>176881</v>
      </c>
      <c r="AE19" s="31">
        <v>123675</v>
      </c>
      <c r="AF19" s="31">
        <v>128617</v>
      </c>
      <c r="AG19" s="31">
        <v>153160</v>
      </c>
      <c r="AH19" s="36">
        <v>171766</v>
      </c>
      <c r="AJ19" s="30">
        <v>180984.1</v>
      </c>
      <c r="AK19" s="31">
        <v>162533.79999999999</v>
      </c>
      <c r="AL19" s="31">
        <v>168070.3</v>
      </c>
      <c r="AM19" s="31">
        <v>178021.4</v>
      </c>
      <c r="AN19" s="31">
        <v>217844.3</v>
      </c>
      <c r="AO19" s="31">
        <v>223429.9</v>
      </c>
      <c r="AP19" s="31">
        <v>203679.8</v>
      </c>
      <c r="AQ19" s="31">
        <v>176881.3</v>
      </c>
      <c r="AR19" s="31">
        <v>123675.1</v>
      </c>
      <c r="AS19" s="31">
        <v>128617.3</v>
      </c>
      <c r="AT19" s="31">
        <v>153109.6</v>
      </c>
      <c r="AU19" s="32">
        <v>171744.4</v>
      </c>
    </row>
    <row r="20" spans="1:47" ht="15.75" thickBot="1" x14ac:dyDescent="0.3">
      <c r="A20" s="23" t="s">
        <v>91</v>
      </c>
      <c r="B20" s="29" t="s">
        <v>9</v>
      </c>
      <c r="C20" s="4" t="s">
        <v>17</v>
      </c>
      <c r="D20" s="30">
        <v>779753</v>
      </c>
      <c r="E20" s="30">
        <v>822588</v>
      </c>
      <c r="F20" s="33">
        <v>842297.84997264657</v>
      </c>
      <c r="G20" s="30"/>
      <c r="H20" s="30">
        <v>-62544.849972646567</v>
      </c>
      <c r="I20" s="30">
        <v>42835</v>
      </c>
      <c r="K20" s="34">
        <v>37506</v>
      </c>
      <c r="L20" s="31">
        <v>33558</v>
      </c>
      <c r="M20" s="31">
        <v>61839</v>
      </c>
      <c r="N20" s="31">
        <v>83719</v>
      </c>
      <c r="O20" s="31">
        <v>94980</v>
      </c>
      <c r="P20" s="31">
        <v>101033</v>
      </c>
      <c r="Q20" s="31">
        <v>93799</v>
      </c>
      <c r="R20" s="31">
        <v>83804</v>
      </c>
      <c r="S20" s="31">
        <v>47126</v>
      </c>
      <c r="T20" s="31">
        <v>48448</v>
      </c>
      <c r="U20" s="31">
        <v>57817</v>
      </c>
      <c r="V20" s="35">
        <v>36124</v>
      </c>
      <c r="W20" s="34">
        <v>43180</v>
      </c>
      <c r="X20" s="31">
        <v>38441</v>
      </c>
      <c r="Y20" s="31">
        <v>65616</v>
      </c>
      <c r="Z20" s="31">
        <v>86156</v>
      </c>
      <c r="AA20" s="31">
        <v>98525</v>
      </c>
      <c r="AB20" s="31">
        <v>104150</v>
      </c>
      <c r="AC20" s="31">
        <v>96728</v>
      </c>
      <c r="AD20" s="31">
        <v>86421</v>
      </c>
      <c r="AE20" s="31">
        <v>49757</v>
      </c>
      <c r="AF20" s="31">
        <v>51153</v>
      </c>
      <c r="AG20" s="31">
        <v>61051</v>
      </c>
      <c r="AH20" s="36">
        <v>41410</v>
      </c>
      <c r="AJ20" s="30">
        <v>45280.554487621659</v>
      </c>
      <c r="AK20" s="31">
        <v>45370.925834212278</v>
      </c>
      <c r="AL20" s="31">
        <v>67995.117093128851</v>
      </c>
      <c r="AM20" s="31">
        <v>95704.716096048447</v>
      </c>
      <c r="AN20" s="31">
        <v>112111.64070209504</v>
      </c>
      <c r="AO20" s="31">
        <v>113613.44042130267</v>
      </c>
      <c r="AP20" s="31">
        <v>105900.8397030582</v>
      </c>
      <c r="AQ20" s="31">
        <v>94766.573496327124</v>
      </c>
      <c r="AR20" s="31">
        <v>51317.777710501454</v>
      </c>
      <c r="AS20" s="31">
        <v>38175.857829049797</v>
      </c>
      <c r="AT20" s="31">
        <v>45503.651354663954</v>
      </c>
      <c r="AU20" s="32">
        <v>26556.755244637039</v>
      </c>
    </row>
    <row r="21" spans="1:47" ht="15.75" thickTop="1" x14ac:dyDescent="0.25">
      <c r="A21" s="23" t="s">
        <v>91</v>
      </c>
      <c r="B21" s="29">
        <v>501</v>
      </c>
      <c r="C21" s="4" t="s">
        <v>18</v>
      </c>
      <c r="D21" s="83"/>
      <c r="E21" s="84"/>
      <c r="F21" s="84"/>
      <c r="G21" s="84"/>
      <c r="H21" s="84"/>
      <c r="I21" s="85"/>
      <c r="K21" s="83"/>
      <c r="L21" s="84"/>
      <c r="M21" s="84"/>
      <c r="N21" s="84"/>
      <c r="O21" s="84"/>
      <c r="P21" s="84"/>
      <c r="Q21" s="84"/>
      <c r="R21" s="84"/>
      <c r="S21" s="84"/>
      <c r="T21" s="84"/>
      <c r="U21" s="84"/>
      <c r="V21" s="84"/>
      <c r="W21" s="96"/>
      <c r="X21" s="84"/>
      <c r="Y21" s="84"/>
      <c r="Z21" s="84"/>
      <c r="AA21" s="84"/>
      <c r="AB21" s="84"/>
      <c r="AC21" s="84"/>
      <c r="AD21" s="84"/>
      <c r="AE21" s="84"/>
      <c r="AF21" s="84"/>
      <c r="AG21" s="84"/>
      <c r="AH21" s="85"/>
      <c r="AJ21" s="103"/>
      <c r="AK21" s="84"/>
      <c r="AL21" s="84"/>
      <c r="AM21" s="84"/>
      <c r="AN21" s="84"/>
      <c r="AO21" s="84"/>
      <c r="AP21" s="84"/>
      <c r="AQ21" s="84"/>
      <c r="AR21" s="84"/>
      <c r="AS21" s="84"/>
      <c r="AT21" s="84"/>
      <c r="AU21" s="104"/>
    </row>
    <row r="22" spans="1:47" x14ac:dyDescent="0.25">
      <c r="A22" s="23" t="s">
        <v>91</v>
      </c>
      <c r="B22" s="29">
        <v>547</v>
      </c>
      <c r="C22" s="4" t="s">
        <v>19</v>
      </c>
      <c r="D22" s="86"/>
      <c r="E22" s="77"/>
      <c r="F22" s="77"/>
      <c r="G22" s="77"/>
      <c r="H22" s="77"/>
      <c r="I22" s="87"/>
      <c r="K22" s="86"/>
      <c r="L22" s="77"/>
      <c r="M22" s="77"/>
      <c r="N22" s="77"/>
      <c r="O22" s="77"/>
      <c r="P22" s="77"/>
      <c r="Q22" s="77"/>
      <c r="R22" s="77"/>
      <c r="S22" s="77"/>
      <c r="T22" s="77"/>
      <c r="U22" s="77"/>
      <c r="V22" s="77"/>
      <c r="W22" s="78"/>
      <c r="X22" s="77"/>
      <c r="Y22" s="77"/>
      <c r="Z22" s="77"/>
      <c r="AA22" s="77"/>
      <c r="AB22" s="77"/>
      <c r="AC22" s="77"/>
      <c r="AD22" s="77"/>
      <c r="AE22" s="77"/>
      <c r="AF22" s="77"/>
      <c r="AG22" s="77"/>
      <c r="AH22" s="87"/>
      <c r="AJ22" s="111"/>
      <c r="AK22" s="77"/>
      <c r="AL22" s="77"/>
      <c r="AM22" s="77"/>
      <c r="AN22" s="77"/>
      <c r="AO22" s="77"/>
      <c r="AP22" s="77"/>
      <c r="AQ22" s="77"/>
      <c r="AR22" s="77"/>
      <c r="AS22" s="77"/>
      <c r="AT22" s="77"/>
      <c r="AU22" s="112"/>
    </row>
    <row r="23" spans="1:47" x14ac:dyDescent="0.25">
      <c r="A23" s="23" t="s">
        <v>91</v>
      </c>
      <c r="B23" s="29">
        <v>547</v>
      </c>
      <c r="C23" s="4" t="s">
        <v>20</v>
      </c>
      <c r="D23" s="86"/>
      <c r="E23" s="77"/>
      <c r="F23" s="77"/>
      <c r="G23" s="77"/>
      <c r="H23" s="77"/>
      <c r="I23" s="87"/>
      <c r="K23" s="86"/>
      <c r="L23" s="77"/>
      <c r="M23" s="77"/>
      <c r="N23" s="77"/>
      <c r="O23" s="77"/>
      <c r="P23" s="77"/>
      <c r="Q23" s="77"/>
      <c r="R23" s="77"/>
      <c r="S23" s="77"/>
      <c r="T23" s="77"/>
      <c r="U23" s="77"/>
      <c r="V23" s="77"/>
      <c r="W23" s="78"/>
      <c r="X23" s="77"/>
      <c r="Y23" s="77"/>
      <c r="Z23" s="77"/>
      <c r="AA23" s="77"/>
      <c r="AB23" s="77"/>
      <c r="AC23" s="77"/>
      <c r="AD23" s="77"/>
      <c r="AE23" s="77"/>
      <c r="AF23" s="77"/>
      <c r="AG23" s="77"/>
      <c r="AH23" s="87"/>
      <c r="AJ23" s="86"/>
      <c r="AK23" s="77"/>
      <c r="AL23" s="77"/>
      <c r="AM23" s="77"/>
      <c r="AN23" s="77"/>
      <c r="AO23" s="77"/>
      <c r="AP23" s="77"/>
      <c r="AQ23" s="77"/>
      <c r="AR23" s="77"/>
      <c r="AS23" s="77"/>
      <c r="AT23" s="77"/>
      <c r="AU23" s="87"/>
    </row>
    <row r="24" spans="1:47" x14ac:dyDescent="0.25">
      <c r="A24" s="23" t="s">
        <v>91</v>
      </c>
      <c r="B24" s="29">
        <v>547</v>
      </c>
      <c r="C24" s="4" t="s">
        <v>21</v>
      </c>
      <c r="D24" s="86"/>
      <c r="E24" s="77"/>
      <c r="F24" s="77"/>
      <c r="G24" s="77"/>
      <c r="H24" s="77"/>
      <c r="I24" s="87"/>
      <c r="K24" s="86"/>
      <c r="L24" s="77"/>
      <c r="M24" s="77"/>
      <c r="N24" s="77"/>
      <c r="O24" s="77"/>
      <c r="P24" s="77"/>
      <c r="Q24" s="77"/>
      <c r="R24" s="77"/>
      <c r="S24" s="77"/>
      <c r="T24" s="77"/>
      <c r="U24" s="77"/>
      <c r="V24" s="77"/>
      <c r="W24" s="78"/>
      <c r="X24" s="77"/>
      <c r="Y24" s="77"/>
      <c r="Z24" s="77"/>
      <c r="AA24" s="77"/>
      <c r="AB24" s="77"/>
      <c r="AC24" s="77"/>
      <c r="AD24" s="77"/>
      <c r="AE24" s="77"/>
      <c r="AF24" s="77"/>
      <c r="AG24" s="77"/>
      <c r="AH24" s="87"/>
      <c r="AJ24" s="105"/>
      <c r="AK24" s="77"/>
      <c r="AL24" s="77"/>
      <c r="AM24" s="77"/>
      <c r="AN24" s="77"/>
      <c r="AO24" s="77"/>
      <c r="AP24" s="77"/>
      <c r="AQ24" s="77"/>
      <c r="AR24" s="77"/>
      <c r="AS24" s="77"/>
      <c r="AT24" s="77"/>
      <c r="AU24" s="106"/>
    </row>
    <row r="25" spans="1:47" x14ac:dyDescent="0.25">
      <c r="A25" s="23" t="s">
        <v>91</v>
      </c>
      <c r="B25" s="29">
        <v>547</v>
      </c>
      <c r="C25" s="4" t="s">
        <v>22</v>
      </c>
      <c r="D25" s="86"/>
      <c r="E25" s="77"/>
      <c r="F25" s="77"/>
      <c r="G25" s="77"/>
      <c r="H25" s="77"/>
      <c r="I25" s="87"/>
      <c r="K25" s="86"/>
      <c r="L25" s="77"/>
      <c r="M25" s="77"/>
      <c r="N25" s="77"/>
      <c r="O25" s="77"/>
      <c r="P25" s="77"/>
      <c r="Q25" s="77"/>
      <c r="R25" s="77"/>
      <c r="S25" s="77"/>
      <c r="T25" s="77"/>
      <c r="U25" s="77"/>
      <c r="V25" s="77"/>
      <c r="W25" s="78"/>
      <c r="X25" s="77"/>
      <c r="Y25" s="77"/>
      <c r="Z25" s="77"/>
      <c r="AA25" s="77"/>
      <c r="AB25" s="77"/>
      <c r="AC25" s="77"/>
      <c r="AD25" s="77"/>
      <c r="AE25" s="77"/>
      <c r="AF25" s="77"/>
      <c r="AG25" s="77"/>
      <c r="AH25" s="87"/>
      <c r="AJ25" s="111"/>
      <c r="AK25" s="77"/>
      <c r="AL25" s="77"/>
      <c r="AM25" s="77"/>
      <c r="AN25" s="77"/>
      <c r="AO25" s="77"/>
      <c r="AP25" s="77"/>
      <c r="AQ25" s="77"/>
      <c r="AR25" s="77"/>
      <c r="AS25" s="77"/>
      <c r="AT25" s="77"/>
      <c r="AU25" s="112"/>
    </row>
    <row r="26" spans="1:47" x14ac:dyDescent="0.25">
      <c r="A26" s="23" t="s">
        <v>91</v>
      </c>
      <c r="B26" s="29">
        <v>547</v>
      </c>
      <c r="C26" s="4" t="s">
        <v>23</v>
      </c>
      <c r="D26" s="86"/>
      <c r="E26" s="77"/>
      <c r="F26" s="77"/>
      <c r="G26" s="77"/>
      <c r="H26" s="77"/>
      <c r="I26" s="87"/>
      <c r="K26" s="86"/>
      <c r="L26" s="77"/>
      <c r="M26" s="77"/>
      <c r="N26" s="77"/>
      <c r="O26" s="77"/>
      <c r="P26" s="77"/>
      <c r="Q26" s="77"/>
      <c r="R26" s="77"/>
      <c r="S26" s="77"/>
      <c r="T26" s="77"/>
      <c r="U26" s="77"/>
      <c r="V26" s="77"/>
      <c r="W26" s="78"/>
      <c r="X26" s="77"/>
      <c r="Y26" s="77"/>
      <c r="Z26" s="77"/>
      <c r="AA26" s="77"/>
      <c r="AB26" s="77"/>
      <c r="AC26" s="77"/>
      <c r="AD26" s="77"/>
      <c r="AE26" s="77"/>
      <c r="AF26" s="77"/>
      <c r="AG26" s="77"/>
      <c r="AH26" s="87"/>
      <c r="AJ26" s="111"/>
      <c r="AK26" s="77"/>
      <c r="AL26" s="77"/>
      <c r="AM26" s="77"/>
      <c r="AN26" s="77"/>
      <c r="AO26" s="77"/>
      <c r="AP26" s="77"/>
      <c r="AQ26" s="77"/>
      <c r="AR26" s="77"/>
      <c r="AS26" s="77"/>
      <c r="AT26" s="77"/>
      <c r="AU26" s="112"/>
    </row>
    <row r="27" spans="1:47" x14ac:dyDescent="0.25">
      <c r="A27" s="23" t="s">
        <v>91</v>
      </c>
      <c r="B27" s="29">
        <v>547</v>
      </c>
      <c r="C27" s="4" t="s">
        <v>24</v>
      </c>
      <c r="D27" s="86"/>
      <c r="E27" s="77"/>
      <c r="F27" s="77"/>
      <c r="G27" s="77"/>
      <c r="H27" s="77"/>
      <c r="I27" s="87"/>
      <c r="K27" s="86"/>
      <c r="L27" s="77"/>
      <c r="M27" s="77"/>
      <c r="N27" s="77"/>
      <c r="O27" s="77"/>
      <c r="P27" s="77"/>
      <c r="Q27" s="77"/>
      <c r="R27" s="77"/>
      <c r="S27" s="77"/>
      <c r="T27" s="77"/>
      <c r="U27" s="77"/>
      <c r="V27" s="77"/>
      <c r="W27" s="78"/>
      <c r="X27" s="77"/>
      <c r="Y27" s="77"/>
      <c r="Z27" s="77"/>
      <c r="AA27" s="77"/>
      <c r="AB27" s="77"/>
      <c r="AC27" s="77"/>
      <c r="AD27" s="77"/>
      <c r="AE27" s="77"/>
      <c r="AF27" s="77"/>
      <c r="AG27" s="77"/>
      <c r="AH27" s="87"/>
      <c r="AJ27" s="105"/>
      <c r="AK27" s="77"/>
      <c r="AL27" s="77"/>
      <c r="AM27" s="77"/>
      <c r="AN27" s="77"/>
      <c r="AO27" s="77"/>
      <c r="AP27" s="77"/>
      <c r="AQ27" s="77"/>
      <c r="AR27" s="77"/>
      <c r="AS27" s="77"/>
      <c r="AT27" s="77"/>
      <c r="AU27" s="106"/>
    </row>
    <row r="28" spans="1:47" x14ac:dyDescent="0.25">
      <c r="A28" s="23" t="s">
        <v>91</v>
      </c>
      <c r="B28" s="29">
        <v>547</v>
      </c>
      <c r="C28" s="4" t="s">
        <v>25</v>
      </c>
      <c r="D28" s="86"/>
      <c r="E28" s="77"/>
      <c r="F28" s="77"/>
      <c r="G28" s="77"/>
      <c r="H28" s="77"/>
      <c r="I28" s="87"/>
      <c r="K28" s="86"/>
      <c r="L28" s="77"/>
      <c r="M28" s="77"/>
      <c r="N28" s="77"/>
      <c r="O28" s="77"/>
      <c r="P28" s="77"/>
      <c r="Q28" s="77"/>
      <c r="R28" s="77"/>
      <c r="S28" s="77"/>
      <c r="T28" s="77"/>
      <c r="U28" s="77"/>
      <c r="V28" s="77"/>
      <c r="W28" s="78"/>
      <c r="X28" s="77"/>
      <c r="Y28" s="77"/>
      <c r="Z28" s="77"/>
      <c r="AA28" s="77"/>
      <c r="AB28" s="77"/>
      <c r="AC28" s="77"/>
      <c r="AD28" s="77"/>
      <c r="AE28" s="77"/>
      <c r="AF28" s="77"/>
      <c r="AG28" s="77"/>
      <c r="AH28" s="87"/>
      <c r="AJ28" s="111"/>
      <c r="AK28" s="77"/>
      <c r="AL28" s="77"/>
      <c r="AM28" s="77"/>
      <c r="AN28" s="77"/>
      <c r="AO28" s="77"/>
      <c r="AP28" s="77"/>
      <c r="AQ28" s="77"/>
      <c r="AR28" s="77"/>
      <c r="AS28" s="77"/>
      <c r="AT28" s="77"/>
      <c r="AU28" s="112"/>
    </row>
    <row r="29" spans="1:47" x14ac:dyDescent="0.25">
      <c r="A29" s="23" t="s">
        <v>91</v>
      </c>
      <c r="B29" s="29">
        <v>547</v>
      </c>
      <c r="C29" s="4" t="s">
        <v>26</v>
      </c>
      <c r="D29" s="86"/>
      <c r="E29" s="77"/>
      <c r="F29" s="77"/>
      <c r="G29" s="77"/>
      <c r="H29" s="77"/>
      <c r="I29" s="87"/>
      <c r="K29" s="86"/>
      <c r="L29" s="77"/>
      <c r="M29" s="77"/>
      <c r="N29" s="77"/>
      <c r="O29" s="77"/>
      <c r="P29" s="77"/>
      <c r="Q29" s="77"/>
      <c r="R29" s="77"/>
      <c r="S29" s="77"/>
      <c r="T29" s="77"/>
      <c r="U29" s="77"/>
      <c r="V29" s="77"/>
      <c r="W29" s="78"/>
      <c r="X29" s="77"/>
      <c r="Y29" s="77"/>
      <c r="Z29" s="77"/>
      <c r="AA29" s="77"/>
      <c r="AB29" s="77"/>
      <c r="AC29" s="77"/>
      <c r="AD29" s="77"/>
      <c r="AE29" s="77"/>
      <c r="AF29" s="77"/>
      <c r="AG29" s="77"/>
      <c r="AH29" s="87"/>
      <c r="AJ29" s="111"/>
      <c r="AK29" s="77"/>
      <c r="AL29" s="77"/>
      <c r="AM29" s="77"/>
      <c r="AN29" s="77"/>
      <c r="AO29" s="77"/>
      <c r="AP29" s="77"/>
      <c r="AQ29" s="77"/>
      <c r="AR29" s="77"/>
      <c r="AS29" s="77"/>
      <c r="AT29" s="77"/>
      <c r="AU29" s="112"/>
    </row>
    <row r="30" spans="1:47" x14ac:dyDescent="0.25">
      <c r="A30" s="23" t="s">
        <v>91</v>
      </c>
      <c r="B30" s="29">
        <v>547</v>
      </c>
      <c r="C30" s="4" t="s">
        <v>27</v>
      </c>
      <c r="D30" s="86"/>
      <c r="E30" s="77"/>
      <c r="F30" s="77"/>
      <c r="G30" s="77"/>
      <c r="H30" s="77"/>
      <c r="I30" s="87"/>
      <c r="K30" s="86"/>
      <c r="L30" s="77"/>
      <c r="M30" s="77"/>
      <c r="N30" s="77"/>
      <c r="O30" s="77"/>
      <c r="P30" s="77"/>
      <c r="Q30" s="77"/>
      <c r="R30" s="77"/>
      <c r="S30" s="77"/>
      <c r="T30" s="77"/>
      <c r="U30" s="77"/>
      <c r="V30" s="77"/>
      <c r="W30" s="78"/>
      <c r="X30" s="77"/>
      <c r="Y30" s="77"/>
      <c r="Z30" s="77"/>
      <c r="AA30" s="77"/>
      <c r="AB30" s="77"/>
      <c r="AC30" s="77"/>
      <c r="AD30" s="77"/>
      <c r="AE30" s="77"/>
      <c r="AF30" s="77"/>
      <c r="AG30" s="77"/>
      <c r="AH30" s="87"/>
      <c r="AJ30" s="111"/>
      <c r="AK30" s="77"/>
      <c r="AL30" s="77"/>
      <c r="AM30" s="77"/>
      <c r="AN30" s="77"/>
      <c r="AO30" s="77"/>
      <c r="AP30" s="77"/>
      <c r="AQ30" s="77"/>
      <c r="AR30" s="77"/>
      <c r="AS30" s="77"/>
      <c r="AT30" s="77"/>
      <c r="AU30" s="112"/>
    </row>
    <row r="31" spans="1:47" x14ac:dyDescent="0.25">
      <c r="A31" s="23" t="s">
        <v>91</v>
      </c>
      <c r="B31" s="29">
        <v>547</v>
      </c>
      <c r="C31" s="4" t="s">
        <v>28</v>
      </c>
      <c r="D31" s="86"/>
      <c r="E31" s="77"/>
      <c r="F31" s="77"/>
      <c r="G31" s="77"/>
      <c r="H31" s="77"/>
      <c r="I31" s="87"/>
      <c r="K31" s="86"/>
      <c r="L31" s="77"/>
      <c r="M31" s="77"/>
      <c r="N31" s="77"/>
      <c r="O31" s="77"/>
      <c r="P31" s="77"/>
      <c r="Q31" s="77"/>
      <c r="R31" s="77"/>
      <c r="S31" s="77"/>
      <c r="T31" s="77"/>
      <c r="U31" s="77"/>
      <c r="V31" s="77"/>
      <c r="W31" s="78"/>
      <c r="X31" s="77"/>
      <c r="Y31" s="77"/>
      <c r="Z31" s="77"/>
      <c r="AA31" s="77"/>
      <c r="AB31" s="77"/>
      <c r="AC31" s="77"/>
      <c r="AD31" s="77"/>
      <c r="AE31" s="77"/>
      <c r="AF31" s="77"/>
      <c r="AG31" s="77"/>
      <c r="AH31" s="87"/>
      <c r="AJ31" s="105"/>
      <c r="AK31" s="77"/>
      <c r="AL31" s="77"/>
      <c r="AM31" s="77"/>
      <c r="AN31" s="77"/>
      <c r="AO31" s="77"/>
      <c r="AP31" s="77"/>
      <c r="AQ31" s="77"/>
      <c r="AR31" s="77"/>
      <c r="AS31" s="77"/>
      <c r="AT31" s="77"/>
      <c r="AU31" s="106"/>
    </row>
    <row r="32" spans="1:47" x14ac:dyDescent="0.25">
      <c r="A32" s="23" t="s">
        <v>91</v>
      </c>
      <c r="B32" s="29">
        <v>547</v>
      </c>
      <c r="C32" s="4" t="s">
        <v>29</v>
      </c>
      <c r="D32" s="86"/>
      <c r="E32" s="77"/>
      <c r="F32" s="77"/>
      <c r="G32" s="77"/>
      <c r="H32" s="77"/>
      <c r="I32" s="87"/>
      <c r="K32" s="86"/>
      <c r="L32" s="77"/>
      <c r="M32" s="77"/>
      <c r="N32" s="77"/>
      <c r="O32" s="77"/>
      <c r="P32" s="77"/>
      <c r="Q32" s="77"/>
      <c r="R32" s="77"/>
      <c r="S32" s="77"/>
      <c r="T32" s="77"/>
      <c r="U32" s="77"/>
      <c r="V32" s="77"/>
      <c r="W32" s="78"/>
      <c r="X32" s="77"/>
      <c r="Y32" s="77"/>
      <c r="Z32" s="77"/>
      <c r="AA32" s="77"/>
      <c r="AB32" s="77"/>
      <c r="AC32" s="77"/>
      <c r="AD32" s="77"/>
      <c r="AE32" s="77"/>
      <c r="AF32" s="77"/>
      <c r="AG32" s="77"/>
      <c r="AH32" s="87"/>
      <c r="AJ32" s="111"/>
      <c r="AK32" s="77"/>
      <c r="AL32" s="77"/>
      <c r="AM32" s="77"/>
      <c r="AN32" s="77"/>
      <c r="AO32" s="77"/>
      <c r="AP32" s="77"/>
      <c r="AQ32" s="77"/>
      <c r="AR32" s="77"/>
      <c r="AS32" s="77"/>
      <c r="AT32" s="77"/>
      <c r="AU32" s="112"/>
    </row>
    <row r="33" spans="1:47" x14ac:dyDescent="0.25">
      <c r="A33" s="23" t="s">
        <v>91</v>
      </c>
      <c r="B33" s="29">
        <v>547</v>
      </c>
      <c r="C33" s="4" t="s">
        <v>30</v>
      </c>
      <c r="D33" s="86"/>
      <c r="E33" s="77"/>
      <c r="F33" s="77"/>
      <c r="G33" s="77"/>
      <c r="H33" s="77"/>
      <c r="I33" s="87"/>
      <c r="K33" s="86"/>
      <c r="L33" s="77"/>
      <c r="M33" s="77"/>
      <c r="N33" s="77"/>
      <c r="O33" s="77"/>
      <c r="P33" s="77"/>
      <c r="Q33" s="77"/>
      <c r="R33" s="77"/>
      <c r="S33" s="77"/>
      <c r="T33" s="77"/>
      <c r="U33" s="77"/>
      <c r="V33" s="77"/>
      <c r="W33" s="78"/>
      <c r="X33" s="77"/>
      <c r="Y33" s="77"/>
      <c r="Z33" s="77"/>
      <c r="AA33" s="77"/>
      <c r="AB33" s="77"/>
      <c r="AC33" s="77"/>
      <c r="AD33" s="77"/>
      <c r="AE33" s="77"/>
      <c r="AF33" s="77"/>
      <c r="AG33" s="77"/>
      <c r="AH33" s="87"/>
      <c r="AJ33" s="105"/>
      <c r="AK33" s="77"/>
      <c r="AL33" s="77"/>
      <c r="AM33" s="77"/>
      <c r="AN33" s="77"/>
      <c r="AO33" s="77"/>
      <c r="AP33" s="77"/>
      <c r="AQ33" s="77"/>
      <c r="AR33" s="77"/>
      <c r="AS33" s="77"/>
      <c r="AT33" s="77"/>
      <c r="AU33" s="106"/>
    </row>
    <row r="34" spans="1:47" x14ac:dyDescent="0.25">
      <c r="A34" s="23" t="s">
        <v>91</v>
      </c>
      <c r="B34" s="29">
        <v>555</v>
      </c>
      <c r="C34" s="4" t="s">
        <v>31</v>
      </c>
      <c r="D34" s="86"/>
      <c r="E34" s="77"/>
      <c r="F34" s="77"/>
      <c r="G34" s="77"/>
      <c r="H34" s="77"/>
      <c r="I34" s="87"/>
      <c r="K34" s="86"/>
      <c r="L34" s="77"/>
      <c r="M34" s="77"/>
      <c r="N34" s="77"/>
      <c r="O34" s="77"/>
      <c r="P34" s="77"/>
      <c r="Q34" s="77"/>
      <c r="R34" s="77"/>
      <c r="S34" s="77"/>
      <c r="T34" s="77"/>
      <c r="U34" s="77"/>
      <c r="V34" s="77"/>
      <c r="W34" s="78"/>
      <c r="X34" s="77"/>
      <c r="Y34" s="77"/>
      <c r="Z34" s="77"/>
      <c r="AA34" s="77"/>
      <c r="AB34" s="77"/>
      <c r="AC34" s="77"/>
      <c r="AD34" s="77"/>
      <c r="AE34" s="77"/>
      <c r="AF34" s="77"/>
      <c r="AG34" s="77"/>
      <c r="AH34" s="87"/>
      <c r="AJ34" s="105"/>
      <c r="AK34" s="77"/>
      <c r="AL34" s="77"/>
      <c r="AM34" s="77"/>
      <c r="AN34" s="77"/>
      <c r="AO34" s="77"/>
      <c r="AP34" s="77"/>
      <c r="AQ34" s="77"/>
      <c r="AR34" s="77"/>
      <c r="AS34" s="77"/>
      <c r="AT34" s="77"/>
      <c r="AU34" s="106"/>
    </row>
    <row r="35" spans="1:47" x14ac:dyDescent="0.25">
      <c r="A35" s="23" t="s">
        <v>91</v>
      </c>
      <c r="B35" s="29" t="s">
        <v>32</v>
      </c>
      <c r="C35" s="4" t="s">
        <v>33</v>
      </c>
      <c r="D35" s="86"/>
      <c r="E35" s="77"/>
      <c r="F35" s="77"/>
      <c r="G35" s="77"/>
      <c r="H35" s="77"/>
      <c r="I35" s="87"/>
      <c r="K35" s="86"/>
      <c r="L35" s="77"/>
      <c r="M35" s="77"/>
      <c r="N35" s="77"/>
      <c r="O35" s="77"/>
      <c r="P35" s="77"/>
      <c r="Q35" s="77"/>
      <c r="R35" s="77"/>
      <c r="S35" s="77"/>
      <c r="T35" s="77"/>
      <c r="U35" s="77"/>
      <c r="V35" s="77"/>
      <c r="W35" s="78"/>
      <c r="X35" s="77"/>
      <c r="Y35" s="77"/>
      <c r="Z35" s="77"/>
      <c r="AA35" s="77"/>
      <c r="AB35" s="77"/>
      <c r="AC35" s="77"/>
      <c r="AD35" s="77"/>
      <c r="AE35" s="77"/>
      <c r="AF35" s="77"/>
      <c r="AG35" s="77"/>
      <c r="AH35" s="87"/>
      <c r="AJ35" s="105"/>
      <c r="AK35" s="77"/>
      <c r="AL35" s="77"/>
      <c r="AM35" s="77"/>
      <c r="AN35" s="77"/>
      <c r="AO35" s="77"/>
      <c r="AP35" s="77"/>
      <c r="AQ35" s="77"/>
      <c r="AR35" s="77"/>
      <c r="AS35" s="77"/>
      <c r="AT35" s="77"/>
      <c r="AU35" s="106"/>
    </row>
    <row r="36" spans="1:47" x14ac:dyDescent="0.25">
      <c r="A36" s="23" t="s">
        <v>91</v>
      </c>
      <c r="B36" s="29" t="s">
        <v>32</v>
      </c>
      <c r="C36" s="4" t="s">
        <v>34</v>
      </c>
      <c r="D36" s="86"/>
      <c r="E36" s="77"/>
      <c r="F36" s="77"/>
      <c r="G36" s="77"/>
      <c r="H36" s="77"/>
      <c r="I36" s="87"/>
      <c r="K36" s="86"/>
      <c r="L36" s="77"/>
      <c r="M36" s="77"/>
      <c r="N36" s="77"/>
      <c r="O36" s="77"/>
      <c r="P36" s="77"/>
      <c r="Q36" s="77"/>
      <c r="R36" s="77"/>
      <c r="S36" s="77"/>
      <c r="T36" s="77"/>
      <c r="U36" s="77"/>
      <c r="V36" s="77"/>
      <c r="W36" s="78"/>
      <c r="X36" s="77"/>
      <c r="Y36" s="77"/>
      <c r="Z36" s="77"/>
      <c r="AA36" s="77"/>
      <c r="AB36" s="77"/>
      <c r="AC36" s="77"/>
      <c r="AD36" s="77"/>
      <c r="AE36" s="77"/>
      <c r="AF36" s="77"/>
      <c r="AG36" s="77"/>
      <c r="AH36" s="87"/>
      <c r="AJ36" s="105"/>
      <c r="AK36" s="77"/>
      <c r="AL36" s="77"/>
      <c r="AM36" s="77"/>
      <c r="AN36" s="77"/>
      <c r="AO36" s="77"/>
      <c r="AP36" s="77"/>
      <c r="AQ36" s="77"/>
      <c r="AR36" s="77"/>
      <c r="AS36" s="77"/>
      <c r="AT36" s="77"/>
      <c r="AU36" s="106"/>
    </row>
    <row r="37" spans="1:47" x14ac:dyDescent="0.25">
      <c r="A37" s="23" t="s">
        <v>91</v>
      </c>
      <c r="B37" s="29" t="s">
        <v>32</v>
      </c>
      <c r="C37" s="4" t="s">
        <v>35</v>
      </c>
      <c r="D37" s="86"/>
      <c r="E37" s="77"/>
      <c r="F37" s="77"/>
      <c r="G37" s="77"/>
      <c r="H37" s="77"/>
      <c r="I37" s="87"/>
      <c r="K37" s="86"/>
      <c r="L37" s="77"/>
      <c r="M37" s="77"/>
      <c r="N37" s="77"/>
      <c r="O37" s="77"/>
      <c r="P37" s="77"/>
      <c r="Q37" s="77"/>
      <c r="R37" s="77"/>
      <c r="S37" s="77"/>
      <c r="T37" s="77"/>
      <c r="U37" s="77"/>
      <c r="V37" s="77"/>
      <c r="W37" s="78"/>
      <c r="X37" s="77"/>
      <c r="Y37" s="77"/>
      <c r="Z37" s="77"/>
      <c r="AA37" s="77"/>
      <c r="AB37" s="77"/>
      <c r="AC37" s="77"/>
      <c r="AD37" s="77"/>
      <c r="AE37" s="77"/>
      <c r="AF37" s="77"/>
      <c r="AG37" s="77"/>
      <c r="AH37" s="87"/>
      <c r="AJ37" s="105"/>
      <c r="AK37" s="77"/>
      <c r="AL37" s="77"/>
      <c r="AM37" s="77"/>
      <c r="AN37" s="77"/>
      <c r="AO37" s="77"/>
      <c r="AP37" s="77"/>
      <c r="AQ37" s="77"/>
      <c r="AR37" s="77"/>
      <c r="AS37" s="77"/>
      <c r="AT37" s="77"/>
      <c r="AU37" s="106"/>
    </row>
    <row r="38" spans="1:47" x14ac:dyDescent="0.25">
      <c r="A38" s="23" t="s">
        <v>91</v>
      </c>
      <c r="B38" s="29" t="s">
        <v>32</v>
      </c>
      <c r="C38" s="4" t="s">
        <v>36</v>
      </c>
      <c r="D38" s="86"/>
      <c r="E38" s="77"/>
      <c r="F38" s="77"/>
      <c r="G38" s="77"/>
      <c r="H38" s="77"/>
      <c r="I38" s="87"/>
      <c r="K38" s="86"/>
      <c r="L38" s="77"/>
      <c r="M38" s="77"/>
      <c r="N38" s="77"/>
      <c r="O38" s="77"/>
      <c r="P38" s="77"/>
      <c r="Q38" s="77"/>
      <c r="R38" s="77"/>
      <c r="S38" s="77"/>
      <c r="T38" s="77"/>
      <c r="U38" s="77"/>
      <c r="V38" s="77"/>
      <c r="W38" s="78"/>
      <c r="X38" s="77"/>
      <c r="Y38" s="77"/>
      <c r="Z38" s="77"/>
      <c r="AA38" s="77"/>
      <c r="AB38" s="77"/>
      <c r="AC38" s="77"/>
      <c r="AD38" s="77"/>
      <c r="AE38" s="77"/>
      <c r="AF38" s="77"/>
      <c r="AG38" s="77"/>
      <c r="AH38" s="87"/>
      <c r="AJ38" s="105"/>
      <c r="AK38" s="77"/>
      <c r="AL38" s="77"/>
      <c r="AM38" s="77"/>
      <c r="AN38" s="77"/>
      <c r="AO38" s="77"/>
      <c r="AP38" s="77"/>
      <c r="AQ38" s="77"/>
      <c r="AR38" s="77"/>
      <c r="AS38" s="77"/>
      <c r="AT38" s="77"/>
      <c r="AU38" s="106"/>
    </row>
    <row r="39" spans="1:47" x14ac:dyDescent="0.25">
      <c r="A39" s="23" t="s">
        <v>91</v>
      </c>
      <c r="B39" s="29" t="s">
        <v>32</v>
      </c>
      <c r="C39" s="4" t="s">
        <v>37</v>
      </c>
      <c r="D39" s="86"/>
      <c r="E39" s="77"/>
      <c r="F39" s="77"/>
      <c r="G39" s="77"/>
      <c r="H39" s="77"/>
      <c r="I39" s="87"/>
      <c r="K39" s="86"/>
      <c r="L39" s="77"/>
      <c r="M39" s="77"/>
      <c r="N39" s="77"/>
      <c r="O39" s="77"/>
      <c r="P39" s="77"/>
      <c r="Q39" s="77"/>
      <c r="R39" s="77"/>
      <c r="S39" s="77"/>
      <c r="T39" s="77"/>
      <c r="U39" s="77"/>
      <c r="V39" s="77"/>
      <c r="W39" s="78"/>
      <c r="X39" s="77"/>
      <c r="Y39" s="77"/>
      <c r="Z39" s="77"/>
      <c r="AA39" s="77"/>
      <c r="AB39" s="77"/>
      <c r="AC39" s="77"/>
      <c r="AD39" s="77"/>
      <c r="AE39" s="77"/>
      <c r="AF39" s="77"/>
      <c r="AG39" s="77"/>
      <c r="AH39" s="87"/>
      <c r="AJ39" s="105"/>
      <c r="AK39" s="77"/>
      <c r="AL39" s="77"/>
      <c r="AM39" s="77"/>
      <c r="AN39" s="77"/>
      <c r="AO39" s="77"/>
      <c r="AP39" s="77"/>
      <c r="AQ39" s="77"/>
      <c r="AR39" s="77"/>
      <c r="AS39" s="77"/>
      <c r="AT39" s="77"/>
      <c r="AU39" s="106"/>
    </row>
    <row r="40" spans="1:47" x14ac:dyDescent="0.25">
      <c r="A40" s="23" t="s">
        <v>91</v>
      </c>
      <c r="B40" s="29" t="s">
        <v>32</v>
      </c>
      <c r="C40" s="4" t="s">
        <v>38</v>
      </c>
      <c r="D40" s="86"/>
      <c r="E40" s="77"/>
      <c r="F40" s="77"/>
      <c r="G40" s="77"/>
      <c r="H40" s="77"/>
      <c r="I40" s="87"/>
      <c r="K40" s="86"/>
      <c r="L40" s="77"/>
      <c r="M40" s="77"/>
      <c r="N40" s="77"/>
      <c r="O40" s="77"/>
      <c r="P40" s="77"/>
      <c r="Q40" s="77"/>
      <c r="R40" s="77"/>
      <c r="S40" s="77"/>
      <c r="T40" s="77"/>
      <c r="U40" s="77"/>
      <c r="V40" s="77"/>
      <c r="W40" s="78"/>
      <c r="X40" s="77"/>
      <c r="Y40" s="77"/>
      <c r="Z40" s="77"/>
      <c r="AA40" s="77"/>
      <c r="AB40" s="77"/>
      <c r="AC40" s="77"/>
      <c r="AD40" s="77"/>
      <c r="AE40" s="77"/>
      <c r="AF40" s="77"/>
      <c r="AG40" s="77"/>
      <c r="AH40" s="87"/>
      <c r="AJ40" s="105"/>
      <c r="AK40" s="77"/>
      <c r="AL40" s="77"/>
      <c r="AM40" s="77"/>
      <c r="AN40" s="77"/>
      <c r="AO40" s="77"/>
      <c r="AP40" s="77"/>
      <c r="AQ40" s="77"/>
      <c r="AR40" s="77"/>
      <c r="AS40" s="77"/>
      <c r="AT40" s="77"/>
      <c r="AU40" s="106"/>
    </row>
    <row r="41" spans="1:47" x14ac:dyDescent="0.25">
      <c r="A41" s="23" t="s">
        <v>91</v>
      </c>
      <c r="B41" s="29" t="s">
        <v>32</v>
      </c>
      <c r="C41" s="4" t="s">
        <v>39</v>
      </c>
      <c r="D41" s="86"/>
      <c r="E41" s="77"/>
      <c r="F41" s="77"/>
      <c r="G41" s="77"/>
      <c r="H41" s="77"/>
      <c r="I41" s="87"/>
      <c r="K41" s="86"/>
      <c r="L41" s="77"/>
      <c r="M41" s="77"/>
      <c r="N41" s="77"/>
      <c r="O41" s="77"/>
      <c r="P41" s="77"/>
      <c r="Q41" s="77"/>
      <c r="R41" s="77"/>
      <c r="S41" s="77"/>
      <c r="T41" s="77"/>
      <c r="U41" s="77"/>
      <c r="V41" s="77"/>
      <c r="W41" s="78"/>
      <c r="X41" s="77"/>
      <c r="Y41" s="77"/>
      <c r="Z41" s="77"/>
      <c r="AA41" s="77"/>
      <c r="AB41" s="77"/>
      <c r="AC41" s="77"/>
      <c r="AD41" s="77"/>
      <c r="AE41" s="77"/>
      <c r="AF41" s="77"/>
      <c r="AG41" s="77"/>
      <c r="AH41" s="87"/>
      <c r="AJ41" s="105"/>
      <c r="AK41" s="77"/>
      <c r="AL41" s="77"/>
      <c r="AM41" s="77"/>
      <c r="AN41" s="77"/>
      <c r="AO41" s="77"/>
      <c r="AP41" s="77"/>
      <c r="AQ41" s="77"/>
      <c r="AR41" s="77"/>
      <c r="AS41" s="77"/>
      <c r="AT41" s="77"/>
      <c r="AU41" s="106"/>
    </row>
    <row r="42" spans="1:47" x14ac:dyDescent="0.25">
      <c r="A42" s="23" t="s">
        <v>91</v>
      </c>
      <c r="B42" s="29" t="s">
        <v>32</v>
      </c>
      <c r="C42" s="4" t="s">
        <v>40</v>
      </c>
      <c r="D42" s="86"/>
      <c r="E42" s="77"/>
      <c r="F42" s="77"/>
      <c r="G42" s="77"/>
      <c r="H42" s="77"/>
      <c r="I42" s="87"/>
      <c r="K42" s="86"/>
      <c r="L42" s="77"/>
      <c r="M42" s="77"/>
      <c r="N42" s="77"/>
      <c r="O42" s="77"/>
      <c r="P42" s="77"/>
      <c r="Q42" s="77"/>
      <c r="R42" s="77"/>
      <c r="S42" s="77"/>
      <c r="T42" s="77"/>
      <c r="U42" s="77"/>
      <c r="V42" s="77"/>
      <c r="W42" s="78"/>
      <c r="X42" s="77"/>
      <c r="Y42" s="77"/>
      <c r="Z42" s="77"/>
      <c r="AA42" s="77"/>
      <c r="AB42" s="77"/>
      <c r="AC42" s="77"/>
      <c r="AD42" s="77"/>
      <c r="AE42" s="77"/>
      <c r="AF42" s="77"/>
      <c r="AG42" s="77"/>
      <c r="AH42" s="87"/>
      <c r="AJ42" s="105"/>
      <c r="AK42" s="77"/>
      <c r="AL42" s="77"/>
      <c r="AM42" s="77"/>
      <c r="AN42" s="77"/>
      <c r="AO42" s="77"/>
      <c r="AP42" s="77"/>
      <c r="AQ42" s="77"/>
      <c r="AR42" s="77"/>
      <c r="AS42" s="77"/>
      <c r="AT42" s="77"/>
      <c r="AU42" s="106"/>
    </row>
    <row r="43" spans="1:47" x14ac:dyDescent="0.25">
      <c r="A43" s="23" t="s">
        <v>91</v>
      </c>
      <c r="B43" s="29" t="s">
        <v>32</v>
      </c>
      <c r="C43" s="4" t="s">
        <v>41</v>
      </c>
      <c r="D43" s="86"/>
      <c r="E43" s="77"/>
      <c r="F43" s="77"/>
      <c r="G43" s="77"/>
      <c r="H43" s="77"/>
      <c r="I43" s="87"/>
      <c r="K43" s="86"/>
      <c r="L43" s="77"/>
      <c r="M43" s="77"/>
      <c r="N43" s="77"/>
      <c r="O43" s="77"/>
      <c r="P43" s="77"/>
      <c r="Q43" s="77"/>
      <c r="R43" s="77"/>
      <c r="S43" s="77"/>
      <c r="T43" s="77"/>
      <c r="U43" s="77"/>
      <c r="V43" s="77"/>
      <c r="W43" s="78"/>
      <c r="X43" s="77"/>
      <c r="Y43" s="77"/>
      <c r="Z43" s="77"/>
      <c r="AA43" s="77"/>
      <c r="AB43" s="77"/>
      <c r="AC43" s="77"/>
      <c r="AD43" s="77"/>
      <c r="AE43" s="77"/>
      <c r="AF43" s="77"/>
      <c r="AG43" s="77"/>
      <c r="AH43" s="87"/>
      <c r="AJ43" s="105"/>
      <c r="AK43" s="77"/>
      <c r="AL43" s="77"/>
      <c r="AM43" s="77"/>
      <c r="AN43" s="77"/>
      <c r="AO43" s="77"/>
      <c r="AP43" s="77"/>
      <c r="AQ43" s="77"/>
      <c r="AR43" s="77"/>
      <c r="AS43" s="77"/>
      <c r="AT43" s="77"/>
      <c r="AU43" s="106"/>
    </row>
    <row r="44" spans="1:47" x14ac:dyDescent="0.25">
      <c r="A44" s="23" t="s">
        <v>91</v>
      </c>
      <c r="B44" s="29" t="s">
        <v>32</v>
      </c>
      <c r="C44" s="4" t="s">
        <v>42</v>
      </c>
      <c r="D44" s="86"/>
      <c r="E44" s="77"/>
      <c r="F44" s="77"/>
      <c r="G44" s="77"/>
      <c r="H44" s="77"/>
      <c r="I44" s="87"/>
      <c r="K44" s="86"/>
      <c r="L44" s="77"/>
      <c r="M44" s="77"/>
      <c r="N44" s="77"/>
      <c r="O44" s="77"/>
      <c r="P44" s="77"/>
      <c r="Q44" s="77"/>
      <c r="R44" s="77"/>
      <c r="S44" s="77"/>
      <c r="T44" s="77"/>
      <c r="U44" s="77"/>
      <c r="V44" s="77"/>
      <c r="W44" s="78"/>
      <c r="X44" s="77"/>
      <c r="Y44" s="77"/>
      <c r="Z44" s="77"/>
      <c r="AA44" s="77"/>
      <c r="AB44" s="77"/>
      <c r="AC44" s="77"/>
      <c r="AD44" s="77"/>
      <c r="AE44" s="77"/>
      <c r="AF44" s="77"/>
      <c r="AG44" s="77"/>
      <c r="AH44" s="87"/>
      <c r="AJ44" s="105"/>
      <c r="AK44" s="77"/>
      <c r="AL44" s="77"/>
      <c r="AM44" s="77"/>
      <c r="AN44" s="77"/>
      <c r="AO44" s="77"/>
      <c r="AP44" s="77"/>
      <c r="AQ44" s="77"/>
      <c r="AR44" s="77"/>
      <c r="AS44" s="77"/>
      <c r="AT44" s="77"/>
      <c r="AU44" s="106"/>
    </row>
    <row r="45" spans="1:47" x14ac:dyDescent="0.25">
      <c r="A45" s="23" t="s">
        <v>91</v>
      </c>
      <c r="B45" s="29" t="s">
        <v>32</v>
      </c>
      <c r="C45" s="4" t="s">
        <v>43</v>
      </c>
      <c r="D45" s="86"/>
      <c r="E45" s="77"/>
      <c r="F45" s="77"/>
      <c r="G45" s="77"/>
      <c r="H45" s="77"/>
      <c r="I45" s="87"/>
      <c r="K45" s="86"/>
      <c r="L45" s="77"/>
      <c r="M45" s="77"/>
      <c r="N45" s="77"/>
      <c r="O45" s="77"/>
      <c r="P45" s="77"/>
      <c r="Q45" s="77"/>
      <c r="R45" s="77"/>
      <c r="S45" s="77"/>
      <c r="T45" s="77"/>
      <c r="U45" s="77"/>
      <c r="V45" s="77"/>
      <c r="W45" s="78"/>
      <c r="X45" s="77"/>
      <c r="Y45" s="77"/>
      <c r="Z45" s="77"/>
      <c r="AA45" s="77"/>
      <c r="AB45" s="77"/>
      <c r="AC45" s="77"/>
      <c r="AD45" s="77"/>
      <c r="AE45" s="77"/>
      <c r="AF45" s="77"/>
      <c r="AG45" s="77"/>
      <c r="AH45" s="87"/>
      <c r="AJ45" s="105"/>
      <c r="AK45" s="77"/>
      <c r="AL45" s="77"/>
      <c r="AM45" s="77"/>
      <c r="AN45" s="77"/>
      <c r="AO45" s="77"/>
      <c r="AP45" s="77"/>
      <c r="AQ45" s="77"/>
      <c r="AR45" s="77"/>
      <c r="AS45" s="77"/>
      <c r="AT45" s="77"/>
      <c r="AU45" s="106"/>
    </row>
    <row r="46" spans="1:47" x14ac:dyDescent="0.25">
      <c r="A46" s="23" t="s">
        <v>91</v>
      </c>
      <c r="B46" s="29" t="s">
        <v>32</v>
      </c>
      <c r="C46" s="4" t="s">
        <v>44</v>
      </c>
      <c r="D46" s="86"/>
      <c r="E46" s="77"/>
      <c r="F46" s="77"/>
      <c r="G46" s="77"/>
      <c r="H46" s="77"/>
      <c r="I46" s="87"/>
      <c r="K46" s="86"/>
      <c r="L46" s="77"/>
      <c r="M46" s="77"/>
      <c r="N46" s="77"/>
      <c r="O46" s="77"/>
      <c r="P46" s="77"/>
      <c r="Q46" s="77"/>
      <c r="R46" s="77"/>
      <c r="S46" s="77"/>
      <c r="T46" s="77"/>
      <c r="U46" s="77"/>
      <c r="V46" s="77"/>
      <c r="W46" s="78"/>
      <c r="X46" s="77"/>
      <c r="Y46" s="77"/>
      <c r="Z46" s="77"/>
      <c r="AA46" s="77"/>
      <c r="AB46" s="77"/>
      <c r="AC46" s="77"/>
      <c r="AD46" s="77"/>
      <c r="AE46" s="77"/>
      <c r="AF46" s="77"/>
      <c r="AG46" s="77"/>
      <c r="AH46" s="87"/>
      <c r="AJ46" s="105"/>
      <c r="AK46" s="77"/>
      <c r="AL46" s="77"/>
      <c r="AM46" s="77"/>
      <c r="AN46" s="77"/>
      <c r="AO46" s="77"/>
      <c r="AP46" s="77"/>
      <c r="AQ46" s="77"/>
      <c r="AR46" s="77"/>
      <c r="AS46" s="77"/>
      <c r="AT46" s="77"/>
      <c r="AU46" s="106"/>
    </row>
    <row r="47" spans="1:47" x14ac:dyDescent="0.25">
      <c r="A47" s="23" t="s">
        <v>91</v>
      </c>
      <c r="B47" s="29">
        <v>555</v>
      </c>
      <c r="C47" s="4" t="s">
        <v>45</v>
      </c>
      <c r="D47" s="86"/>
      <c r="E47" s="77"/>
      <c r="F47" s="77"/>
      <c r="G47" s="77"/>
      <c r="H47" s="77"/>
      <c r="I47" s="87"/>
      <c r="K47" s="86"/>
      <c r="L47" s="77"/>
      <c r="M47" s="77"/>
      <c r="N47" s="77"/>
      <c r="O47" s="77"/>
      <c r="P47" s="77"/>
      <c r="Q47" s="77"/>
      <c r="R47" s="77"/>
      <c r="S47" s="77"/>
      <c r="T47" s="77"/>
      <c r="U47" s="77"/>
      <c r="V47" s="77"/>
      <c r="W47" s="78"/>
      <c r="X47" s="77"/>
      <c r="Y47" s="77"/>
      <c r="Z47" s="77"/>
      <c r="AA47" s="77"/>
      <c r="AB47" s="77"/>
      <c r="AC47" s="77"/>
      <c r="AD47" s="77"/>
      <c r="AE47" s="77"/>
      <c r="AF47" s="77"/>
      <c r="AG47" s="77"/>
      <c r="AH47" s="87"/>
      <c r="AJ47" s="105"/>
      <c r="AK47" s="77"/>
      <c r="AL47" s="77"/>
      <c r="AM47" s="77"/>
      <c r="AN47" s="77"/>
      <c r="AO47" s="77"/>
      <c r="AP47" s="77"/>
      <c r="AQ47" s="77"/>
      <c r="AR47" s="77"/>
      <c r="AS47" s="77"/>
      <c r="AT47" s="77"/>
      <c r="AU47" s="106"/>
    </row>
    <row r="48" spans="1:47" x14ac:dyDescent="0.25">
      <c r="A48" s="23" t="s">
        <v>91</v>
      </c>
      <c r="B48" s="29">
        <v>555</v>
      </c>
      <c r="C48" s="4" t="s">
        <v>46</v>
      </c>
      <c r="D48" s="86"/>
      <c r="E48" s="77"/>
      <c r="F48" s="77"/>
      <c r="G48" s="77"/>
      <c r="H48" s="77"/>
      <c r="I48" s="87"/>
      <c r="K48" s="86"/>
      <c r="L48" s="77"/>
      <c r="M48" s="77"/>
      <c r="N48" s="77"/>
      <c r="O48" s="77"/>
      <c r="P48" s="77"/>
      <c r="Q48" s="77"/>
      <c r="R48" s="77"/>
      <c r="S48" s="77"/>
      <c r="T48" s="77"/>
      <c r="U48" s="77"/>
      <c r="V48" s="77"/>
      <c r="W48" s="78"/>
      <c r="X48" s="77"/>
      <c r="Y48" s="77"/>
      <c r="Z48" s="77"/>
      <c r="AA48" s="77"/>
      <c r="AB48" s="77"/>
      <c r="AC48" s="77"/>
      <c r="AD48" s="77"/>
      <c r="AE48" s="77"/>
      <c r="AF48" s="77"/>
      <c r="AG48" s="77"/>
      <c r="AH48" s="87"/>
      <c r="AJ48" s="105"/>
      <c r="AK48" s="77"/>
      <c r="AL48" s="77"/>
      <c r="AM48" s="77"/>
      <c r="AN48" s="77"/>
      <c r="AO48" s="77"/>
      <c r="AP48" s="77"/>
      <c r="AQ48" s="77"/>
      <c r="AR48" s="77"/>
      <c r="AS48" s="77"/>
      <c r="AT48" s="77"/>
      <c r="AU48" s="106"/>
    </row>
    <row r="49" spans="1:47" x14ac:dyDescent="0.25">
      <c r="A49" s="23" t="s">
        <v>91</v>
      </c>
      <c r="B49" s="29" t="s">
        <v>9</v>
      </c>
      <c r="C49" s="4" t="s">
        <v>47</v>
      </c>
      <c r="D49" s="86"/>
      <c r="E49" s="77"/>
      <c r="F49" s="77"/>
      <c r="G49" s="77"/>
      <c r="H49" s="77"/>
      <c r="I49" s="87"/>
      <c r="K49" s="86"/>
      <c r="L49" s="77"/>
      <c r="M49" s="77"/>
      <c r="N49" s="77"/>
      <c r="O49" s="77"/>
      <c r="P49" s="77"/>
      <c r="Q49" s="77"/>
      <c r="R49" s="77"/>
      <c r="S49" s="77"/>
      <c r="T49" s="77"/>
      <c r="U49" s="77"/>
      <c r="V49" s="77"/>
      <c r="W49" s="78"/>
      <c r="X49" s="77"/>
      <c r="Y49" s="77"/>
      <c r="Z49" s="77"/>
      <c r="AA49" s="77"/>
      <c r="AB49" s="77"/>
      <c r="AC49" s="77"/>
      <c r="AD49" s="77"/>
      <c r="AE49" s="77"/>
      <c r="AF49" s="77"/>
      <c r="AG49" s="77"/>
      <c r="AH49" s="87"/>
      <c r="AJ49" s="105"/>
      <c r="AK49" s="77"/>
      <c r="AL49" s="77"/>
      <c r="AM49" s="77"/>
      <c r="AN49" s="77"/>
      <c r="AO49" s="77"/>
      <c r="AP49" s="77"/>
      <c r="AQ49" s="77"/>
      <c r="AR49" s="77"/>
      <c r="AS49" s="77"/>
      <c r="AT49" s="77"/>
      <c r="AU49" s="106"/>
    </row>
    <row r="50" spans="1:47" x14ac:dyDescent="0.25">
      <c r="A50" s="23" t="s">
        <v>91</v>
      </c>
      <c r="B50" s="29">
        <v>555</v>
      </c>
      <c r="C50" s="4" t="s">
        <v>48</v>
      </c>
      <c r="D50" s="86"/>
      <c r="E50" s="77"/>
      <c r="F50" s="77"/>
      <c r="G50" s="77"/>
      <c r="H50" s="77"/>
      <c r="I50" s="87"/>
      <c r="K50" s="86"/>
      <c r="L50" s="77"/>
      <c r="M50" s="77"/>
      <c r="N50" s="77"/>
      <c r="O50" s="77"/>
      <c r="P50" s="77"/>
      <c r="Q50" s="77"/>
      <c r="R50" s="77"/>
      <c r="S50" s="77"/>
      <c r="T50" s="77"/>
      <c r="U50" s="77"/>
      <c r="V50" s="77"/>
      <c r="W50" s="78"/>
      <c r="X50" s="77"/>
      <c r="Y50" s="77"/>
      <c r="Z50" s="77"/>
      <c r="AA50" s="77"/>
      <c r="AB50" s="77"/>
      <c r="AC50" s="77"/>
      <c r="AD50" s="77"/>
      <c r="AE50" s="77"/>
      <c r="AF50" s="77"/>
      <c r="AG50" s="77"/>
      <c r="AH50" s="87"/>
      <c r="AJ50" s="105"/>
      <c r="AK50" s="77"/>
      <c r="AL50" s="77"/>
      <c r="AM50" s="77"/>
      <c r="AN50" s="77"/>
      <c r="AO50" s="77"/>
      <c r="AP50" s="77"/>
      <c r="AQ50" s="77"/>
      <c r="AR50" s="77"/>
      <c r="AS50" s="77"/>
      <c r="AT50" s="77"/>
      <c r="AU50" s="106"/>
    </row>
    <row r="51" spans="1:47" x14ac:dyDescent="0.25">
      <c r="A51" s="23" t="s">
        <v>91</v>
      </c>
      <c r="B51" s="29">
        <v>555</v>
      </c>
      <c r="C51" s="4" t="s">
        <v>49</v>
      </c>
      <c r="D51" s="86"/>
      <c r="E51" s="77"/>
      <c r="F51" s="77"/>
      <c r="G51" s="77"/>
      <c r="H51" s="77"/>
      <c r="I51" s="87"/>
      <c r="K51" s="86"/>
      <c r="L51" s="77"/>
      <c r="M51" s="77"/>
      <c r="N51" s="77"/>
      <c r="O51" s="77"/>
      <c r="P51" s="77"/>
      <c r="Q51" s="77"/>
      <c r="R51" s="77"/>
      <c r="S51" s="77"/>
      <c r="T51" s="77"/>
      <c r="U51" s="77"/>
      <c r="V51" s="77"/>
      <c r="W51" s="78"/>
      <c r="X51" s="77"/>
      <c r="Y51" s="77"/>
      <c r="Z51" s="77"/>
      <c r="AA51" s="77"/>
      <c r="AB51" s="77"/>
      <c r="AC51" s="77"/>
      <c r="AD51" s="77"/>
      <c r="AE51" s="77"/>
      <c r="AF51" s="77"/>
      <c r="AG51" s="77"/>
      <c r="AH51" s="87"/>
      <c r="AJ51" s="105"/>
      <c r="AK51" s="77"/>
      <c r="AL51" s="77"/>
      <c r="AM51" s="77"/>
      <c r="AN51" s="77"/>
      <c r="AO51" s="77"/>
      <c r="AP51" s="77"/>
      <c r="AQ51" s="77"/>
      <c r="AR51" s="77"/>
      <c r="AS51" s="77"/>
      <c r="AT51" s="77"/>
      <c r="AU51" s="106"/>
    </row>
    <row r="52" spans="1:47" x14ac:dyDescent="0.25">
      <c r="A52" s="23" t="s">
        <v>91</v>
      </c>
      <c r="B52" s="29" t="s">
        <v>9</v>
      </c>
      <c r="C52" s="4" t="s">
        <v>50</v>
      </c>
      <c r="D52" s="86"/>
      <c r="E52" s="77"/>
      <c r="F52" s="77"/>
      <c r="G52" s="77"/>
      <c r="H52" s="77"/>
      <c r="I52" s="87"/>
      <c r="K52" s="86"/>
      <c r="L52" s="77"/>
      <c r="M52" s="77"/>
      <c r="N52" s="77"/>
      <c r="O52" s="77"/>
      <c r="P52" s="77"/>
      <c r="Q52" s="77"/>
      <c r="R52" s="77"/>
      <c r="S52" s="77"/>
      <c r="T52" s="77"/>
      <c r="U52" s="77"/>
      <c r="V52" s="77"/>
      <c r="W52" s="78"/>
      <c r="X52" s="77"/>
      <c r="Y52" s="77"/>
      <c r="Z52" s="77"/>
      <c r="AA52" s="77"/>
      <c r="AB52" s="77"/>
      <c r="AC52" s="77"/>
      <c r="AD52" s="77"/>
      <c r="AE52" s="77"/>
      <c r="AF52" s="77"/>
      <c r="AG52" s="77"/>
      <c r="AH52" s="87"/>
      <c r="AJ52" s="105"/>
      <c r="AK52" s="77"/>
      <c r="AL52" s="77"/>
      <c r="AM52" s="77"/>
      <c r="AN52" s="77"/>
      <c r="AO52" s="77"/>
      <c r="AP52" s="77"/>
      <c r="AQ52" s="77"/>
      <c r="AR52" s="77"/>
      <c r="AS52" s="77"/>
      <c r="AT52" s="77"/>
      <c r="AU52" s="106"/>
    </row>
    <row r="53" spans="1:47" x14ac:dyDescent="0.25">
      <c r="A53" s="23" t="s">
        <v>91</v>
      </c>
      <c r="B53" s="29" t="s">
        <v>9</v>
      </c>
      <c r="C53" s="4" t="s">
        <v>51</v>
      </c>
      <c r="D53" s="86"/>
      <c r="E53" s="77"/>
      <c r="F53" s="77"/>
      <c r="G53" s="77"/>
      <c r="H53" s="77"/>
      <c r="I53" s="87"/>
      <c r="K53" s="86"/>
      <c r="L53" s="77"/>
      <c r="M53" s="77"/>
      <c r="N53" s="77"/>
      <c r="O53" s="77"/>
      <c r="P53" s="77"/>
      <c r="Q53" s="77"/>
      <c r="R53" s="77"/>
      <c r="S53" s="77"/>
      <c r="T53" s="77"/>
      <c r="U53" s="77"/>
      <c r="V53" s="77"/>
      <c r="W53" s="78"/>
      <c r="X53" s="77"/>
      <c r="Y53" s="77"/>
      <c r="Z53" s="77"/>
      <c r="AA53" s="77"/>
      <c r="AB53" s="77"/>
      <c r="AC53" s="77"/>
      <c r="AD53" s="77"/>
      <c r="AE53" s="77"/>
      <c r="AF53" s="77"/>
      <c r="AG53" s="77"/>
      <c r="AH53" s="87"/>
      <c r="AJ53" s="105"/>
      <c r="AK53" s="77"/>
      <c r="AL53" s="77"/>
      <c r="AM53" s="77"/>
      <c r="AN53" s="77"/>
      <c r="AO53" s="77"/>
      <c r="AP53" s="77"/>
      <c r="AQ53" s="77"/>
      <c r="AR53" s="77"/>
      <c r="AS53" s="77"/>
      <c r="AT53" s="77"/>
      <c r="AU53" s="106"/>
    </row>
    <row r="54" spans="1:47" x14ac:dyDescent="0.25">
      <c r="A54" s="23" t="s">
        <v>91</v>
      </c>
      <c r="B54" s="29" t="s">
        <v>9</v>
      </c>
      <c r="C54" s="4" t="s">
        <v>52</v>
      </c>
      <c r="D54" s="86"/>
      <c r="E54" s="77"/>
      <c r="F54" s="77"/>
      <c r="G54" s="77"/>
      <c r="H54" s="77"/>
      <c r="I54" s="87"/>
      <c r="K54" s="86"/>
      <c r="L54" s="77"/>
      <c r="M54" s="77"/>
      <c r="N54" s="77"/>
      <c r="O54" s="77"/>
      <c r="P54" s="77"/>
      <c r="Q54" s="77"/>
      <c r="R54" s="77"/>
      <c r="S54" s="77"/>
      <c r="T54" s="77"/>
      <c r="U54" s="77"/>
      <c r="V54" s="77"/>
      <c r="W54" s="78"/>
      <c r="X54" s="77"/>
      <c r="Y54" s="77"/>
      <c r="Z54" s="77"/>
      <c r="AA54" s="77"/>
      <c r="AB54" s="77"/>
      <c r="AC54" s="77"/>
      <c r="AD54" s="77"/>
      <c r="AE54" s="77"/>
      <c r="AF54" s="77"/>
      <c r="AG54" s="77"/>
      <c r="AH54" s="87"/>
      <c r="AJ54" s="105"/>
      <c r="AK54" s="77"/>
      <c r="AL54" s="77"/>
      <c r="AM54" s="77"/>
      <c r="AN54" s="77"/>
      <c r="AO54" s="77"/>
      <c r="AP54" s="77"/>
      <c r="AQ54" s="77"/>
      <c r="AR54" s="77"/>
      <c r="AS54" s="77"/>
      <c r="AT54" s="77"/>
      <c r="AU54" s="106"/>
    </row>
    <row r="55" spans="1:47" x14ac:dyDescent="0.25">
      <c r="A55" s="23" t="s">
        <v>91</v>
      </c>
      <c r="B55" s="29" t="s">
        <v>9</v>
      </c>
      <c r="C55" s="4" t="s">
        <v>53</v>
      </c>
      <c r="D55" s="86"/>
      <c r="E55" s="77"/>
      <c r="F55" s="77"/>
      <c r="G55" s="77"/>
      <c r="H55" s="77"/>
      <c r="I55" s="87"/>
      <c r="K55" s="86"/>
      <c r="L55" s="77"/>
      <c r="M55" s="77"/>
      <c r="N55" s="77"/>
      <c r="O55" s="77"/>
      <c r="P55" s="77"/>
      <c r="Q55" s="77"/>
      <c r="R55" s="77"/>
      <c r="S55" s="77"/>
      <c r="T55" s="77"/>
      <c r="U55" s="77"/>
      <c r="V55" s="77"/>
      <c r="W55" s="78"/>
      <c r="X55" s="77"/>
      <c r="Y55" s="77"/>
      <c r="Z55" s="77"/>
      <c r="AA55" s="77"/>
      <c r="AB55" s="77"/>
      <c r="AC55" s="77"/>
      <c r="AD55" s="77"/>
      <c r="AE55" s="77"/>
      <c r="AF55" s="77"/>
      <c r="AG55" s="77"/>
      <c r="AH55" s="87"/>
      <c r="AJ55" s="105"/>
      <c r="AK55" s="77"/>
      <c r="AL55" s="77"/>
      <c r="AM55" s="77"/>
      <c r="AN55" s="77"/>
      <c r="AO55" s="77"/>
      <c r="AP55" s="77"/>
      <c r="AQ55" s="77"/>
      <c r="AR55" s="77"/>
      <c r="AS55" s="77"/>
      <c r="AT55" s="77"/>
      <c r="AU55" s="106"/>
    </row>
    <row r="56" spans="1:47" x14ac:dyDescent="0.25">
      <c r="A56" s="23" t="s">
        <v>91</v>
      </c>
      <c r="B56" s="29" t="s">
        <v>9</v>
      </c>
      <c r="C56" s="4" t="s">
        <v>54</v>
      </c>
      <c r="D56" s="86"/>
      <c r="E56" s="77"/>
      <c r="F56" s="77"/>
      <c r="G56" s="77"/>
      <c r="H56" s="77"/>
      <c r="I56" s="87"/>
      <c r="K56" s="86"/>
      <c r="L56" s="77"/>
      <c r="M56" s="77"/>
      <c r="N56" s="77"/>
      <c r="O56" s="77"/>
      <c r="P56" s="77"/>
      <c r="Q56" s="77"/>
      <c r="R56" s="77"/>
      <c r="S56" s="77"/>
      <c r="T56" s="77"/>
      <c r="U56" s="77"/>
      <c r="V56" s="77"/>
      <c r="W56" s="78"/>
      <c r="X56" s="77"/>
      <c r="Y56" s="77"/>
      <c r="Z56" s="77"/>
      <c r="AA56" s="77"/>
      <c r="AB56" s="77"/>
      <c r="AC56" s="77"/>
      <c r="AD56" s="77"/>
      <c r="AE56" s="77"/>
      <c r="AF56" s="77"/>
      <c r="AG56" s="77"/>
      <c r="AH56" s="87"/>
      <c r="AJ56" s="105"/>
      <c r="AK56" s="77"/>
      <c r="AL56" s="77"/>
      <c r="AM56" s="77"/>
      <c r="AN56" s="77"/>
      <c r="AO56" s="77"/>
      <c r="AP56" s="77"/>
      <c r="AQ56" s="77"/>
      <c r="AR56" s="77"/>
      <c r="AS56" s="77"/>
      <c r="AT56" s="77"/>
      <c r="AU56" s="106"/>
    </row>
    <row r="57" spans="1:47" x14ac:dyDescent="0.25">
      <c r="A57" s="23" t="s">
        <v>91</v>
      </c>
      <c r="B57" s="29">
        <v>555</v>
      </c>
      <c r="C57" s="4" t="s">
        <v>55</v>
      </c>
      <c r="D57" s="86"/>
      <c r="E57" s="77"/>
      <c r="F57" s="77"/>
      <c r="G57" s="77"/>
      <c r="H57" s="77"/>
      <c r="I57" s="87"/>
      <c r="K57" s="86"/>
      <c r="L57" s="77"/>
      <c r="M57" s="77"/>
      <c r="N57" s="77"/>
      <c r="O57" s="77"/>
      <c r="P57" s="77"/>
      <c r="Q57" s="77"/>
      <c r="R57" s="77"/>
      <c r="S57" s="77"/>
      <c r="T57" s="77"/>
      <c r="U57" s="77"/>
      <c r="V57" s="77"/>
      <c r="W57" s="78"/>
      <c r="X57" s="77"/>
      <c r="Y57" s="77"/>
      <c r="Z57" s="77"/>
      <c r="AA57" s="77"/>
      <c r="AB57" s="77"/>
      <c r="AC57" s="77"/>
      <c r="AD57" s="77"/>
      <c r="AE57" s="77"/>
      <c r="AF57" s="77"/>
      <c r="AG57" s="77"/>
      <c r="AH57" s="87"/>
      <c r="AJ57" s="105"/>
      <c r="AK57" s="77"/>
      <c r="AL57" s="77"/>
      <c r="AM57" s="77"/>
      <c r="AN57" s="77"/>
      <c r="AO57" s="77"/>
      <c r="AP57" s="77"/>
      <c r="AQ57" s="77"/>
      <c r="AR57" s="77"/>
      <c r="AS57" s="77"/>
      <c r="AT57" s="77"/>
      <c r="AU57" s="106"/>
    </row>
    <row r="58" spans="1:47" x14ac:dyDescent="0.25">
      <c r="A58" s="23" t="s">
        <v>91</v>
      </c>
      <c r="B58" s="29">
        <v>555</v>
      </c>
      <c r="C58" s="4" t="s">
        <v>56</v>
      </c>
      <c r="D58" s="86"/>
      <c r="E58" s="77"/>
      <c r="F58" s="77"/>
      <c r="G58" s="77"/>
      <c r="H58" s="77"/>
      <c r="I58" s="87"/>
      <c r="K58" s="86"/>
      <c r="L58" s="77"/>
      <c r="M58" s="77"/>
      <c r="N58" s="77"/>
      <c r="O58" s="77"/>
      <c r="P58" s="77"/>
      <c r="Q58" s="77"/>
      <c r="R58" s="77"/>
      <c r="S58" s="77"/>
      <c r="T58" s="77"/>
      <c r="U58" s="77"/>
      <c r="V58" s="77"/>
      <c r="W58" s="78"/>
      <c r="X58" s="77"/>
      <c r="Y58" s="77"/>
      <c r="Z58" s="77"/>
      <c r="AA58" s="77"/>
      <c r="AB58" s="77"/>
      <c r="AC58" s="77"/>
      <c r="AD58" s="77"/>
      <c r="AE58" s="77"/>
      <c r="AF58" s="77"/>
      <c r="AG58" s="77"/>
      <c r="AH58" s="87"/>
      <c r="AJ58" s="105"/>
      <c r="AK58" s="77"/>
      <c r="AL58" s="77"/>
      <c r="AM58" s="77"/>
      <c r="AN58" s="77"/>
      <c r="AO58" s="77"/>
      <c r="AP58" s="77"/>
      <c r="AQ58" s="77"/>
      <c r="AR58" s="77"/>
      <c r="AS58" s="77"/>
      <c r="AT58" s="77"/>
      <c r="AU58" s="106"/>
    </row>
    <row r="59" spans="1:47" ht="15.75" thickBot="1" x14ac:dyDescent="0.3">
      <c r="A59" s="23" t="s">
        <v>91</v>
      </c>
      <c r="B59" s="29">
        <v>555</v>
      </c>
      <c r="C59" s="4" t="s">
        <v>57</v>
      </c>
      <c r="D59" s="88"/>
      <c r="E59" s="89"/>
      <c r="F59" s="89"/>
      <c r="G59" s="89"/>
      <c r="H59" s="89"/>
      <c r="I59" s="90"/>
      <c r="K59" s="88"/>
      <c r="L59" s="89"/>
      <c r="M59" s="89"/>
      <c r="N59" s="89"/>
      <c r="O59" s="89"/>
      <c r="P59" s="89"/>
      <c r="Q59" s="89"/>
      <c r="R59" s="89"/>
      <c r="S59" s="89"/>
      <c r="T59" s="89"/>
      <c r="U59" s="89"/>
      <c r="V59" s="89"/>
      <c r="W59" s="97"/>
      <c r="X59" s="89"/>
      <c r="Y59" s="89"/>
      <c r="Z59" s="89"/>
      <c r="AA59" s="89"/>
      <c r="AB59" s="89"/>
      <c r="AC59" s="89"/>
      <c r="AD59" s="89"/>
      <c r="AE59" s="89"/>
      <c r="AF59" s="89"/>
      <c r="AG59" s="89"/>
      <c r="AH59" s="90"/>
      <c r="AJ59" s="113"/>
      <c r="AK59" s="89"/>
      <c r="AL59" s="89"/>
      <c r="AM59" s="89"/>
      <c r="AN59" s="89"/>
      <c r="AO59" s="89"/>
      <c r="AP59" s="89"/>
      <c r="AQ59" s="89"/>
      <c r="AR59" s="89"/>
      <c r="AS59" s="89"/>
      <c r="AT59" s="89"/>
      <c r="AU59" s="114"/>
    </row>
    <row r="60" spans="1:47" ht="16.5" thickTop="1" thickBot="1" x14ac:dyDescent="0.3">
      <c r="A60" s="23" t="s">
        <v>91</v>
      </c>
      <c r="B60" s="29">
        <v>555</v>
      </c>
      <c r="C60" s="4" t="s">
        <v>58</v>
      </c>
      <c r="D60" s="34">
        <v>7000</v>
      </c>
      <c r="E60" s="34">
        <v>7000</v>
      </c>
      <c r="F60" s="31">
        <v>7140.3580000000002</v>
      </c>
      <c r="G60" s="31"/>
      <c r="H60" s="31">
        <v>-140.35800000000017</v>
      </c>
      <c r="I60" s="31">
        <v>0</v>
      </c>
      <c r="K60" s="34">
        <v>1750</v>
      </c>
      <c r="L60" s="31">
        <v>1750</v>
      </c>
      <c r="M60" s="31">
        <v>0</v>
      </c>
      <c r="N60" s="31">
        <v>0</v>
      </c>
      <c r="O60" s="31">
        <v>0</v>
      </c>
      <c r="P60" s="31">
        <v>0</v>
      </c>
      <c r="Q60" s="31">
        <v>0</v>
      </c>
      <c r="R60" s="31">
        <v>0</v>
      </c>
      <c r="S60" s="31">
        <v>0</v>
      </c>
      <c r="T60" s="31">
        <v>0</v>
      </c>
      <c r="U60" s="31">
        <v>1750</v>
      </c>
      <c r="V60" s="31">
        <v>1750</v>
      </c>
      <c r="W60" s="34">
        <v>1750</v>
      </c>
      <c r="X60" s="31">
        <v>1750</v>
      </c>
      <c r="Y60" s="31">
        <v>0</v>
      </c>
      <c r="Z60" s="31">
        <v>0</v>
      </c>
      <c r="AA60" s="31">
        <v>0</v>
      </c>
      <c r="AB60" s="31">
        <v>0</v>
      </c>
      <c r="AC60" s="31">
        <v>0</v>
      </c>
      <c r="AD60" s="31">
        <v>0</v>
      </c>
      <c r="AE60" s="31">
        <v>0</v>
      </c>
      <c r="AF60" s="31">
        <v>0</v>
      </c>
      <c r="AG60" s="31">
        <v>1750</v>
      </c>
      <c r="AH60" s="36">
        <v>1750</v>
      </c>
      <c r="AJ60" s="30">
        <v>1817.347</v>
      </c>
      <c r="AK60" s="31">
        <v>1822.94</v>
      </c>
      <c r="AL60" s="31">
        <v>0</v>
      </c>
      <c r="AM60" s="31">
        <v>0</v>
      </c>
      <c r="AN60" s="31">
        <v>0</v>
      </c>
      <c r="AO60" s="31">
        <v>0</v>
      </c>
      <c r="AP60" s="31">
        <v>0</v>
      </c>
      <c r="AQ60" s="31">
        <v>0</v>
      </c>
      <c r="AR60" s="31">
        <v>0</v>
      </c>
      <c r="AS60" s="31">
        <v>0</v>
      </c>
      <c r="AT60" s="31">
        <v>1750.0329999999999</v>
      </c>
      <c r="AU60" s="32">
        <v>1750.038</v>
      </c>
    </row>
    <row r="61" spans="1:47" ht="16.5" thickTop="1" thickBot="1" x14ac:dyDescent="0.3">
      <c r="A61" s="23" t="s">
        <v>91</v>
      </c>
      <c r="B61" s="29">
        <v>555</v>
      </c>
      <c r="C61" s="4" t="s">
        <v>59</v>
      </c>
      <c r="D61" s="91"/>
      <c r="E61" s="92"/>
      <c r="F61" s="92"/>
      <c r="G61" s="92"/>
      <c r="H61" s="92"/>
      <c r="I61" s="93"/>
      <c r="K61" s="91"/>
      <c r="L61" s="92"/>
      <c r="M61" s="92"/>
      <c r="N61" s="92"/>
      <c r="O61" s="92"/>
      <c r="P61" s="92"/>
      <c r="Q61" s="92"/>
      <c r="R61" s="92"/>
      <c r="S61" s="92"/>
      <c r="T61" s="92"/>
      <c r="U61" s="92"/>
      <c r="V61" s="92"/>
      <c r="W61" s="98"/>
      <c r="X61" s="92"/>
      <c r="Y61" s="92"/>
      <c r="Z61" s="92"/>
      <c r="AA61" s="92"/>
      <c r="AB61" s="92"/>
      <c r="AC61" s="92"/>
      <c r="AD61" s="92"/>
      <c r="AE61" s="92"/>
      <c r="AF61" s="92"/>
      <c r="AG61" s="92"/>
      <c r="AH61" s="93"/>
      <c r="AJ61" s="109"/>
      <c r="AK61" s="92"/>
      <c r="AL61" s="92"/>
      <c r="AM61" s="92"/>
      <c r="AN61" s="92"/>
      <c r="AO61" s="92"/>
      <c r="AP61" s="92"/>
      <c r="AQ61" s="92"/>
      <c r="AR61" s="92"/>
      <c r="AS61" s="92"/>
      <c r="AT61" s="92"/>
      <c r="AU61" s="110"/>
    </row>
    <row r="62" spans="1:47" ht="15.75" thickTop="1" x14ac:dyDescent="0.25">
      <c r="A62" s="23" t="s">
        <v>91</v>
      </c>
      <c r="B62" s="29">
        <v>555</v>
      </c>
      <c r="C62" s="4" t="s">
        <v>60</v>
      </c>
      <c r="D62" s="30">
        <v>-2</v>
      </c>
      <c r="E62" s="30">
        <v>-2</v>
      </c>
      <c r="F62" s="33">
        <v>-2.9999999998835847E-2</v>
      </c>
      <c r="G62" s="30"/>
      <c r="H62" s="30">
        <v>-1.9700000000011642</v>
      </c>
      <c r="I62" s="30">
        <v>0</v>
      </c>
      <c r="K62" s="34">
        <v>52526</v>
      </c>
      <c r="L62" s="31">
        <v>45479</v>
      </c>
      <c r="M62" s="31">
        <v>0</v>
      </c>
      <c r="N62" s="31">
        <v>0</v>
      </c>
      <c r="O62" s="31">
        <v>0</v>
      </c>
      <c r="P62" s="31">
        <v>-56224</v>
      </c>
      <c r="Q62" s="31">
        <v>-105487</v>
      </c>
      <c r="R62" s="31">
        <v>-136797</v>
      </c>
      <c r="S62" s="31">
        <v>-114493</v>
      </c>
      <c r="T62" s="31">
        <v>0</v>
      </c>
      <c r="U62" s="31">
        <v>129936</v>
      </c>
      <c r="V62" s="31">
        <v>185058</v>
      </c>
      <c r="W62" s="34">
        <v>52526</v>
      </c>
      <c r="X62" s="31">
        <v>45479</v>
      </c>
      <c r="Y62" s="31">
        <v>0</v>
      </c>
      <c r="Z62" s="31">
        <v>0</v>
      </c>
      <c r="AA62" s="31">
        <v>0</v>
      </c>
      <c r="AB62" s="31">
        <v>-56224</v>
      </c>
      <c r="AC62" s="31">
        <v>-105487</v>
      </c>
      <c r="AD62" s="31">
        <v>-136797</v>
      </c>
      <c r="AE62" s="31">
        <v>-114493</v>
      </c>
      <c r="AF62" s="31">
        <v>0</v>
      </c>
      <c r="AG62" s="31">
        <v>129936</v>
      </c>
      <c r="AH62" s="36">
        <v>185058</v>
      </c>
      <c r="AJ62" s="30">
        <v>128720.98999999999</v>
      </c>
      <c r="AK62" s="31">
        <v>38706.97</v>
      </c>
      <c r="AL62" s="31">
        <v>0</v>
      </c>
      <c r="AM62" s="31">
        <v>0</v>
      </c>
      <c r="AN62" s="31">
        <v>0</v>
      </c>
      <c r="AO62" s="31">
        <v>-44249.98</v>
      </c>
      <c r="AP62" s="31">
        <v>-76308.98</v>
      </c>
      <c r="AQ62" s="31">
        <v>-138484.99</v>
      </c>
      <c r="AR62" s="31">
        <v>-153956.01</v>
      </c>
      <c r="AS62" s="31">
        <v>0</v>
      </c>
      <c r="AT62" s="31">
        <v>101061.15</v>
      </c>
      <c r="AU62" s="32">
        <v>144510.82</v>
      </c>
    </row>
    <row r="63" spans="1:47" x14ac:dyDescent="0.25">
      <c r="A63" s="23" t="s">
        <v>91</v>
      </c>
      <c r="B63" s="29">
        <v>555</v>
      </c>
      <c r="C63" s="4" t="s">
        <v>61</v>
      </c>
      <c r="D63" s="30">
        <v>20653</v>
      </c>
      <c r="E63" s="30">
        <v>20653</v>
      </c>
      <c r="F63" s="33">
        <v>20725.667999999998</v>
      </c>
      <c r="G63" s="30"/>
      <c r="H63" s="30">
        <v>-72.667999999997846</v>
      </c>
      <c r="I63" s="30">
        <v>0</v>
      </c>
      <c r="K63" s="34">
        <v>2499</v>
      </c>
      <c r="L63" s="31">
        <v>2010</v>
      </c>
      <c r="M63" s="31">
        <v>2034</v>
      </c>
      <c r="N63" s="31">
        <v>1585</v>
      </c>
      <c r="O63" s="31">
        <v>1356</v>
      </c>
      <c r="P63" s="31">
        <v>1201</v>
      </c>
      <c r="Q63" s="31">
        <v>1327</v>
      </c>
      <c r="R63" s="31">
        <v>1318</v>
      </c>
      <c r="S63" s="31">
        <v>1239</v>
      </c>
      <c r="T63" s="31">
        <v>1479</v>
      </c>
      <c r="U63" s="31">
        <v>2063</v>
      </c>
      <c r="V63" s="31">
        <v>2542</v>
      </c>
      <c r="W63" s="34">
        <v>2499</v>
      </c>
      <c r="X63" s="31">
        <v>2010</v>
      </c>
      <c r="Y63" s="31">
        <v>2034</v>
      </c>
      <c r="Z63" s="31">
        <v>1585</v>
      </c>
      <c r="AA63" s="31">
        <v>1356</v>
      </c>
      <c r="AB63" s="31">
        <v>1201</v>
      </c>
      <c r="AC63" s="31">
        <v>1327</v>
      </c>
      <c r="AD63" s="31">
        <v>1318</v>
      </c>
      <c r="AE63" s="31">
        <v>1239</v>
      </c>
      <c r="AF63" s="31">
        <v>1479</v>
      </c>
      <c r="AG63" s="31">
        <v>2063</v>
      </c>
      <c r="AH63" s="36">
        <v>2542</v>
      </c>
      <c r="AJ63" s="30">
        <v>2499.4459999999999</v>
      </c>
      <c r="AK63" s="31">
        <v>2081.7150000000001</v>
      </c>
      <c r="AL63" s="31">
        <v>2033.7460000000001</v>
      </c>
      <c r="AM63" s="31">
        <v>1585.31</v>
      </c>
      <c r="AN63" s="31">
        <v>1355.903</v>
      </c>
      <c r="AO63" s="31">
        <v>1201.356</v>
      </c>
      <c r="AP63" s="31">
        <v>1327.259</v>
      </c>
      <c r="AQ63" s="31">
        <v>1317.646</v>
      </c>
      <c r="AR63" s="31">
        <v>1239.1990000000001</v>
      </c>
      <c r="AS63" s="31">
        <v>1479.2650000000001</v>
      </c>
      <c r="AT63" s="31">
        <v>2062.85</v>
      </c>
      <c r="AU63" s="32">
        <v>2541.973</v>
      </c>
    </row>
    <row r="64" spans="1:47" x14ac:dyDescent="0.25">
      <c r="A64" s="23" t="s">
        <v>91</v>
      </c>
      <c r="B64" s="29" t="s">
        <v>9</v>
      </c>
      <c r="C64" s="4" t="s">
        <v>62</v>
      </c>
      <c r="D64" s="30">
        <v>40992</v>
      </c>
      <c r="E64" s="30">
        <v>40992</v>
      </c>
      <c r="F64" s="33">
        <v>41320.608</v>
      </c>
      <c r="G64" s="30"/>
      <c r="H64" s="30">
        <v>-328.60800000000017</v>
      </c>
      <c r="I64" s="30">
        <v>0</v>
      </c>
      <c r="K64" s="34">
        <v>3010</v>
      </c>
      <c r="L64" s="31">
        <v>1759</v>
      </c>
      <c r="M64" s="31">
        <v>1682</v>
      </c>
      <c r="N64" s="31">
        <v>3427</v>
      </c>
      <c r="O64" s="31">
        <v>6906</v>
      </c>
      <c r="P64" s="31">
        <v>6512</v>
      </c>
      <c r="Q64" s="31">
        <v>4338</v>
      </c>
      <c r="R64" s="31">
        <v>1948</v>
      </c>
      <c r="S64" s="31">
        <v>1971</v>
      </c>
      <c r="T64" s="31">
        <v>3630</v>
      </c>
      <c r="U64" s="31">
        <v>3684</v>
      </c>
      <c r="V64" s="31">
        <v>2125</v>
      </c>
      <c r="W64" s="34">
        <v>3010</v>
      </c>
      <c r="X64" s="31">
        <v>1759</v>
      </c>
      <c r="Y64" s="31">
        <v>1682</v>
      </c>
      <c r="Z64" s="31">
        <v>3427</v>
      </c>
      <c r="AA64" s="31">
        <v>6906</v>
      </c>
      <c r="AB64" s="31">
        <v>6512</v>
      </c>
      <c r="AC64" s="31">
        <v>4338</v>
      </c>
      <c r="AD64" s="31">
        <v>1948</v>
      </c>
      <c r="AE64" s="31">
        <v>1971</v>
      </c>
      <c r="AF64" s="31">
        <v>3630</v>
      </c>
      <c r="AG64" s="31">
        <v>3684</v>
      </c>
      <c r="AH64" s="36">
        <v>2125</v>
      </c>
      <c r="AJ64" s="30">
        <v>3010.2240000000002</v>
      </c>
      <c r="AK64" s="31">
        <v>1739.3040000000001</v>
      </c>
      <c r="AL64" s="31">
        <v>1416.576</v>
      </c>
      <c r="AM64" s="31">
        <v>3255.84</v>
      </c>
      <c r="AN64" s="31">
        <v>7082.88</v>
      </c>
      <c r="AO64" s="31">
        <v>6768.72</v>
      </c>
      <c r="AP64" s="31">
        <v>4338.2640000000001</v>
      </c>
      <c r="AQ64" s="31">
        <v>2036.328</v>
      </c>
      <c r="AR64" s="31">
        <v>1970.64</v>
      </c>
      <c r="AS64" s="31">
        <v>3718.5120000000002</v>
      </c>
      <c r="AT64" s="31">
        <v>3769.92</v>
      </c>
      <c r="AU64" s="32">
        <v>2213.4</v>
      </c>
    </row>
    <row r="65" spans="1:47" x14ac:dyDescent="0.25">
      <c r="A65" s="23" t="s">
        <v>91</v>
      </c>
      <c r="B65" s="29" t="s">
        <v>9</v>
      </c>
      <c r="C65" s="4" t="s">
        <v>63</v>
      </c>
      <c r="D65" s="30">
        <v>71990</v>
      </c>
      <c r="E65" s="30">
        <v>71990</v>
      </c>
      <c r="F65" s="33">
        <v>72236.687999999995</v>
      </c>
      <c r="G65" s="30"/>
      <c r="H65" s="30">
        <v>-246.68799999999464</v>
      </c>
      <c r="I65" s="30">
        <v>0</v>
      </c>
      <c r="K65" s="34">
        <v>7930</v>
      </c>
      <c r="L65" s="31">
        <v>6936</v>
      </c>
      <c r="M65" s="31">
        <v>7406</v>
      </c>
      <c r="N65" s="31">
        <v>10741</v>
      </c>
      <c r="O65" s="31">
        <v>11090</v>
      </c>
      <c r="P65" s="31">
        <v>7075</v>
      </c>
      <c r="Q65" s="31">
        <v>2061</v>
      </c>
      <c r="R65" s="31">
        <v>88</v>
      </c>
      <c r="S65" s="31">
        <v>1194</v>
      </c>
      <c r="T65" s="31">
        <v>4153</v>
      </c>
      <c r="U65" s="31">
        <v>7043</v>
      </c>
      <c r="V65" s="31">
        <v>6273</v>
      </c>
      <c r="W65" s="34">
        <v>7930</v>
      </c>
      <c r="X65" s="31">
        <v>6936</v>
      </c>
      <c r="Y65" s="31">
        <v>7406</v>
      </c>
      <c r="Z65" s="31">
        <v>10741</v>
      </c>
      <c r="AA65" s="31">
        <v>11090</v>
      </c>
      <c r="AB65" s="31">
        <v>7075</v>
      </c>
      <c r="AC65" s="31">
        <v>2061</v>
      </c>
      <c r="AD65" s="31">
        <v>88</v>
      </c>
      <c r="AE65" s="31">
        <v>1194</v>
      </c>
      <c r="AF65" s="31">
        <v>4153</v>
      </c>
      <c r="AG65" s="31">
        <v>7043</v>
      </c>
      <c r="AH65" s="36">
        <v>6273</v>
      </c>
      <c r="AJ65" s="30">
        <v>8323.8719999999994</v>
      </c>
      <c r="AK65" s="31">
        <v>7139.5680000000002</v>
      </c>
      <c r="AL65" s="31">
        <v>6813.5519999999997</v>
      </c>
      <c r="AM65" s="31">
        <v>10176.48</v>
      </c>
      <c r="AN65" s="31">
        <v>11412.96</v>
      </c>
      <c r="AO65" s="31">
        <v>7338.24</v>
      </c>
      <c r="AP65" s="31">
        <v>1849.5840000000001</v>
      </c>
      <c r="AQ65" s="31">
        <v>71.424000000000007</v>
      </c>
      <c r="AR65" s="31">
        <v>1044</v>
      </c>
      <c r="AS65" s="31">
        <v>4181.28</v>
      </c>
      <c r="AT65" s="31">
        <v>7329.6</v>
      </c>
      <c r="AU65" s="32">
        <v>6556.1279999999997</v>
      </c>
    </row>
    <row r="66" spans="1:47" x14ac:dyDescent="0.25">
      <c r="A66" s="23" t="s">
        <v>91</v>
      </c>
      <c r="B66" s="29" t="s">
        <v>9</v>
      </c>
      <c r="C66" s="4" t="s">
        <v>64</v>
      </c>
      <c r="D66" s="30">
        <v>13242</v>
      </c>
      <c r="E66" s="30">
        <v>13242</v>
      </c>
      <c r="F66" s="33">
        <v>13284.794629999999</v>
      </c>
      <c r="G66" s="30"/>
      <c r="H66" s="30">
        <v>-42.794629999998506</v>
      </c>
      <c r="I66" s="30">
        <v>0</v>
      </c>
      <c r="K66" s="34">
        <v>1242</v>
      </c>
      <c r="L66" s="31">
        <v>1009</v>
      </c>
      <c r="M66" s="31">
        <v>1092</v>
      </c>
      <c r="N66" s="31">
        <v>1737</v>
      </c>
      <c r="O66" s="31">
        <v>2243</v>
      </c>
      <c r="P66" s="31">
        <v>2073</v>
      </c>
      <c r="Q66" s="31">
        <v>671</v>
      </c>
      <c r="R66" s="31">
        <v>67</v>
      </c>
      <c r="S66" s="31">
        <v>60</v>
      </c>
      <c r="T66" s="31">
        <v>479</v>
      </c>
      <c r="U66" s="31">
        <v>1268</v>
      </c>
      <c r="V66" s="31">
        <v>1301</v>
      </c>
      <c r="W66" s="34">
        <v>1242</v>
      </c>
      <c r="X66" s="31">
        <v>1009</v>
      </c>
      <c r="Y66" s="31">
        <v>1092</v>
      </c>
      <c r="Z66" s="31">
        <v>1737</v>
      </c>
      <c r="AA66" s="31">
        <v>2243</v>
      </c>
      <c r="AB66" s="31">
        <v>2073</v>
      </c>
      <c r="AC66" s="31">
        <v>671</v>
      </c>
      <c r="AD66" s="31">
        <v>67</v>
      </c>
      <c r="AE66" s="31">
        <v>60</v>
      </c>
      <c r="AF66" s="31">
        <v>479</v>
      </c>
      <c r="AG66" s="31">
        <v>1268</v>
      </c>
      <c r="AH66" s="36">
        <v>1301</v>
      </c>
      <c r="AJ66" s="30">
        <v>1528.375</v>
      </c>
      <c r="AK66" s="31">
        <v>1299.914</v>
      </c>
      <c r="AL66" s="31">
        <v>1252.0509999999999</v>
      </c>
      <c r="AM66" s="31">
        <v>1945.336</v>
      </c>
      <c r="AN66" s="31">
        <v>2235.4780000000001</v>
      </c>
      <c r="AO66" s="31">
        <v>1402.069</v>
      </c>
      <c r="AP66" s="31">
        <v>346.03879999999998</v>
      </c>
      <c r="AQ66" s="31">
        <v>10.67789</v>
      </c>
      <c r="AR66" s="31">
        <v>61.172640000000001</v>
      </c>
      <c r="AS66" s="31">
        <v>681.16030000000001</v>
      </c>
      <c r="AT66" s="31">
        <v>1331.424</v>
      </c>
      <c r="AU66" s="32">
        <v>1191.098</v>
      </c>
    </row>
    <row r="67" spans="1:47" x14ac:dyDescent="0.25">
      <c r="A67" s="23" t="s">
        <v>91</v>
      </c>
      <c r="B67" s="29">
        <v>555</v>
      </c>
      <c r="C67" s="4" t="s">
        <v>65</v>
      </c>
      <c r="D67" s="30">
        <v>621679</v>
      </c>
      <c r="E67" s="30">
        <v>621679</v>
      </c>
      <c r="F67" s="33">
        <v>623420.46000000008</v>
      </c>
      <c r="G67" s="30"/>
      <c r="H67" s="30">
        <v>-1741.4600000000792</v>
      </c>
      <c r="I67" s="30">
        <v>0</v>
      </c>
      <c r="K67" s="34">
        <v>61434</v>
      </c>
      <c r="L67" s="31">
        <v>48809</v>
      </c>
      <c r="M67" s="31">
        <v>51622</v>
      </c>
      <c r="N67" s="31">
        <v>44292</v>
      </c>
      <c r="O67" s="31">
        <v>42633</v>
      </c>
      <c r="P67" s="31">
        <v>46066</v>
      </c>
      <c r="Q67" s="31">
        <v>52861</v>
      </c>
      <c r="R67" s="31">
        <v>52757</v>
      </c>
      <c r="S67" s="31">
        <v>48807</v>
      </c>
      <c r="T67" s="31">
        <v>56590</v>
      </c>
      <c r="U67" s="31">
        <v>58353</v>
      </c>
      <c r="V67" s="31">
        <v>57455</v>
      </c>
      <c r="W67" s="34">
        <v>61434</v>
      </c>
      <c r="X67" s="31">
        <v>48809</v>
      </c>
      <c r="Y67" s="31">
        <v>51622</v>
      </c>
      <c r="Z67" s="31">
        <v>44292</v>
      </c>
      <c r="AA67" s="31">
        <v>42633</v>
      </c>
      <c r="AB67" s="31">
        <v>46066</v>
      </c>
      <c r="AC67" s="31">
        <v>52861</v>
      </c>
      <c r="AD67" s="31">
        <v>52757</v>
      </c>
      <c r="AE67" s="31">
        <v>48807</v>
      </c>
      <c r="AF67" s="31">
        <v>56590</v>
      </c>
      <c r="AG67" s="31">
        <v>58353</v>
      </c>
      <c r="AH67" s="36">
        <v>57455</v>
      </c>
      <c r="AJ67" s="30">
        <v>61433.57</v>
      </c>
      <c r="AK67" s="31">
        <v>50551.87</v>
      </c>
      <c r="AL67" s="31">
        <v>51621.7</v>
      </c>
      <c r="AM67" s="31">
        <v>44291.519999999997</v>
      </c>
      <c r="AN67" s="31">
        <v>42632.69</v>
      </c>
      <c r="AO67" s="31">
        <v>46065.599999999999</v>
      </c>
      <c r="AP67" s="31">
        <v>52861.2</v>
      </c>
      <c r="AQ67" s="31">
        <v>52757.04</v>
      </c>
      <c r="AR67" s="31">
        <v>48807.360000000001</v>
      </c>
      <c r="AS67" s="31">
        <v>56590.13</v>
      </c>
      <c r="AT67" s="31">
        <v>58353.120000000003</v>
      </c>
      <c r="AU67" s="32">
        <v>57454.66</v>
      </c>
    </row>
    <row r="68" spans="1:47" x14ac:dyDescent="0.25">
      <c r="A68" s="23" t="s">
        <v>91</v>
      </c>
      <c r="B68" s="29">
        <v>555</v>
      </c>
      <c r="C68" s="4" t="s">
        <v>66</v>
      </c>
      <c r="D68" s="30">
        <v>284</v>
      </c>
      <c r="E68" s="30">
        <v>284</v>
      </c>
      <c r="F68" s="33">
        <v>284</v>
      </c>
      <c r="G68" s="30"/>
      <c r="H68" s="30">
        <v>0</v>
      </c>
      <c r="I68" s="30">
        <v>0</v>
      </c>
      <c r="K68" s="34">
        <v>10</v>
      </c>
      <c r="L68" s="31">
        <v>8</v>
      </c>
      <c r="M68" s="31">
        <v>16</v>
      </c>
      <c r="N68" s="31">
        <v>28</v>
      </c>
      <c r="O68" s="31">
        <v>30</v>
      </c>
      <c r="P68" s="31">
        <v>40</v>
      </c>
      <c r="Q68" s="31">
        <v>44</v>
      </c>
      <c r="R68" s="31">
        <v>36</v>
      </c>
      <c r="S68" s="31">
        <v>27</v>
      </c>
      <c r="T68" s="31">
        <v>20</v>
      </c>
      <c r="U68" s="31">
        <v>14</v>
      </c>
      <c r="V68" s="31">
        <v>11</v>
      </c>
      <c r="W68" s="34">
        <v>10</v>
      </c>
      <c r="X68" s="31">
        <v>8</v>
      </c>
      <c r="Y68" s="31">
        <v>16</v>
      </c>
      <c r="Z68" s="31">
        <v>28</v>
      </c>
      <c r="AA68" s="31">
        <v>30</v>
      </c>
      <c r="AB68" s="31">
        <v>40</v>
      </c>
      <c r="AC68" s="31">
        <v>44</v>
      </c>
      <c r="AD68" s="31">
        <v>36</v>
      </c>
      <c r="AE68" s="31">
        <v>27</v>
      </c>
      <c r="AF68" s="31">
        <v>20</v>
      </c>
      <c r="AG68" s="31">
        <v>14</v>
      </c>
      <c r="AH68" s="36">
        <v>11</v>
      </c>
      <c r="AJ68" s="30">
        <v>10</v>
      </c>
      <c r="AK68" s="31">
        <v>8</v>
      </c>
      <c r="AL68" s="31">
        <v>16</v>
      </c>
      <c r="AM68" s="31">
        <v>28</v>
      </c>
      <c r="AN68" s="31">
        <v>30</v>
      </c>
      <c r="AO68" s="31">
        <v>40</v>
      </c>
      <c r="AP68" s="31">
        <v>44</v>
      </c>
      <c r="AQ68" s="31">
        <v>36</v>
      </c>
      <c r="AR68" s="31">
        <v>27</v>
      </c>
      <c r="AS68" s="31">
        <v>20</v>
      </c>
      <c r="AT68" s="31">
        <v>14</v>
      </c>
      <c r="AU68" s="32">
        <v>11</v>
      </c>
    </row>
    <row r="69" spans="1:47" x14ac:dyDescent="0.25">
      <c r="A69" s="23" t="s">
        <v>91</v>
      </c>
      <c r="B69" s="29">
        <v>555</v>
      </c>
      <c r="C69" s="4" t="s">
        <v>67</v>
      </c>
      <c r="D69" s="30">
        <v>4068</v>
      </c>
      <c r="E69" s="30">
        <v>4068</v>
      </c>
      <c r="F69" s="33">
        <v>4068</v>
      </c>
      <c r="G69" s="30"/>
      <c r="H69" s="30">
        <v>0</v>
      </c>
      <c r="I69" s="30">
        <v>0</v>
      </c>
      <c r="K69" s="34">
        <v>449</v>
      </c>
      <c r="L69" s="31">
        <v>159</v>
      </c>
      <c r="M69" s="31">
        <v>250</v>
      </c>
      <c r="N69" s="31">
        <v>764</v>
      </c>
      <c r="O69" s="31">
        <v>1195</v>
      </c>
      <c r="P69" s="31">
        <v>361</v>
      </c>
      <c r="Q69" s="31">
        <v>51</v>
      </c>
      <c r="R69" s="31">
        <v>17</v>
      </c>
      <c r="S69" s="31">
        <v>43</v>
      </c>
      <c r="T69" s="31">
        <v>145</v>
      </c>
      <c r="U69" s="31">
        <v>520</v>
      </c>
      <c r="V69" s="31">
        <v>114</v>
      </c>
      <c r="W69" s="34">
        <v>449</v>
      </c>
      <c r="X69" s="31">
        <v>159</v>
      </c>
      <c r="Y69" s="31">
        <v>250</v>
      </c>
      <c r="Z69" s="31">
        <v>764</v>
      </c>
      <c r="AA69" s="31">
        <v>1195</v>
      </c>
      <c r="AB69" s="31">
        <v>361</v>
      </c>
      <c r="AC69" s="31">
        <v>51</v>
      </c>
      <c r="AD69" s="31">
        <v>17</v>
      </c>
      <c r="AE69" s="31">
        <v>43</v>
      </c>
      <c r="AF69" s="31">
        <v>145</v>
      </c>
      <c r="AG69" s="31">
        <v>520</v>
      </c>
      <c r="AH69" s="36">
        <v>114</v>
      </c>
      <c r="AJ69" s="30">
        <v>449</v>
      </c>
      <c r="AK69" s="31">
        <v>159</v>
      </c>
      <c r="AL69" s="31">
        <v>250</v>
      </c>
      <c r="AM69" s="31">
        <v>764</v>
      </c>
      <c r="AN69" s="31">
        <v>1195</v>
      </c>
      <c r="AO69" s="31">
        <v>361</v>
      </c>
      <c r="AP69" s="31">
        <v>51</v>
      </c>
      <c r="AQ69" s="31">
        <v>17</v>
      </c>
      <c r="AR69" s="31">
        <v>43</v>
      </c>
      <c r="AS69" s="31">
        <v>145</v>
      </c>
      <c r="AT69" s="31">
        <v>520</v>
      </c>
      <c r="AU69" s="32">
        <v>114</v>
      </c>
    </row>
    <row r="70" spans="1:47" x14ac:dyDescent="0.25">
      <c r="A70" s="23" t="s">
        <v>91</v>
      </c>
      <c r="B70" s="29">
        <v>555</v>
      </c>
      <c r="C70" s="4" t="s">
        <v>68</v>
      </c>
      <c r="D70" s="30">
        <v>144</v>
      </c>
      <c r="E70" s="30">
        <v>144</v>
      </c>
      <c r="F70" s="33">
        <v>144</v>
      </c>
      <c r="G70" s="30"/>
      <c r="H70" s="30">
        <v>0</v>
      </c>
      <c r="I70" s="30">
        <v>0</v>
      </c>
      <c r="K70" s="34">
        <v>12</v>
      </c>
      <c r="L70" s="31">
        <v>12</v>
      </c>
      <c r="M70" s="31">
        <v>12</v>
      </c>
      <c r="N70" s="31">
        <v>12</v>
      </c>
      <c r="O70" s="31">
        <v>12</v>
      </c>
      <c r="P70" s="31">
        <v>12</v>
      </c>
      <c r="Q70" s="31">
        <v>12</v>
      </c>
      <c r="R70" s="31">
        <v>12</v>
      </c>
      <c r="S70" s="31">
        <v>12</v>
      </c>
      <c r="T70" s="31">
        <v>12</v>
      </c>
      <c r="U70" s="31">
        <v>12</v>
      </c>
      <c r="V70" s="31">
        <v>12</v>
      </c>
      <c r="W70" s="34">
        <v>12</v>
      </c>
      <c r="X70" s="31">
        <v>12</v>
      </c>
      <c r="Y70" s="31">
        <v>12</v>
      </c>
      <c r="Z70" s="31">
        <v>12</v>
      </c>
      <c r="AA70" s="31">
        <v>12</v>
      </c>
      <c r="AB70" s="31">
        <v>12</v>
      </c>
      <c r="AC70" s="31">
        <v>12</v>
      </c>
      <c r="AD70" s="31">
        <v>12</v>
      </c>
      <c r="AE70" s="31">
        <v>12</v>
      </c>
      <c r="AF70" s="31">
        <v>12</v>
      </c>
      <c r="AG70" s="31">
        <v>12</v>
      </c>
      <c r="AH70" s="36">
        <v>12</v>
      </c>
      <c r="AJ70" s="30">
        <v>12</v>
      </c>
      <c r="AK70" s="31">
        <v>12</v>
      </c>
      <c r="AL70" s="31">
        <v>12</v>
      </c>
      <c r="AM70" s="31">
        <v>12</v>
      </c>
      <c r="AN70" s="31">
        <v>12</v>
      </c>
      <c r="AO70" s="31">
        <v>12</v>
      </c>
      <c r="AP70" s="31">
        <v>12</v>
      </c>
      <c r="AQ70" s="31">
        <v>12</v>
      </c>
      <c r="AR70" s="31">
        <v>12</v>
      </c>
      <c r="AS70" s="31">
        <v>12</v>
      </c>
      <c r="AT70" s="31">
        <v>12</v>
      </c>
      <c r="AU70" s="32">
        <v>12</v>
      </c>
    </row>
    <row r="71" spans="1:47" x14ac:dyDescent="0.25">
      <c r="A71" s="23" t="s">
        <v>91</v>
      </c>
      <c r="B71" s="29">
        <v>555</v>
      </c>
      <c r="C71" s="4" t="s">
        <v>69</v>
      </c>
      <c r="D71" s="30">
        <v>25</v>
      </c>
      <c r="E71" s="30">
        <v>25</v>
      </c>
      <c r="F71" s="33">
        <v>22</v>
      </c>
      <c r="G71" s="30"/>
      <c r="H71" s="30">
        <v>3</v>
      </c>
      <c r="I71" s="30">
        <v>0</v>
      </c>
      <c r="K71" s="34">
        <v>1</v>
      </c>
      <c r="L71" s="31">
        <v>2</v>
      </c>
      <c r="M71" s="31">
        <v>2</v>
      </c>
      <c r="N71" s="31">
        <v>3</v>
      </c>
      <c r="O71" s="31">
        <v>3</v>
      </c>
      <c r="P71" s="31">
        <v>3</v>
      </c>
      <c r="Q71" s="31">
        <v>3</v>
      </c>
      <c r="R71" s="31">
        <v>3</v>
      </c>
      <c r="S71" s="31">
        <v>2</v>
      </c>
      <c r="T71" s="31">
        <v>1</v>
      </c>
      <c r="U71" s="31">
        <v>1</v>
      </c>
      <c r="V71" s="31">
        <v>1</v>
      </c>
      <c r="W71" s="34">
        <v>1</v>
      </c>
      <c r="X71" s="31">
        <v>2</v>
      </c>
      <c r="Y71" s="31">
        <v>2</v>
      </c>
      <c r="Z71" s="31">
        <v>3</v>
      </c>
      <c r="AA71" s="31">
        <v>3</v>
      </c>
      <c r="AB71" s="31">
        <v>3</v>
      </c>
      <c r="AC71" s="31">
        <v>3</v>
      </c>
      <c r="AD71" s="31">
        <v>3</v>
      </c>
      <c r="AE71" s="31">
        <v>2</v>
      </c>
      <c r="AF71" s="31">
        <v>1</v>
      </c>
      <c r="AG71" s="31">
        <v>1</v>
      </c>
      <c r="AH71" s="36">
        <v>1</v>
      </c>
      <c r="AJ71" s="30">
        <v>1</v>
      </c>
      <c r="AK71" s="31">
        <v>1.5</v>
      </c>
      <c r="AL71" s="31">
        <v>2</v>
      </c>
      <c r="AM71" s="31">
        <v>2.5</v>
      </c>
      <c r="AN71" s="31">
        <v>2.5</v>
      </c>
      <c r="AO71" s="31">
        <v>2.5</v>
      </c>
      <c r="AP71" s="31">
        <v>3</v>
      </c>
      <c r="AQ71" s="31">
        <v>3</v>
      </c>
      <c r="AR71" s="31">
        <v>2</v>
      </c>
      <c r="AS71" s="31">
        <v>1</v>
      </c>
      <c r="AT71" s="31">
        <v>0.5</v>
      </c>
      <c r="AU71" s="32">
        <v>0.5</v>
      </c>
    </row>
    <row r="72" spans="1:47" x14ac:dyDescent="0.25">
      <c r="A72" s="23" t="s">
        <v>91</v>
      </c>
      <c r="B72" s="29">
        <v>555</v>
      </c>
      <c r="C72" s="4" t="s">
        <v>70</v>
      </c>
      <c r="D72" s="30">
        <v>25</v>
      </c>
      <c r="E72" s="30">
        <v>25</v>
      </c>
      <c r="F72" s="33">
        <v>22</v>
      </c>
      <c r="G72" s="30"/>
      <c r="H72" s="30">
        <v>3</v>
      </c>
      <c r="I72" s="30">
        <v>0</v>
      </c>
      <c r="K72" s="34">
        <v>1</v>
      </c>
      <c r="L72" s="31">
        <v>2</v>
      </c>
      <c r="M72" s="31">
        <v>2</v>
      </c>
      <c r="N72" s="31">
        <v>3</v>
      </c>
      <c r="O72" s="31">
        <v>3</v>
      </c>
      <c r="P72" s="31">
        <v>3</v>
      </c>
      <c r="Q72" s="31">
        <v>3</v>
      </c>
      <c r="R72" s="31">
        <v>3</v>
      </c>
      <c r="S72" s="31">
        <v>2</v>
      </c>
      <c r="T72" s="31">
        <v>1</v>
      </c>
      <c r="U72" s="31">
        <v>1</v>
      </c>
      <c r="V72" s="31">
        <v>1</v>
      </c>
      <c r="W72" s="34">
        <v>1</v>
      </c>
      <c r="X72" s="31">
        <v>2</v>
      </c>
      <c r="Y72" s="31">
        <v>2</v>
      </c>
      <c r="Z72" s="31">
        <v>3</v>
      </c>
      <c r="AA72" s="31">
        <v>3</v>
      </c>
      <c r="AB72" s="31">
        <v>3</v>
      </c>
      <c r="AC72" s="31">
        <v>3</v>
      </c>
      <c r="AD72" s="31">
        <v>3</v>
      </c>
      <c r="AE72" s="31">
        <v>2</v>
      </c>
      <c r="AF72" s="31">
        <v>1</v>
      </c>
      <c r="AG72" s="31">
        <v>1</v>
      </c>
      <c r="AH72" s="36">
        <v>1</v>
      </c>
      <c r="AJ72" s="30">
        <v>1</v>
      </c>
      <c r="AK72" s="31">
        <v>1.5</v>
      </c>
      <c r="AL72" s="31">
        <v>2</v>
      </c>
      <c r="AM72" s="31">
        <v>2.5</v>
      </c>
      <c r="AN72" s="31">
        <v>2.5</v>
      </c>
      <c r="AO72" s="31">
        <v>2.5</v>
      </c>
      <c r="AP72" s="31">
        <v>3</v>
      </c>
      <c r="AQ72" s="31">
        <v>3</v>
      </c>
      <c r="AR72" s="31">
        <v>2</v>
      </c>
      <c r="AS72" s="31">
        <v>1</v>
      </c>
      <c r="AT72" s="31">
        <v>0.5</v>
      </c>
      <c r="AU72" s="32">
        <v>0.5</v>
      </c>
    </row>
    <row r="73" spans="1:47" x14ac:dyDescent="0.25">
      <c r="A73" s="23" t="s">
        <v>91</v>
      </c>
      <c r="B73" s="29">
        <v>555</v>
      </c>
      <c r="C73" s="4" t="s">
        <v>71</v>
      </c>
      <c r="D73" s="30">
        <v>37500</v>
      </c>
      <c r="E73" s="30">
        <v>37500</v>
      </c>
      <c r="F73" s="33">
        <v>37841</v>
      </c>
      <c r="G73" s="30"/>
      <c r="H73" s="30">
        <v>-341</v>
      </c>
      <c r="I73" s="30">
        <v>0</v>
      </c>
      <c r="K73" s="34">
        <v>3250</v>
      </c>
      <c r="L73" s="31">
        <v>2750</v>
      </c>
      <c r="M73" s="31">
        <v>3250</v>
      </c>
      <c r="N73" s="31">
        <v>3000</v>
      </c>
      <c r="O73" s="31">
        <v>3250</v>
      </c>
      <c r="P73" s="31">
        <v>3000</v>
      </c>
      <c r="Q73" s="31">
        <v>3250</v>
      </c>
      <c r="R73" s="31">
        <v>3250</v>
      </c>
      <c r="S73" s="31">
        <v>3000</v>
      </c>
      <c r="T73" s="31">
        <v>3250</v>
      </c>
      <c r="U73" s="31">
        <v>3000</v>
      </c>
      <c r="V73" s="31">
        <v>3250</v>
      </c>
      <c r="W73" s="34">
        <v>3250</v>
      </c>
      <c r="X73" s="31">
        <v>2750</v>
      </c>
      <c r="Y73" s="31">
        <v>3250</v>
      </c>
      <c r="Z73" s="31">
        <v>3000</v>
      </c>
      <c r="AA73" s="31">
        <v>3250</v>
      </c>
      <c r="AB73" s="31">
        <v>3000</v>
      </c>
      <c r="AC73" s="31">
        <v>3250</v>
      </c>
      <c r="AD73" s="31">
        <v>3250</v>
      </c>
      <c r="AE73" s="31">
        <v>3000</v>
      </c>
      <c r="AF73" s="31">
        <v>3250</v>
      </c>
      <c r="AG73" s="31">
        <v>3000</v>
      </c>
      <c r="AH73" s="36">
        <v>3250</v>
      </c>
      <c r="AJ73" s="30">
        <v>3214</v>
      </c>
      <c r="AK73" s="31">
        <v>2903</v>
      </c>
      <c r="AL73" s="31">
        <v>3214</v>
      </c>
      <c r="AM73" s="31">
        <v>3110</v>
      </c>
      <c r="AN73" s="31">
        <v>3214</v>
      </c>
      <c r="AO73" s="31">
        <v>3110</v>
      </c>
      <c r="AP73" s="31">
        <v>3214</v>
      </c>
      <c r="AQ73" s="31">
        <v>3214</v>
      </c>
      <c r="AR73" s="31">
        <v>3110</v>
      </c>
      <c r="AS73" s="31">
        <v>3214</v>
      </c>
      <c r="AT73" s="31">
        <v>3110</v>
      </c>
      <c r="AU73" s="32">
        <v>3214</v>
      </c>
    </row>
    <row r="74" spans="1:47" x14ac:dyDescent="0.25">
      <c r="A74" s="23" t="s">
        <v>91</v>
      </c>
      <c r="B74" s="29">
        <v>555</v>
      </c>
      <c r="C74" s="4" t="s">
        <v>72</v>
      </c>
      <c r="D74" s="30">
        <v>37841</v>
      </c>
      <c r="E74" s="30">
        <v>37841</v>
      </c>
      <c r="F74" s="33">
        <v>37500</v>
      </c>
      <c r="G74" s="30"/>
      <c r="H74" s="30">
        <v>341</v>
      </c>
      <c r="I74" s="30">
        <v>0</v>
      </c>
      <c r="K74" s="34">
        <v>3214</v>
      </c>
      <c r="L74" s="31">
        <v>2903</v>
      </c>
      <c r="M74" s="31">
        <v>3214</v>
      </c>
      <c r="N74" s="31">
        <v>3110</v>
      </c>
      <c r="O74" s="31">
        <v>3214</v>
      </c>
      <c r="P74" s="31">
        <v>3110</v>
      </c>
      <c r="Q74" s="31">
        <v>3214</v>
      </c>
      <c r="R74" s="31">
        <v>3214</v>
      </c>
      <c r="S74" s="31">
        <v>3110</v>
      </c>
      <c r="T74" s="31">
        <v>3214</v>
      </c>
      <c r="U74" s="31">
        <v>3110</v>
      </c>
      <c r="V74" s="31">
        <v>3214</v>
      </c>
      <c r="W74" s="34">
        <v>3214</v>
      </c>
      <c r="X74" s="31">
        <v>2903</v>
      </c>
      <c r="Y74" s="31">
        <v>3214</v>
      </c>
      <c r="Z74" s="31">
        <v>3110</v>
      </c>
      <c r="AA74" s="31">
        <v>3214</v>
      </c>
      <c r="AB74" s="31">
        <v>3110</v>
      </c>
      <c r="AC74" s="31">
        <v>3214</v>
      </c>
      <c r="AD74" s="31">
        <v>3214</v>
      </c>
      <c r="AE74" s="31">
        <v>3110</v>
      </c>
      <c r="AF74" s="31">
        <v>3214</v>
      </c>
      <c r="AG74" s="31">
        <v>3110</v>
      </c>
      <c r="AH74" s="36">
        <v>3214</v>
      </c>
      <c r="AJ74" s="30">
        <v>3250</v>
      </c>
      <c r="AK74" s="31">
        <v>2750</v>
      </c>
      <c r="AL74" s="31">
        <v>3250</v>
      </c>
      <c r="AM74" s="31">
        <v>3000</v>
      </c>
      <c r="AN74" s="31">
        <v>3250</v>
      </c>
      <c r="AO74" s="31">
        <v>3000</v>
      </c>
      <c r="AP74" s="31">
        <v>3250</v>
      </c>
      <c r="AQ74" s="31">
        <v>3250</v>
      </c>
      <c r="AR74" s="31">
        <v>3000</v>
      </c>
      <c r="AS74" s="31">
        <v>3250</v>
      </c>
      <c r="AT74" s="31">
        <v>3000</v>
      </c>
      <c r="AU74" s="32">
        <v>3250</v>
      </c>
    </row>
    <row r="75" spans="1:47" x14ac:dyDescent="0.25">
      <c r="A75" s="23" t="s">
        <v>91</v>
      </c>
      <c r="B75" s="29">
        <v>555</v>
      </c>
      <c r="C75" s="4" t="s">
        <v>73</v>
      </c>
      <c r="D75" s="30">
        <v>0</v>
      </c>
      <c r="E75" s="30">
        <v>0</v>
      </c>
      <c r="F75" s="33">
        <v>107</v>
      </c>
      <c r="G75" s="30"/>
      <c r="H75" s="30">
        <v>-107</v>
      </c>
      <c r="I75" s="30">
        <v>0</v>
      </c>
      <c r="K75" s="34">
        <v>0</v>
      </c>
      <c r="L75" s="31">
        <v>0</v>
      </c>
      <c r="M75" s="31">
        <v>0</v>
      </c>
      <c r="N75" s="31">
        <v>0</v>
      </c>
      <c r="O75" s="31">
        <v>0</v>
      </c>
      <c r="P75" s="31">
        <v>0</v>
      </c>
      <c r="Q75" s="31">
        <v>0</v>
      </c>
      <c r="R75" s="31">
        <v>0</v>
      </c>
      <c r="S75" s="31">
        <v>0</v>
      </c>
      <c r="T75" s="31">
        <v>0</v>
      </c>
      <c r="U75" s="31">
        <v>0</v>
      </c>
      <c r="V75" s="31">
        <v>0</v>
      </c>
      <c r="W75" s="34">
        <v>0</v>
      </c>
      <c r="X75" s="31">
        <v>0</v>
      </c>
      <c r="Y75" s="31">
        <v>0</v>
      </c>
      <c r="Z75" s="31">
        <v>0</v>
      </c>
      <c r="AA75" s="31">
        <v>0</v>
      </c>
      <c r="AB75" s="31">
        <v>0</v>
      </c>
      <c r="AC75" s="31">
        <v>0</v>
      </c>
      <c r="AD75" s="31">
        <v>0</v>
      </c>
      <c r="AE75" s="31">
        <v>0</v>
      </c>
      <c r="AF75" s="31">
        <v>0</v>
      </c>
      <c r="AG75" s="31">
        <v>0</v>
      </c>
      <c r="AH75" s="36">
        <v>0</v>
      </c>
      <c r="AJ75" s="30">
        <v>15</v>
      </c>
      <c r="AK75" s="31">
        <v>15</v>
      </c>
      <c r="AL75" s="31">
        <v>15</v>
      </c>
      <c r="AM75" s="31">
        <v>15</v>
      </c>
      <c r="AN75" s="31">
        <v>10</v>
      </c>
      <c r="AO75" s="31">
        <v>7</v>
      </c>
      <c r="AP75" s="31">
        <v>4</v>
      </c>
      <c r="AQ75" s="31">
        <v>2</v>
      </c>
      <c r="AR75" s="31">
        <v>1</v>
      </c>
      <c r="AS75" s="31">
        <v>3</v>
      </c>
      <c r="AT75" s="31">
        <v>8</v>
      </c>
      <c r="AU75" s="32">
        <v>12</v>
      </c>
    </row>
    <row r="76" spans="1:47" x14ac:dyDescent="0.25">
      <c r="A76" s="23" t="s">
        <v>91</v>
      </c>
      <c r="B76" s="29">
        <v>555</v>
      </c>
      <c r="C76" s="4" t="s">
        <v>74</v>
      </c>
      <c r="D76" s="30">
        <v>11441</v>
      </c>
      <c r="E76" s="30">
        <v>11441</v>
      </c>
      <c r="F76" s="33">
        <v>11441</v>
      </c>
      <c r="G76" s="30"/>
      <c r="H76" s="30">
        <v>0</v>
      </c>
      <c r="I76" s="30">
        <v>0</v>
      </c>
      <c r="K76" s="34">
        <v>269</v>
      </c>
      <c r="L76" s="31">
        <v>552</v>
      </c>
      <c r="M76" s="31">
        <v>926</v>
      </c>
      <c r="N76" s="31">
        <v>1195</v>
      </c>
      <c r="O76" s="31">
        <v>1405</v>
      </c>
      <c r="P76" s="31">
        <v>1529</v>
      </c>
      <c r="Q76" s="31">
        <v>1667</v>
      </c>
      <c r="R76" s="31">
        <v>1464</v>
      </c>
      <c r="S76" s="31">
        <v>1114</v>
      </c>
      <c r="T76" s="31">
        <v>707</v>
      </c>
      <c r="U76" s="31">
        <v>377</v>
      </c>
      <c r="V76" s="31">
        <v>236</v>
      </c>
      <c r="W76" s="34">
        <v>269</v>
      </c>
      <c r="X76" s="31">
        <v>552</v>
      </c>
      <c r="Y76" s="31">
        <v>926</v>
      </c>
      <c r="Z76" s="31">
        <v>1195</v>
      </c>
      <c r="AA76" s="31">
        <v>1405</v>
      </c>
      <c r="AB76" s="31">
        <v>1529</v>
      </c>
      <c r="AC76" s="31">
        <v>1667</v>
      </c>
      <c r="AD76" s="31">
        <v>1464</v>
      </c>
      <c r="AE76" s="31">
        <v>1114</v>
      </c>
      <c r="AF76" s="31">
        <v>707</v>
      </c>
      <c r="AG76" s="31">
        <v>377</v>
      </c>
      <c r="AH76" s="36">
        <v>236</v>
      </c>
      <c r="AJ76" s="30">
        <v>269</v>
      </c>
      <c r="AK76" s="31">
        <v>552</v>
      </c>
      <c r="AL76" s="31">
        <v>926</v>
      </c>
      <c r="AM76" s="31">
        <v>1195</v>
      </c>
      <c r="AN76" s="31">
        <v>1405</v>
      </c>
      <c r="AO76" s="31">
        <v>1529</v>
      </c>
      <c r="AP76" s="31">
        <v>1667</v>
      </c>
      <c r="AQ76" s="31">
        <v>1464</v>
      </c>
      <c r="AR76" s="31">
        <v>1114</v>
      </c>
      <c r="AS76" s="31">
        <v>707</v>
      </c>
      <c r="AT76" s="31">
        <v>377</v>
      </c>
      <c r="AU76" s="32">
        <v>236</v>
      </c>
    </row>
    <row r="77" spans="1:47" x14ac:dyDescent="0.25">
      <c r="A77" s="23" t="s">
        <v>91</v>
      </c>
      <c r="B77" s="29">
        <v>555</v>
      </c>
      <c r="C77" s="4" t="s">
        <v>75</v>
      </c>
      <c r="D77" s="30">
        <v>312</v>
      </c>
      <c r="E77" s="30">
        <v>312</v>
      </c>
      <c r="F77" s="33">
        <v>312.1967176</v>
      </c>
      <c r="G77" s="30"/>
      <c r="H77" s="30">
        <v>-0.19671759999999949</v>
      </c>
      <c r="I77" s="30">
        <v>0</v>
      </c>
      <c r="K77" s="34">
        <v>0</v>
      </c>
      <c r="L77" s="31">
        <v>4</v>
      </c>
      <c r="M77" s="31">
        <v>19</v>
      </c>
      <c r="N77" s="31">
        <v>38</v>
      </c>
      <c r="O77" s="31">
        <v>58</v>
      </c>
      <c r="P77" s="31">
        <v>61</v>
      </c>
      <c r="Q77" s="31">
        <v>57</v>
      </c>
      <c r="R77" s="31">
        <v>36</v>
      </c>
      <c r="S77" s="31">
        <v>23</v>
      </c>
      <c r="T77" s="31">
        <v>12</v>
      </c>
      <c r="U77" s="31">
        <v>3</v>
      </c>
      <c r="V77" s="31">
        <v>1</v>
      </c>
      <c r="W77" s="34">
        <v>0</v>
      </c>
      <c r="X77" s="31">
        <v>4</v>
      </c>
      <c r="Y77" s="31">
        <v>19</v>
      </c>
      <c r="Z77" s="31">
        <v>38</v>
      </c>
      <c r="AA77" s="31">
        <v>58</v>
      </c>
      <c r="AB77" s="31">
        <v>61</v>
      </c>
      <c r="AC77" s="31">
        <v>57</v>
      </c>
      <c r="AD77" s="31">
        <v>36</v>
      </c>
      <c r="AE77" s="31">
        <v>23</v>
      </c>
      <c r="AF77" s="31">
        <v>12</v>
      </c>
      <c r="AG77" s="31">
        <v>3</v>
      </c>
      <c r="AH77" s="36">
        <v>1</v>
      </c>
      <c r="AJ77" s="30">
        <v>0.2509998</v>
      </c>
      <c r="AK77" s="31">
        <v>4.1058940000000002</v>
      </c>
      <c r="AL77" s="31">
        <v>19.246420000000001</v>
      </c>
      <c r="AM77" s="31">
        <v>37.888339999999999</v>
      </c>
      <c r="AN77" s="31">
        <v>58.462609999999998</v>
      </c>
      <c r="AO77" s="31">
        <v>61.095730000000003</v>
      </c>
      <c r="AP77" s="31">
        <v>56.710949999999997</v>
      </c>
      <c r="AQ77" s="31">
        <v>35.750999999999998</v>
      </c>
      <c r="AR77" s="31">
        <v>23.137219999999999</v>
      </c>
      <c r="AS77" s="31">
        <v>11.96308</v>
      </c>
      <c r="AT77" s="31">
        <v>2.6413880000000001</v>
      </c>
      <c r="AU77" s="32">
        <v>0.94308579999999997</v>
      </c>
    </row>
    <row r="78" spans="1:47" x14ac:dyDescent="0.25">
      <c r="A78" s="23" t="s">
        <v>91</v>
      </c>
      <c r="B78" s="29">
        <v>555</v>
      </c>
      <c r="C78" s="4" t="s">
        <v>76</v>
      </c>
      <c r="D78" s="30">
        <v>204</v>
      </c>
      <c r="E78" s="30">
        <v>204</v>
      </c>
      <c r="F78" s="33">
        <v>200.04000000000008</v>
      </c>
      <c r="G78" s="30"/>
      <c r="H78" s="30">
        <v>3.9599999999999227</v>
      </c>
      <c r="I78" s="30">
        <v>0</v>
      </c>
      <c r="K78" s="34">
        <v>17</v>
      </c>
      <c r="L78" s="31">
        <v>17</v>
      </c>
      <c r="M78" s="31">
        <v>17</v>
      </c>
      <c r="N78" s="31">
        <v>17</v>
      </c>
      <c r="O78" s="31">
        <v>17</v>
      </c>
      <c r="P78" s="31">
        <v>17</v>
      </c>
      <c r="Q78" s="31">
        <v>17</v>
      </c>
      <c r="R78" s="31">
        <v>17</v>
      </c>
      <c r="S78" s="31">
        <v>17</v>
      </c>
      <c r="T78" s="31">
        <v>17</v>
      </c>
      <c r="U78" s="31">
        <v>17</v>
      </c>
      <c r="V78" s="31">
        <v>17</v>
      </c>
      <c r="W78" s="34">
        <v>17</v>
      </c>
      <c r="X78" s="31">
        <v>17</v>
      </c>
      <c r="Y78" s="31">
        <v>17</v>
      </c>
      <c r="Z78" s="31">
        <v>17</v>
      </c>
      <c r="AA78" s="31">
        <v>17</v>
      </c>
      <c r="AB78" s="31">
        <v>17</v>
      </c>
      <c r="AC78" s="31">
        <v>17</v>
      </c>
      <c r="AD78" s="31">
        <v>17</v>
      </c>
      <c r="AE78" s="31">
        <v>17</v>
      </c>
      <c r="AF78" s="31">
        <v>17</v>
      </c>
      <c r="AG78" s="31">
        <v>17</v>
      </c>
      <c r="AH78" s="36">
        <v>17</v>
      </c>
      <c r="AJ78" s="30">
        <v>16.670000000000002</v>
      </c>
      <c r="AK78" s="31">
        <v>16.670000000000002</v>
      </c>
      <c r="AL78" s="31">
        <v>16.670000000000002</v>
      </c>
      <c r="AM78" s="31">
        <v>16.670000000000002</v>
      </c>
      <c r="AN78" s="31">
        <v>16.670000000000002</v>
      </c>
      <c r="AO78" s="31">
        <v>16.670000000000002</v>
      </c>
      <c r="AP78" s="31">
        <v>16.670000000000002</v>
      </c>
      <c r="AQ78" s="31">
        <v>16.670000000000002</v>
      </c>
      <c r="AR78" s="31">
        <v>16.670000000000002</v>
      </c>
      <c r="AS78" s="31">
        <v>16.670000000000002</v>
      </c>
      <c r="AT78" s="31">
        <v>16.670000000000002</v>
      </c>
      <c r="AU78" s="32">
        <v>16.670000000000002</v>
      </c>
    </row>
    <row r="79" spans="1:47" x14ac:dyDescent="0.25">
      <c r="A79" s="23" t="s">
        <v>91</v>
      </c>
      <c r="B79" s="29">
        <v>555</v>
      </c>
      <c r="C79" s="4" t="s">
        <v>77</v>
      </c>
      <c r="D79" s="30">
        <v>11441</v>
      </c>
      <c r="E79" s="30">
        <v>11441</v>
      </c>
      <c r="F79" s="33">
        <v>11441</v>
      </c>
      <c r="G79" s="30"/>
      <c r="H79" s="30">
        <v>0</v>
      </c>
      <c r="I79" s="30">
        <v>0</v>
      </c>
      <c r="K79" s="34">
        <v>269</v>
      </c>
      <c r="L79" s="31">
        <v>552</v>
      </c>
      <c r="M79" s="31">
        <v>926</v>
      </c>
      <c r="N79" s="31">
        <v>1195</v>
      </c>
      <c r="O79" s="31">
        <v>1405</v>
      </c>
      <c r="P79" s="31">
        <v>1529</v>
      </c>
      <c r="Q79" s="31">
        <v>1667</v>
      </c>
      <c r="R79" s="31">
        <v>1464</v>
      </c>
      <c r="S79" s="31">
        <v>1114</v>
      </c>
      <c r="T79" s="31">
        <v>707</v>
      </c>
      <c r="U79" s="31">
        <v>377</v>
      </c>
      <c r="V79" s="31">
        <v>236</v>
      </c>
      <c r="W79" s="34">
        <v>269</v>
      </c>
      <c r="X79" s="31">
        <v>552</v>
      </c>
      <c r="Y79" s="31">
        <v>926</v>
      </c>
      <c r="Z79" s="31">
        <v>1195</v>
      </c>
      <c r="AA79" s="31">
        <v>1405</v>
      </c>
      <c r="AB79" s="31">
        <v>1529</v>
      </c>
      <c r="AC79" s="31">
        <v>1667</v>
      </c>
      <c r="AD79" s="31">
        <v>1464</v>
      </c>
      <c r="AE79" s="31">
        <v>1114</v>
      </c>
      <c r="AF79" s="31">
        <v>707</v>
      </c>
      <c r="AG79" s="31">
        <v>377</v>
      </c>
      <c r="AH79" s="36">
        <v>236</v>
      </c>
      <c r="AJ79" s="30">
        <v>269</v>
      </c>
      <c r="AK79" s="31">
        <v>552</v>
      </c>
      <c r="AL79" s="31">
        <v>926</v>
      </c>
      <c r="AM79" s="31">
        <v>1195</v>
      </c>
      <c r="AN79" s="31">
        <v>1405</v>
      </c>
      <c r="AO79" s="31">
        <v>1529</v>
      </c>
      <c r="AP79" s="31">
        <v>1667</v>
      </c>
      <c r="AQ79" s="31">
        <v>1464</v>
      </c>
      <c r="AR79" s="31">
        <v>1114</v>
      </c>
      <c r="AS79" s="31">
        <v>707</v>
      </c>
      <c r="AT79" s="31">
        <v>377</v>
      </c>
      <c r="AU79" s="32">
        <v>236</v>
      </c>
    </row>
    <row r="80" spans="1:47" x14ac:dyDescent="0.25">
      <c r="A80" s="23" t="s">
        <v>91</v>
      </c>
      <c r="B80" s="29">
        <v>555</v>
      </c>
      <c r="C80" s="4" t="s">
        <v>78</v>
      </c>
      <c r="D80" s="30">
        <v>4231</v>
      </c>
      <c r="E80" s="30">
        <v>0</v>
      </c>
      <c r="F80" s="33">
        <v>4231</v>
      </c>
      <c r="G80" s="30"/>
      <c r="H80" s="30">
        <v>0</v>
      </c>
      <c r="I80" s="30">
        <v>-4231</v>
      </c>
      <c r="K80" s="34">
        <v>650</v>
      </c>
      <c r="L80" s="31">
        <v>579</v>
      </c>
      <c r="M80" s="31">
        <v>560</v>
      </c>
      <c r="N80" s="31">
        <v>478</v>
      </c>
      <c r="O80" s="31">
        <v>240</v>
      </c>
      <c r="P80" s="31">
        <v>184</v>
      </c>
      <c r="Q80" s="31">
        <v>122</v>
      </c>
      <c r="R80" s="31">
        <v>70</v>
      </c>
      <c r="S80" s="31">
        <v>175</v>
      </c>
      <c r="T80" s="31">
        <v>250</v>
      </c>
      <c r="U80" s="31">
        <v>429</v>
      </c>
      <c r="V80" s="31">
        <v>494</v>
      </c>
      <c r="W80" s="34">
        <v>0</v>
      </c>
      <c r="X80" s="31">
        <v>0</v>
      </c>
      <c r="Y80" s="31">
        <v>0</v>
      </c>
      <c r="Z80" s="31">
        <v>0</v>
      </c>
      <c r="AA80" s="31">
        <v>0</v>
      </c>
      <c r="AB80" s="31">
        <v>0</v>
      </c>
      <c r="AC80" s="31">
        <v>0</v>
      </c>
      <c r="AD80" s="31">
        <v>0</v>
      </c>
      <c r="AE80" s="31">
        <v>0</v>
      </c>
      <c r="AF80" s="31">
        <v>0</v>
      </c>
      <c r="AG80" s="31">
        <v>0</v>
      </c>
      <c r="AH80" s="36">
        <v>0</v>
      </c>
      <c r="AJ80" s="30">
        <v>650</v>
      </c>
      <c r="AK80" s="31">
        <v>579</v>
      </c>
      <c r="AL80" s="31">
        <v>560</v>
      </c>
      <c r="AM80" s="31">
        <v>478</v>
      </c>
      <c r="AN80" s="31">
        <v>240</v>
      </c>
      <c r="AO80" s="31">
        <v>184</v>
      </c>
      <c r="AP80" s="31">
        <v>122</v>
      </c>
      <c r="AQ80" s="31">
        <v>70</v>
      </c>
      <c r="AR80" s="31">
        <v>175</v>
      </c>
      <c r="AS80" s="31">
        <v>250</v>
      </c>
      <c r="AT80" s="31">
        <v>429</v>
      </c>
      <c r="AU80" s="32">
        <v>494</v>
      </c>
    </row>
    <row r="81" spans="1:51" x14ac:dyDescent="0.25">
      <c r="A81" s="23" t="s">
        <v>91</v>
      </c>
      <c r="B81" s="29">
        <v>555</v>
      </c>
      <c r="C81" s="4" t="s">
        <v>79</v>
      </c>
      <c r="D81" s="30">
        <v>0</v>
      </c>
      <c r="E81" s="30">
        <v>0</v>
      </c>
      <c r="F81" s="33">
        <v>120</v>
      </c>
      <c r="G81" s="30"/>
      <c r="H81" s="30">
        <v>-120</v>
      </c>
      <c r="I81" s="30">
        <v>0</v>
      </c>
      <c r="K81" s="34">
        <v>0</v>
      </c>
      <c r="L81" s="31">
        <v>0</v>
      </c>
      <c r="M81" s="31">
        <v>0</v>
      </c>
      <c r="N81" s="31">
        <v>0</v>
      </c>
      <c r="O81" s="31">
        <v>0</v>
      </c>
      <c r="P81" s="31">
        <v>0</v>
      </c>
      <c r="Q81" s="31">
        <v>0</v>
      </c>
      <c r="R81" s="31">
        <v>0</v>
      </c>
      <c r="S81" s="31">
        <v>0</v>
      </c>
      <c r="T81" s="31">
        <v>0</v>
      </c>
      <c r="U81" s="31">
        <v>0</v>
      </c>
      <c r="V81" s="31">
        <v>0</v>
      </c>
      <c r="W81" s="34">
        <v>0</v>
      </c>
      <c r="X81" s="31">
        <v>0</v>
      </c>
      <c r="Y81" s="31">
        <v>0</v>
      </c>
      <c r="Z81" s="31">
        <v>0</v>
      </c>
      <c r="AA81" s="31">
        <v>0</v>
      </c>
      <c r="AB81" s="31">
        <v>0</v>
      </c>
      <c r="AC81" s="31">
        <v>0</v>
      </c>
      <c r="AD81" s="31">
        <v>0</v>
      </c>
      <c r="AE81" s="31">
        <v>0</v>
      </c>
      <c r="AF81" s="31">
        <v>0</v>
      </c>
      <c r="AG81" s="31">
        <v>0</v>
      </c>
      <c r="AH81" s="36">
        <v>0</v>
      </c>
      <c r="AJ81" s="30">
        <v>20</v>
      </c>
      <c r="AK81" s="31">
        <v>20</v>
      </c>
      <c r="AL81" s="31">
        <v>20</v>
      </c>
      <c r="AM81" s="31">
        <v>18</v>
      </c>
      <c r="AN81" s="31">
        <v>3</v>
      </c>
      <c r="AO81" s="31">
        <v>0</v>
      </c>
      <c r="AP81" s="31">
        <v>0</v>
      </c>
      <c r="AQ81" s="31">
        <v>0</v>
      </c>
      <c r="AR81" s="31">
        <v>0</v>
      </c>
      <c r="AS81" s="31">
        <v>3</v>
      </c>
      <c r="AT81" s="31">
        <v>16</v>
      </c>
      <c r="AU81" s="32">
        <v>20</v>
      </c>
    </row>
    <row r="82" spans="1:51" x14ac:dyDescent="0.25">
      <c r="A82" s="23" t="s">
        <v>91</v>
      </c>
      <c r="B82" s="29">
        <v>555</v>
      </c>
      <c r="C82" s="4" t="s">
        <v>80</v>
      </c>
      <c r="D82" s="30">
        <v>0</v>
      </c>
      <c r="E82" s="30">
        <v>0</v>
      </c>
      <c r="F82" s="33">
        <v>1203</v>
      </c>
      <c r="G82" s="30"/>
      <c r="H82" s="30">
        <v>-1203</v>
      </c>
      <c r="I82" s="30">
        <v>0</v>
      </c>
      <c r="K82" s="34">
        <v>0</v>
      </c>
      <c r="L82" s="31">
        <v>0</v>
      </c>
      <c r="M82" s="31">
        <v>0</v>
      </c>
      <c r="N82" s="31">
        <v>0</v>
      </c>
      <c r="O82" s="31">
        <v>0</v>
      </c>
      <c r="P82" s="31">
        <v>0</v>
      </c>
      <c r="Q82" s="31">
        <v>0</v>
      </c>
      <c r="R82" s="31">
        <v>0</v>
      </c>
      <c r="S82" s="31">
        <v>0</v>
      </c>
      <c r="T82" s="31">
        <v>0</v>
      </c>
      <c r="U82" s="31">
        <v>0</v>
      </c>
      <c r="V82" s="31">
        <v>0</v>
      </c>
      <c r="W82" s="34">
        <v>0</v>
      </c>
      <c r="X82" s="31">
        <v>0</v>
      </c>
      <c r="Y82" s="31">
        <v>0</v>
      </c>
      <c r="Z82" s="31">
        <v>0</v>
      </c>
      <c r="AA82" s="31">
        <v>0</v>
      </c>
      <c r="AB82" s="31">
        <v>0</v>
      </c>
      <c r="AC82" s="31">
        <v>0</v>
      </c>
      <c r="AD82" s="31">
        <v>0</v>
      </c>
      <c r="AE82" s="31">
        <v>0</v>
      </c>
      <c r="AF82" s="31">
        <v>0</v>
      </c>
      <c r="AG82" s="31">
        <v>0</v>
      </c>
      <c r="AH82" s="36">
        <v>0</v>
      </c>
      <c r="AJ82" s="30">
        <v>175</v>
      </c>
      <c r="AK82" s="31">
        <v>117</v>
      </c>
      <c r="AL82" s="31">
        <v>166</v>
      </c>
      <c r="AM82" s="31">
        <v>180</v>
      </c>
      <c r="AN82" s="31">
        <v>111</v>
      </c>
      <c r="AO82" s="31">
        <v>56</v>
      </c>
      <c r="AP82" s="31">
        <v>18</v>
      </c>
      <c r="AQ82" s="31">
        <v>0</v>
      </c>
      <c r="AR82" s="31">
        <v>13</v>
      </c>
      <c r="AS82" s="31">
        <v>58</v>
      </c>
      <c r="AT82" s="31">
        <v>158</v>
      </c>
      <c r="AU82" s="32">
        <v>151</v>
      </c>
    </row>
    <row r="83" spans="1:51" ht="15.75" thickBot="1" x14ac:dyDescent="0.3">
      <c r="A83" s="23" t="s">
        <v>91</v>
      </c>
      <c r="B83" s="29">
        <v>555</v>
      </c>
      <c r="C83" s="4" t="s">
        <v>81</v>
      </c>
      <c r="D83" s="30">
        <v>11441</v>
      </c>
      <c r="E83" s="30">
        <v>11441</v>
      </c>
      <c r="F83" s="33">
        <v>11441</v>
      </c>
      <c r="G83" s="30"/>
      <c r="H83" s="30">
        <v>0</v>
      </c>
      <c r="I83" s="30">
        <v>0</v>
      </c>
      <c r="K83" s="34">
        <v>269</v>
      </c>
      <c r="L83" s="31">
        <v>552</v>
      </c>
      <c r="M83" s="31">
        <v>926</v>
      </c>
      <c r="N83" s="31">
        <v>1195</v>
      </c>
      <c r="O83" s="31">
        <v>1405</v>
      </c>
      <c r="P83" s="31">
        <v>1529</v>
      </c>
      <c r="Q83" s="31">
        <v>1667</v>
      </c>
      <c r="R83" s="31">
        <v>1464</v>
      </c>
      <c r="S83" s="31">
        <v>1114</v>
      </c>
      <c r="T83" s="31">
        <v>707</v>
      </c>
      <c r="U83" s="31">
        <v>377</v>
      </c>
      <c r="V83" s="31">
        <v>236</v>
      </c>
      <c r="W83" s="34">
        <v>269</v>
      </c>
      <c r="X83" s="31">
        <v>552</v>
      </c>
      <c r="Y83" s="31">
        <v>926</v>
      </c>
      <c r="Z83" s="31">
        <v>1195</v>
      </c>
      <c r="AA83" s="31">
        <v>1405</v>
      </c>
      <c r="AB83" s="31">
        <v>1529</v>
      </c>
      <c r="AC83" s="31">
        <v>1667</v>
      </c>
      <c r="AD83" s="31">
        <v>1464</v>
      </c>
      <c r="AE83" s="31">
        <v>1114</v>
      </c>
      <c r="AF83" s="31">
        <v>707</v>
      </c>
      <c r="AG83" s="31">
        <v>377</v>
      </c>
      <c r="AH83" s="36">
        <v>236</v>
      </c>
      <c r="AJ83" s="30">
        <v>269</v>
      </c>
      <c r="AK83" s="31">
        <v>552</v>
      </c>
      <c r="AL83" s="31">
        <v>926</v>
      </c>
      <c r="AM83" s="31">
        <v>1195</v>
      </c>
      <c r="AN83" s="31">
        <v>1405</v>
      </c>
      <c r="AO83" s="31">
        <v>1529</v>
      </c>
      <c r="AP83" s="31">
        <v>1667</v>
      </c>
      <c r="AQ83" s="31">
        <v>1464</v>
      </c>
      <c r="AR83" s="31">
        <v>1114</v>
      </c>
      <c r="AS83" s="31">
        <v>707</v>
      </c>
      <c r="AT83" s="31">
        <v>377</v>
      </c>
      <c r="AU83" s="32">
        <v>236</v>
      </c>
    </row>
    <row r="84" spans="1:51" ht="15.75" thickTop="1" x14ac:dyDescent="0.25">
      <c r="A84" s="23" t="s">
        <v>91</v>
      </c>
      <c r="B84" s="29">
        <v>447</v>
      </c>
      <c r="C84" s="4" t="s">
        <v>82</v>
      </c>
      <c r="D84" s="83"/>
      <c r="E84" s="84"/>
      <c r="F84" s="84"/>
      <c r="G84" s="84"/>
      <c r="H84" s="84"/>
      <c r="I84" s="85"/>
      <c r="K84" s="83"/>
      <c r="L84" s="84"/>
      <c r="M84" s="84"/>
      <c r="N84" s="84"/>
      <c r="O84" s="84"/>
      <c r="P84" s="84"/>
      <c r="Q84" s="84"/>
      <c r="R84" s="84"/>
      <c r="S84" s="84"/>
      <c r="T84" s="84"/>
      <c r="U84" s="84"/>
      <c r="V84" s="84"/>
      <c r="W84" s="96"/>
      <c r="X84" s="84"/>
      <c r="Y84" s="84"/>
      <c r="Z84" s="84"/>
      <c r="AA84" s="84"/>
      <c r="AB84" s="84"/>
      <c r="AC84" s="84"/>
      <c r="AD84" s="84"/>
      <c r="AE84" s="84"/>
      <c r="AF84" s="84"/>
      <c r="AG84" s="84"/>
      <c r="AH84" s="85"/>
      <c r="AJ84" s="103"/>
      <c r="AK84" s="84"/>
      <c r="AL84" s="84"/>
      <c r="AM84" s="84"/>
      <c r="AN84" s="84"/>
      <c r="AO84" s="84"/>
      <c r="AP84" s="84"/>
      <c r="AQ84" s="84"/>
      <c r="AR84" s="84"/>
      <c r="AS84" s="84"/>
      <c r="AT84" s="84"/>
      <c r="AU84" s="104"/>
    </row>
    <row r="85" spans="1:51" x14ac:dyDescent="0.25">
      <c r="A85" s="23" t="s">
        <v>91</v>
      </c>
      <c r="B85" s="29" t="s">
        <v>83</v>
      </c>
      <c r="C85" s="4" t="s">
        <v>84</v>
      </c>
      <c r="D85" s="86"/>
      <c r="E85" s="77"/>
      <c r="F85" s="77"/>
      <c r="G85" s="77"/>
      <c r="H85" s="77"/>
      <c r="I85" s="87"/>
      <c r="K85" s="86"/>
      <c r="L85" s="77"/>
      <c r="M85" s="77"/>
      <c r="N85" s="77"/>
      <c r="O85" s="77"/>
      <c r="P85" s="77"/>
      <c r="Q85" s="77"/>
      <c r="R85" s="77"/>
      <c r="S85" s="77"/>
      <c r="T85" s="77"/>
      <c r="U85" s="77"/>
      <c r="V85" s="77"/>
      <c r="W85" s="78"/>
      <c r="X85" s="77"/>
      <c r="Y85" s="77"/>
      <c r="Z85" s="77"/>
      <c r="AA85" s="77"/>
      <c r="AB85" s="77"/>
      <c r="AC85" s="77"/>
      <c r="AD85" s="77"/>
      <c r="AE85" s="77"/>
      <c r="AF85" s="77"/>
      <c r="AG85" s="77"/>
      <c r="AH85" s="87"/>
      <c r="AJ85" s="105"/>
      <c r="AK85" s="77"/>
      <c r="AL85" s="77"/>
      <c r="AM85" s="77"/>
      <c r="AN85" s="77"/>
      <c r="AO85" s="77"/>
      <c r="AP85" s="77"/>
      <c r="AQ85" s="77"/>
      <c r="AR85" s="77"/>
      <c r="AS85" s="77"/>
      <c r="AT85" s="77"/>
      <c r="AU85" s="106"/>
    </row>
    <row r="86" spans="1:51" x14ac:dyDescent="0.25">
      <c r="A86" s="23" t="s">
        <v>91</v>
      </c>
      <c r="B86" s="29" t="s">
        <v>83</v>
      </c>
      <c r="C86" s="4" t="s">
        <v>85</v>
      </c>
      <c r="D86" s="86"/>
      <c r="E86" s="77"/>
      <c r="F86" s="77"/>
      <c r="G86" s="77"/>
      <c r="H86" s="77"/>
      <c r="I86" s="87"/>
      <c r="K86" s="86"/>
      <c r="L86" s="77"/>
      <c r="M86" s="77"/>
      <c r="N86" s="77"/>
      <c r="O86" s="77"/>
      <c r="P86" s="77"/>
      <c r="Q86" s="77"/>
      <c r="R86" s="77"/>
      <c r="S86" s="77"/>
      <c r="T86" s="77"/>
      <c r="U86" s="77"/>
      <c r="V86" s="77"/>
      <c r="W86" s="78"/>
      <c r="X86" s="77"/>
      <c r="Y86" s="77"/>
      <c r="Z86" s="77"/>
      <c r="AA86" s="77"/>
      <c r="AB86" s="77"/>
      <c r="AC86" s="77"/>
      <c r="AD86" s="77"/>
      <c r="AE86" s="77"/>
      <c r="AF86" s="77"/>
      <c r="AG86" s="77"/>
      <c r="AH86" s="87"/>
      <c r="AJ86" s="105"/>
      <c r="AK86" s="77"/>
      <c r="AL86" s="77"/>
      <c r="AM86" s="77"/>
      <c r="AN86" s="77"/>
      <c r="AO86" s="77"/>
      <c r="AP86" s="77"/>
      <c r="AQ86" s="77"/>
      <c r="AR86" s="77"/>
      <c r="AS86" s="77"/>
      <c r="AT86" s="77"/>
      <c r="AU86" s="106"/>
    </row>
    <row r="87" spans="1:51" x14ac:dyDescent="0.25">
      <c r="A87" s="23" t="s">
        <v>91</v>
      </c>
      <c r="B87" s="29">
        <v>447</v>
      </c>
      <c r="C87" s="4" t="s">
        <v>86</v>
      </c>
      <c r="D87" s="86"/>
      <c r="E87" s="77"/>
      <c r="F87" s="77"/>
      <c r="G87" s="77"/>
      <c r="H87" s="77"/>
      <c r="I87" s="87"/>
      <c r="K87" s="86"/>
      <c r="L87" s="77"/>
      <c r="M87" s="77"/>
      <c r="N87" s="77"/>
      <c r="O87" s="77"/>
      <c r="P87" s="77"/>
      <c r="Q87" s="77"/>
      <c r="R87" s="77"/>
      <c r="S87" s="77"/>
      <c r="T87" s="77"/>
      <c r="U87" s="77"/>
      <c r="V87" s="77"/>
      <c r="W87" s="78"/>
      <c r="X87" s="77"/>
      <c r="Y87" s="77"/>
      <c r="Z87" s="77"/>
      <c r="AA87" s="77"/>
      <c r="AB87" s="77"/>
      <c r="AC87" s="77"/>
      <c r="AD87" s="77"/>
      <c r="AE87" s="77"/>
      <c r="AF87" s="77"/>
      <c r="AG87" s="77"/>
      <c r="AH87" s="87"/>
      <c r="AJ87" s="105"/>
      <c r="AK87" s="77"/>
      <c r="AL87" s="77"/>
      <c r="AM87" s="77"/>
      <c r="AN87" s="77"/>
      <c r="AO87" s="77"/>
      <c r="AP87" s="77"/>
      <c r="AQ87" s="77"/>
      <c r="AR87" s="77"/>
      <c r="AS87" s="77"/>
      <c r="AT87" s="77"/>
      <c r="AU87" s="106"/>
    </row>
    <row r="88" spans="1:51" x14ac:dyDescent="0.25">
      <c r="A88" s="23" t="s">
        <v>91</v>
      </c>
      <c r="B88" s="29" t="s">
        <v>83</v>
      </c>
      <c r="C88" s="4" t="s">
        <v>87</v>
      </c>
      <c r="D88" s="86"/>
      <c r="E88" s="77"/>
      <c r="F88" s="77"/>
      <c r="G88" s="77"/>
      <c r="H88" s="77"/>
      <c r="I88" s="87"/>
      <c r="K88" s="86"/>
      <c r="L88" s="77"/>
      <c r="M88" s="77"/>
      <c r="N88" s="77"/>
      <c r="O88" s="77"/>
      <c r="P88" s="77"/>
      <c r="Q88" s="77"/>
      <c r="R88" s="77"/>
      <c r="S88" s="77"/>
      <c r="T88" s="77"/>
      <c r="U88" s="77"/>
      <c r="V88" s="77"/>
      <c r="W88" s="78"/>
      <c r="X88" s="77"/>
      <c r="Y88" s="77"/>
      <c r="Z88" s="77"/>
      <c r="AA88" s="77"/>
      <c r="AB88" s="77"/>
      <c r="AC88" s="77"/>
      <c r="AD88" s="77"/>
      <c r="AE88" s="77"/>
      <c r="AF88" s="77"/>
      <c r="AG88" s="77"/>
      <c r="AH88" s="87"/>
      <c r="AJ88" s="105"/>
      <c r="AK88" s="77"/>
      <c r="AL88" s="77"/>
      <c r="AM88" s="77"/>
      <c r="AN88" s="77"/>
      <c r="AO88" s="77"/>
      <c r="AP88" s="77"/>
      <c r="AQ88" s="77"/>
      <c r="AR88" s="77"/>
      <c r="AS88" s="77"/>
      <c r="AT88" s="77"/>
      <c r="AU88" s="106"/>
    </row>
    <row r="89" spans="1:51" x14ac:dyDescent="0.25">
      <c r="A89" s="23" t="s">
        <v>91</v>
      </c>
      <c r="B89" s="29">
        <v>447</v>
      </c>
      <c r="C89" s="4" t="s">
        <v>88</v>
      </c>
      <c r="D89" s="86"/>
      <c r="E89" s="77"/>
      <c r="F89" s="77"/>
      <c r="G89" s="77"/>
      <c r="H89" s="77"/>
      <c r="I89" s="87"/>
      <c r="K89" s="86"/>
      <c r="L89" s="77"/>
      <c r="M89" s="77"/>
      <c r="N89" s="77"/>
      <c r="O89" s="77"/>
      <c r="P89" s="77"/>
      <c r="Q89" s="77"/>
      <c r="R89" s="77"/>
      <c r="S89" s="77"/>
      <c r="T89" s="77"/>
      <c r="U89" s="77"/>
      <c r="V89" s="77"/>
      <c r="W89" s="78"/>
      <c r="X89" s="77"/>
      <c r="Y89" s="77"/>
      <c r="Z89" s="77"/>
      <c r="AA89" s="77"/>
      <c r="AB89" s="77"/>
      <c r="AC89" s="77"/>
      <c r="AD89" s="77"/>
      <c r="AE89" s="77"/>
      <c r="AF89" s="77"/>
      <c r="AG89" s="77"/>
      <c r="AH89" s="87"/>
      <c r="AJ89" s="105"/>
      <c r="AK89" s="77"/>
      <c r="AL89" s="77"/>
      <c r="AM89" s="77"/>
      <c r="AN89" s="77"/>
      <c r="AO89" s="77"/>
      <c r="AP89" s="77"/>
      <c r="AQ89" s="77"/>
      <c r="AR89" s="77"/>
      <c r="AS89" s="77"/>
      <c r="AT89" s="77"/>
      <c r="AU89" s="106"/>
    </row>
    <row r="90" spans="1:51" ht="15.75" thickBot="1" x14ac:dyDescent="0.3">
      <c r="A90" s="37" t="s">
        <v>91</v>
      </c>
      <c r="B90" s="38"/>
      <c r="C90" s="39" t="s">
        <v>89</v>
      </c>
      <c r="D90" s="117"/>
      <c r="E90" s="118"/>
      <c r="F90" s="94"/>
      <c r="G90" s="94"/>
      <c r="H90" s="94"/>
      <c r="I90" s="95"/>
      <c r="K90" s="99"/>
      <c r="L90" s="100"/>
      <c r="M90" s="100"/>
      <c r="N90" s="100"/>
      <c r="O90" s="100"/>
      <c r="P90" s="100"/>
      <c r="Q90" s="100"/>
      <c r="R90" s="100"/>
      <c r="S90" s="100"/>
      <c r="T90" s="100"/>
      <c r="U90" s="100"/>
      <c r="V90" s="100"/>
      <c r="W90" s="101"/>
      <c r="X90" s="100"/>
      <c r="Y90" s="100"/>
      <c r="Z90" s="100"/>
      <c r="AA90" s="100"/>
      <c r="AB90" s="100"/>
      <c r="AC90" s="100"/>
      <c r="AD90" s="100"/>
      <c r="AE90" s="100"/>
      <c r="AF90" s="100"/>
      <c r="AG90" s="100"/>
      <c r="AH90" s="102"/>
      <c r="AJ90" s="107"/>
      <c r="AK90" s="100"/>
      <c r="AL90" s="100"/>
      <c r="AM90" s="100"/>
      <c r="AN90" s="100"/>
      <c r="AO90" s="100"/>
      <c r="AP90" s="100"/>
      <c r="AQ90" s="100"/>
      <c r="AR90" s="100"/>
      <c r="AS90" s="100"/>
      <c r="AT90" s="100"/>
      <c r="AU90" s="108"/>
    </row>
    <row r="91" spans="1:51" ht="15.75" thickTop="1" x14ac:dyDescent="0.25">
      <c r="A91" s="70"/>
      <c r="B91" s="71"/>
      <c r="C91" s="72"/>
      <c r="D91" s="117"/>
      <c r="E91" s="119"/>
      <c r="F91" s="80"/>
      <c r="G91" s="80"/>
      <c r="H91" s="80"/>
      <c r="I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J91" s="79"/>
      <c r="AK91" s="80"/>
      <c r="AL91" s="80"/>
      <c r="AM91" s="80"/>
      <c r="AN91" s="80"/>
      <c r="AO91" s="80"/>
      <c r="AP91" s="80"/>
      <c r="AQ91" s="80"/>
      <c r="AR91" s="80"/>
      <c r="AS91" s="80"/>
      <c r="AT91" s="80"/>
      <c r="AU91" s="79"/>
    </row>
    <row r="92" spans="1:51" x14ac:dyDescent="0.25">
      <c r="A92" s="70"/>
      <c r="B92" s="71"/>
      <c r="C92" s="72" t="s">
        <v>120</v>
      </c>
      <c r="D92" s="86"/>
      <c r="E92" s="87"/>
      <c r="F92" s="80"/>
      <c r="G92" s="80"/>
      <c r="H92" s="80"/>
      <c r="I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J92" s="79"/>
      <c r="AK92" s="80"/>
      <c r="AL92" s="80"/>
      <c r="AM92" s="80"/>
      <c r="AN92" s="80"/>
      <c r="AO92" s="80"/>
      <c r="AP92" s="80"/>
      <c r="AQ92" s="80"/>
      <c r="AR92" s="80"/>
      <c r="AS92" s="80"/>
      <c r="AT92" s="80"/>
      <c r="AU92" s="79"/>
    </row>
    <row r="93" spans="1:51" x14ac:dyDescent="0.25">
      <c r="A93" s="40"/>
      <c r="B93" s="41" t="s">
        <v>92</v>
      </c>
      <c r="C93" s="72" t="s">
        <v>121</v>
      </c>
      <c r="D93" s="86"/>
      <c r="E93" s="87"/>
      <c r="F93" s="82"/>
      <c r="G93" s="82"/>
      <c r="H93" s="82"/>
      <c r="I93" s="82"/>
      <c r="J93" s="22"/>
      <c r="K93" s="42"/>
      <c r="L93" s="42"/>
      <c r="M93" s="42"/>
      <c r="N93" s="42"/>
      <c r="O93" s="42"/>
      <c r="P93" s="42"/>
      <c r="Q93" s="42"/>
      <c r="R93" s="42"/>
      <c r="S93" s="42"/>
      <c r="T93" s="42"/>
      <c r="U93" s="42"/>
      <c r="V93" s="42"/>
      <c r="W93" s="42"/>
      <c r="X93" s="42"/>
      <c r="Y93" s="42"/>
      <c r="Z93" s="42"/>
      <c r="AA93" s="42"/>
      <c r="AB93" s="42"/>
      <c r="AC93" s="42"/>
      <c r="AD93" s="42"/>
      <c r="AE93" s="42"/>
      <c r="AF93" s="42"/>
      <c r="AG93" s="42"/>
      <c r="AH93" s="42"/>
    </row>
    <row r="94" spans="1:51" ht="30.75" thickBot="1" x14ac:dyDescent="0.3">
      <c r="B94" s="2"/>
      <c r="C94" s="72" t="s">
        <v>122</v>
      </c>
      <c r="D94" s="88"/>
      <c r="E94" s="90"/>
      <c r="F94" s="131" t="s">
        <v>123</v>
      </c>
      <c r="G94" s="131"/>
      <c r="H94" s="131"/>
      <c r="I94" s="131"/>
      <c r="J94" s="131"/>
      <c r="K94" s="131"/>
      <c r="L94" s="131"/>
      <c r="M94" s="131"/>
      <c r="N94" s="131"/>
      <c r="O94" s="131"/>
      <c r="AI94" s="44"/>
      <c r="AJ94" s="44"/>
      <c r="AK94" s="44"/>
      <c r="AL94" s="44"/>
      <c r="AM94" s="44"/>
      <c r="AN94" s="44"/>
      <c r="AO94" s="44"/>
      <c r="AP94" s="44"/>
      <c r="AQ94" s="44"/>
      <c r="AR94" s="44"/>
      <c r="AS94" s="44"/>
      <c r="AT94" s="44"/>
      <c r="AU94" s="44"/>
      <c r="AV94" s="44"/>
      <c r="AW94" s="44"/>
      <c r="AX94" s="44"/>
      <c r="AY94" s="44"/>
    </row>
    <row r="95" spans="1:51" ht="44.45" customHeight="1" thickTop="1" x14ac:dyDescent="0.25">
      <c r="B95" s="2"/>
      <c r="F95" s="131"/>
      <c r="G95" s="131"/>
      <c r="H95" s="131"/>
      <c r="I95" s="131"/>
      <c r="J95" s="131"/>
      <c r="K95" s="131"/>
      <c r="L95" s="131"/>
      <c r="M95" s="131"/>
      <c r="N95" s="131"/>
      <c r="O95" s="131"/>
      <c r="AE95" s="81"/>
      <c r="AI95" s="46"/>
      <c r="AJ95" s="46"/>
      <c r="AK95" s="46"/>
      <c r="AL95" s="46"/>
      <c r="AM95" s="46"/>
      <c r="AN95" s="46"/>
      <c r="AO95" s="46"/>
      <c r="AP95" s="46"/>
      <c r="AQ95" s="46"/>
      <c r="AR95" s="46"/>
      <c r="AS95" s="46"/>
      <c r="AT95" s="46"/>
      <c r="AU95" s="46"/>
      <c r="AV95" s="46"/>
      <c r="AW95" s="46"/>
      <c r="AX95" s="46"/>
      <c r="AY95" s="46"/>
    </row>
    <row r="97" spans="1:5" x14ac:dyDescent="0.25">
      <c r="C97" s="52" t="s">
        <v>97</v>
      </c>
      <c r="D97" s="28">
        <v>23193531</v>
      </c>
      <c r="E97" s="28">
        <v>23432894</v>
      </c>
    </row>
    <row r="98" spans="1:5" x14ac:dyDescent="0.25">
      <c r="C98" s="54" t="s">
        <v>99</v>
      </c>
      <c r="D98" s="28">
        <v>14792985.510000002</v>
      </c>
      <c r="E98" s="28">
        <v>14798007.310000001</v>
      </c>
    </row>
    <row r="99" spans="1:5" x14ac:dyDescent="0.25">
      <c r="C99" s="54" t="s">
        <v>101</v>
      </c>
      <c r="D99" s="28">
        <v>2391756</v>
      </c>
      <c r="E99" s="28">
        <v>0</v>
      </c>
    </row>
    <row r="100" spans="1:5" x14ac:dyDescent="0.25">
      <c r="C100" s="54" t="s">
        <v>103</v>
      </c>
      <c r="D100" s="28">
        <v>6008789.4899999984</v>
      </c>
      <c r="E100" s="28">
        <v>8634886.6899999995</v>
      </c>
    </row>
    <row r="101" spans="1:5" ht="15.75" thickBot="1" x14ac:dyDescent="0.3">
      <c r="C101" s="56" t="s">
        <v>105</v>
      </c>
      <c r="D101" s="28">
        <v>0</v>
      </c>
      <c r="E101" s="28">
        <v>0</v>
      </c>
    </row>
    <row r="102" spans="1:5" ht="15.75" thickTop="1" x14ac:dyDescent="0.25"/>
    <row r="105" spans="1:5" x14ac:dyDescent="0.25">
      <c r="A105" s="43" t="s">
        <v>93</v>
      </c>
    </row>
    <row r="106" spans="1:5" x14ac:dyDescent="0.25">
      <c r="A106" s="45" t="s">
        <v>94</v>
      </c>
    </row>
  </sheetData>
  <mergeCells count="4">
    <mergeCell ref="K9:AH9"/>
    <mergeCell ref="AJ9:AU9"/>
    <mergeCell ref="F94:O95"/>
    <mergeCell ref="A3:N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2024-08-06T17:57:43+00:00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AF649A55-BF83-4A56-BF1E-78373A3388B4}"/>
</file>

<file path=customXml/itemProps2.xml><?xml version="1.0" encoding="utf-8"?>
<ds:datastoreItem xmlns:ds="http://schemas.openxmlformats.org/officeDocument/2006/customXml" ds:itemID="{2EFFEF5E-704C-4B4E-A729-984EFE31199F}"/>
</file>

<file path=customXml/itemProps3.xml><?xml version="1.0" encoding="utf-8"?>
<ds:datastoreItem xmlns:ds="http://schemas.openxmlformats.org/officeDocument/2006/customXml" ds:itemID="{7685C3BB-499E-4DA3-A4FE-6EEE3C15A68D}"/>
</file>

<file path=customXml/itemProps4.xml><?xml version="1.0" encoding="utf-8"?>
<ds:datastoreItem xmlns:ds="http://schemas.openxmlformats.org/officeDocument/2006/customXml" ds:itemID="{61AC9CD1-24D5-4BCF-9726-2F40B5960B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REDACTED</vt:lpstr>
      <vt:lpstr>Comparison</vt:lpstr>
      <vt:lpstr>Resource supply detail (R)</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Brennan</dc:creator>
  <cp:lastModifiedBy>Johnson, Danyelle</cp:lastModifiedBy>
  <dcterms:created xsi:type="dcterms:W3CDTF">2024-07-16T19:07:51Z</dcterms:created>
  <dcterms:modified xsi:type="dcterms:W3CDTF">2024-07-17T15:11:02Z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ies>
</file>