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880" windowHeight="768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H32" i="1"/>
  <c r="H28"/>
  <c r="H26"/>
  <c r="H24"/>
  <c r="H22"/>
  <c r="H18"/>
  <c r="H14"/>
  <c r="H13"/>
  <c r="H12"/>
  <c r="H15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0"/>
  <c r="H9"/>
  <c r="H19" l="1"/>
  <c r="H20" s="1"/>
  <c r="H30" s="1"/>
  <c r="H34" s="1"/>
</calcChain>
</file>

<file path=xl/sharedStrings.xml><?xml version="1.0" encoding="utf-8"?>
<sst xmlns="http://schemas.openxmlformats.org/spreadsheetml/2006/main" count="35" uniqueCount="33">
  <si>
    <t>PUGET SOUND ENERGY - 2011 GRC</t>
  </si>
  <si>
    <t>Rate Spread Comparison</t>
  </si>
  <si>
    <t>PSE Proposal</t>
  </si>
  <si>
    <t>ICNU Recommendation</t>
  </si>
  <si>
    <t>Line No.</t>
  </si>
  <si>
    <t>Voltage Level</t>
  </si>
  <si>
    <t>Schedule</t>
  </si>
  <si>
    <t>Percent Increase (%)</t>
  </si>
  <si>
    <t>Amount
($)</t>
  </si>
  <si>
    <t>Difference</t>
  </si>
  <si>
    <t>Residential</t>
  </si>
  <si>
    <t>Secondary Voltage</t>
  </si>
  <si>
    <t>Demand &lt;= 50 kW</t>
  </si>
  <si>
    <t>Demand &gt; 50 kW but &lt;= 350 kW</t>
  </si>
  <si>
    <t>25 / 29</t>
  </si>
  <si>
    <t>Demand &gt; 350 kW</t>
  </si>
  <si>
    <t>26 / 26P</t>
  </si>
  <si>
    <t>Total Secondary Voltage</t>
  </si>
  <si>
    <t>Primary Voltage</t>
  </si>
  <si>
    <t>General Service / Irrigation</t>
  </si>
  <si>
    <t>31 / 35</t>
  </si>
  <si>
    <t>Interruptible Total Electric Schools</t>
  </si>
  <si>
    <t>Total Primary Voltage</t>
  </si>
  <si>
    <t>Campus Rate</t>
  </si>
  <si>
    <t>Total High Voltage</t>
  </si>
  <si>
    <t>46 / 49</t>
  </si>
  <si>
    <t>Choice / Retail Wheeling</t>
  </si>
  <si>
    <t>448 / 449</t>
  </si>
  <si>
    <t>Lighting</t>
  </si>
  <si>
    <t>50-59</t>
  </si>
  <si>
    <t>Total Jurisdictional Retail Sales</t>
  </si>
  <si>
    <t>Firm Resale / Special Contract</t>
  </si>
  <si>
    <t>Total Sales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</si>
</sst>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quotePrefix="1" applyFont="1" applyFill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0" fontId="2" fillId="0" borderId="0" xfId="2" applyNumberFormat="1" applyFont="1" applyFill="1"/>
    <xf numFmtId="164" fontId="2" fillId="0" borderId="0" xfId="1" applyNumberFormat="1" applyFont="1" applyFill="1" applyBorder="1"/>
    <xf numFmtId="10" fontId="2" fillId="0" borderId="0" xfId="2" applyNumberFormat="1" applyFont="1" applyFill="1" applyBorder="1"/>
    <xf numFmtId="164" fontId="2" fillId="0" borderId="0" xfId="0" applyNumberFormat="1" applyFont="1" applyFill="1"/>
    <xf numFmtId="0" fontId="2" fillId="0" borderId="0" xfId="0" quotePrefix="1" applyFont="1" applyFill="1" applyAlignment="1">
      <alignment horizontal="left" indent="1"/>
    </xf>
    <xf numFmtId="0" fontId="2" fillId="0" borderId="0" xfId="0" quotePrefix="1" applyFont="1" applyFill="1" applyAlignment="1">
      <alignment horizontal="left"/>
    </xf>
    <xf numFmtId="164" fontId="2" fillId="0" borderId="2" xfId="1" applyNumberFormat="1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center"/>
    </xf>
    <xf numFmtId="10" fontId="2" fillId="0" borderId="3" xfId="2" applyNumberFormat="1" applyFont="1" applyFill="1" applyBorder="1"/>
    <xf numFmtId="164" fontId="2" fillId="0" borderId="3" xfId="1" applyNumberFormat="1" applyFont="1" applyFill="1" applyBorder="1"/>
    <xf numFmtId="0" fontId="3" fillId="0" borderId="0" xfId="0" applyFont="1" applyFill="1" applyAlignment="1">
      <alignment horizontal="centerContinuous"/>
    </xf>
    <xf numFmtId="164" fontId="2" fillId="0" borderId="0" xfId="1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workbookViewId="0"/>
  </sheetViews>
  <sheetFormatPr defaultColWidth="7.75" defaultRowHeight="12.75"/>
  <cols>
    <col min="1" max="1" width="5.375" style="2" customWidth="1"/>
    <col min="2" max="2" width="27.125" style="2" customWidth="1"/>
    <col min="3" max="3" width="7.5" style="2" bestFit="1" customWidth="1"/>
    <col min="4" max="4" width="9.375" style="2" customWidth="1"/>
    <col min="5" max="5" width="12.375" style="2" customWidth="1"/>
    <col min="6" max="6" width="7.75" style="2" customWidth="1"/>
    <col min="7" max="7" width="11" style="2" customWidth="1"/>
    <col min="8" max="8" width="9.5" style="2" customWidth="1"/>
    <col min="9" max="9" width="8" style="2" customWidth="1"/>
    <col min="10" max="10" width="11" style="2" bestFit="1" customWidth="1"/>
    <col min="11" max="11" width="11.625" style="2" bestFit="1" customWidth="1"/>
    <col min="12" max="16384" width="7.7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B5" s="1"/>
      <c r="C5" s="1"/>
      <c r="D5" s="25" t="s">
        <v>2</v>
      </c>
      <c r="E5" s="1"/>
      <c r="F5" s="25" t="s">
        <v>3</v>
      </c>
      <c r="G5" s="1"/>
    </row>
    <row r="6" spans="1:8" s="6" customFormat="1" ht="38.25">
      <c r="A6" s="3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4" t="s">
        <v>7</v>
      </c>
      <c r="G6" s="4" t="s">
        <v>8</v>
      </c>
      <c r="H6" s="5" t="s">
        <v>9</v>
      </c>
    </row>
    <row r="7" spans="1:8" s="7" customFormat="1">
      <c r="B7" s="8"/>
      <c r="C7" s="9"/>
      <c r="E7" s="10"/>
      <c r="G7" s="10"/>
      <c r="H7" s="2"/>
    </row>
    <row r="8" spans="1:8" s="7" customFormat="1">
      <c r="B8" s="8"/>
      <c r="C8" s="9"/>
      <c r="H8" s="2"/>
    </row>
    <row r="9" spans="1:8">
      <c r="A9" s="6">
        <v>1</v>
      </c>
      <c r="B9" s="11" t="s">
        <v>10</v>
      </c>
      <c r="C9" s="12">
        <v>7</v>
      </c>
      <c r="D9" s="13">
        <v>8.0032863059986387E-2</v>
      </c>
      <c r="E9" s="14">
        <v>86700848.716292992</v>
      </c>
      <c r="F9" s="15">
        <v>8.0106639177486783E-2</v>
      </c>
      <c r="G9" s="14">
        <v>86780771.534966663</v>
      </c>
      <c r="H9" s="16">
        <f>G9-E9</f>
        <v>79922.818673670292</v>
      </c>
    </row>
    <row r="10" spans="1:8">
      <c r="A10" s="6">
        <f>+A9+1</f>
        <v>2</v>
      </c>
      <c r="C10" s="12"/>
      <c r="E10" s="14"/>
      <c r="G10" s="14"/>
    </row>
    <row r="11" spans="1:8">
      <c r="A11" s="6">
        <f t="shared" ref="A11:A34" si="0">+A10+1</f>
        <v>3</v>
      </c>
      <c r="B11" s="2" t="s">
        <v>11</v>
      </c>
      <c r="C11" s="12"/>
      <c r="E11" s="14"/>
      <c r="G11" s="14"/>
    </row>
    <row r="12" spans="1:8">
      <c r="A12" s="6">
        <f t="shared" si="0"/>
        <v>4</v>
      </c>
      <c r="B12" s="17" t="s">
        <v>12</v>
      </c>
      <c r="C12" s="12">
        <v>24</v>
      </c>
      <c r="D12" s="13">
        <v>8.0032863059986387E-2</v>
      </c>
      <c r="E12" s="14">
        <v>19665936.2063106</v>
      </c>
      <c r="F12" s="15">
        <v>8.0106639177486783E-2</v>
      </c>
      <c r="G12" s="14">
        <v>19684064.714586314</v>
      </c>
      <c r="H12" s="16">
        <f t="shared" ref="H12:H14" si="1">G12-E12</f>
        <v>18128.508275713772</v>
      </c>
    </row>
    <row r="13" spans="1:8">
      <c r="A13" s="6">
        <f t="shared" si="0"/>
        <v>5</v>
      </c>
      <c r="B13" s="17" t="s">
        <v>13</v>
      </c>
      <c r="C13" s="12" t="s">
        <v>14</v>
      </c>
      <c r="D13" s="13">
        <v>6.002464729498979E-2</v>
      </c>
      <c r="E13" s="14">
        <v>15520307.390885614</v>
      </c>
      <c r="F13" s="15">
        <v>6.0079979383115087E-2</v>
      </c>
      <c r="G13" s="14">
        <v>15534614.364020564</v>
      </c>
      <c r="H13" s="16">
        <f t="shared" si="1"/>
        <v>14306.973134949803</v>
      </c>
    </row>
    <row r="14" spans="1:8">
      <c r="A14" s="6">
        <f t="shared" si="0"/>
        <v>6</v>
      </c>
      <c r="B14" s="17" t="s">
        <v>15</v>
      </c>
      <c r="C14" s="12" t="s">
        <v>16</v>
      </c>
      <c r="D14" s="13">
        <v>8.0032863059986387E-2</v>
      </c>
      <c r="E14" s="14">
        <v>12772402.072443936</v>
      </c>
      <c r="F14" s="15">
        <v>8.0106639177486783E-2</v>
      </c>
      <c r="G14" s="14">
        <v>12784175.96381844</v>
      </c>
      <c r="H14" s="16">
        <f t="shared" si="1"/>
        <v>11773.891374504194</v>
      </c>
    </row>
    <row r="15" spans="1:8">
      <c r="A15" s="6">
        <f t="shared" si="0"/>
        <v>7</v>
      </c>
      <c r="B15" s="18" t="s">
        <v>17</v>
      </c>
      <c r="C15" s="12"/>
      <c r="E15" s="19">
        <v>47958645.669640154</v>
      </c>
      <c r="F15" s="20"/>
      <c r="G15" s="19">
        <v>48002855.042425312</v>
      </c>
      <c r="H15" s="16">
        <f>SUM(H12:H14)</f>
        <v>44209.372785167769</v>
      </c>
    </row>
    <row r="16" spans="1:8">
      <c r="A16" s="6">
        <f t="shared" si="0"/>
        <v>8</v>
      </c>
      <c r="C16" s="12"/>
      <c r="E16" s="14"/>
      <c r="G16" s="14"/>
    </row>
    <row r="17" spans="1:8">
      <c r="A17" s="6">
        <f t="shared" si="0"/>
        <v>9</v>
      </c>
      <c r="B17" s="2" t="s">
        <v>18</v>
      </c>
      <c r="C17" s="12"/>
      <c r="E17" s="14"/>
      <c r="G17" s="14"/>
    </row>
    <row r="18" spans="1:8">
      <c r="A18" s="6">
        <f t="shared" si="0"/>
        <v>10</v>
      </c>
      <c r="B18" s="17" t="s">
        <v>19</v>
      </c>
      <c r="C18" s="12" t="s">
        <v>20</v>
      </c>
      <c r="D18" s="13">
        <v>8.0032863059986387E-2</v>
      </c>
      <c r="E18" s="14">
        <v>8397500.0180728082</v>
      </c>
      <c r="F18" s="15">
        <v>8.0106639177486783E-2</v>
      </c>
      <c r="G18" s="14">
        <v>8405241.0250086542</v>
      </c>
      <c r="H18" s="16">
        <f t="shared" ref="H18:H19" si="2">G18-E18</f>
        <v>7741.0069358460605</v>
      </c>
    </row>
    <row r="19" spans="1:8">
      <c r="A19" s="6">
        <f t="shared" si="0"/>
        <v>11</v>
      </c>
      <c r="B19" s="21" t="s">
        <v>21</v>
      </c>
      <c r="C19" s="12">
        <v>43</v>
      </c>
      <c r="D19" s="13">
        <v>8.0032863059986387E-2</v>
      </c>
      <c r="E19" s="14">
        <v>1015313.4361954117</v>
      </c>
      <c r="F19" s="15">
        <v>8.0106639177486783E-2</v>
      </c>
      <c r="G19" s="14">
        <v>1016249.3752647454</v>
      </c>
      <c r="H19" s="16">
        <f t="shared" si="2"/>
        <v>935.93906933371909</v>
      </c>
    </row>
    <row r="20" spans="1:8">
      <c r="A20" s="6">
        <f t="shared" si="0"/>
        <v>12</v>
      </c>
      <c r="B20" s="11" t="s">
        <v>22</v>
      </c>
      <c r="C20" s="12"/>
      <c r="E20" s="19">
        <v>9412813.4542682208</v>
      </c>
      <c r="F20" s="20"/>
      <c r="G20" s="19">
        <v>9421490.4002733994</v>
      </c>
      <c r="H20" s="16">
        <f>H19+H18</f>
        <v>8676.9460051797796</v>
      </c>
    </row>
    <row r="21" spans="1:8">
      <c r="A21" s="6">
        <f t="shared" si="0"/>
        <v>13</v>
      </c>
      <c r="C21" s="12"/>
    </row>
    <row r="22" spans="1:8">
      <c r="A22" s="6">
        <f t="shared" si="0"/>
        <v>14</v>
      </c>
      <c r="B22" s="11" t="s">
        <v>23</v>
      </c>
      <c r="C22" s="12">
        <v>40</v>
      </c>
      <c r="D22" s="13">
        <v>6.4534762232158718E-2</v>
      </c>
      <c r="E22" s="26">
        <v>3356646.7087926073</v>
      </c>
      <c r="F22" s="15">
        <v>6.4601273900441819E-2</v>
      </c>
      <c r="G22" s="14">
        <v>3360106.1803195286</v>
      </c>
      <c r="H22" s="16">
        <f t="shared" ref="H22:H32" si="3">G22-E22</f>
        <v>3459.4715269212611</v>
      </c>
    </row>
    <row r="23" spans="1:8">
      <c r="A23" s="6">
        <f t="shared" si="0"/>
        <v>15</v>
      </c>
      <c r="C23" s="12"/>
    </row>
    <row r="24" spans="1:8">
      <c r="A24" s="6">
        <f t="shared" si="0"/>
        <v>16</v>
      </c>
      <c r="B24" s="18" t="s">
        <v>24</v>
      </c>
      <c r="C24" s="12" t="s">
        <v>25</v>
      </c>
      <c r="D24" s="13">
        <v>8.0032863059986387E-2</v>
      </c>
      <c r="E24" s="14">
        <v>2916245.8313393388</v>
      </c>
      <c r="F24" s="15">
        <v>8.0106639177486783E-2</v>
      </c>
      <c r="G24" s="14">
        <v>2918934.0932218567</v>
      </c>
      <c r="H24" s="16">
        <f t="shared" si="3"/>
        <v>2688.2618825179525</v>
      </c>
    </row>
    <row r="25" spans="1:8">
      <c r="A25" s="6">
        <f t="shared" si="0"/>
        <v>17</v>
      </c>
      <c r="C25" s="12"/>
      <c r="E25" s="20"/>
      <c r="F25" s="20"/>
      <c r="G25" s="20"/>
    </row>
    <row r="26" spans="1:8">
      <c r="A26" s="6">
        <f t="shared" si="0"/>
        <v>18</v>
      </c>
      <c r="B26" s="11" t="s">
        <v>26</v>
      </c>
      <c r="C26" s="22" t="s">
        <v>27</v>
      </c>
      <c r="D26" s="13">
        <v>0.10004107882498298</v>
      </c>
      <c r="E26" s="14">
        <v>703640.84269334201</v>
      </c>
      <c r="F26" s="15">
        <v>8.0106639177486783E-2</v>
      </c>
      <c r="G26" s="14">
        <v>563431.57988918142</v>
      </c>
      <c r="H26" s="16">
        <f t="shared" si="3"/>
        <v>-140209.26280416059</v>
      </c>
    </row>
    <row r="27" spans="1:8">
      <c r="A27" s="6">
        <f t="shared" si="0"/>
        <v>19</v>
      </c>
      <c r="C27" s="12"/>
      <c r="E27" s="20"/>
      <c r="F27" s="20"/>
      <c r="G27" s="20"/>
    </row>
    <row r="28" spans="1:8">
      <c r="A28" s="6">
        <f t="shared" si="0"/>
        <v>20</v>
      </c>
      <c r="B28" s="2" t="s">
        <v>28</v>
      </c>
      <c r="C28" s="12" t="s">
        <v>29</v>
      </c>
      <c r="D28" s="13">
        <v>8.0032863059986387E-2</v>
      </c>
      <c r="E28" s="14">
        <v>1358603.7769733656</v>
      </c>
      <c r="F28" s="15">
        <v>8.0106639177486783E-2</v>
      </c>
      <c r="G28" s="14">
        <v>1359856.168904057</v>
      </c>
      <c r="H28" s="16">
        <f t="shared" si="3"/>
        <v>1252.3919306914322</v>
      </c>
    </row>
    <row r="29" spans="1:8">
      <c r="A29" s="6">
        <f t="shared" si="0"/>
        <v>21</v>
      </c>
      <c r="C29" s="12"/>
      <c r="E29" s="20"/>
      <c r="F29" s="20"/>
      <c r="G29" s="20"/>
    </row>
    <row r="30" spans="1:8">
      <c r="A30" s="6">
        <f t="shared" si="0"/>
        <v>22</v>
      </c>
      <c r="B30" s="18" t="s">
        <v>30</v>
      </c>
      <c r="C30" s="12"/>
      <c r="D30" s="13">
        <v>7.7079891375889095E-2</v>
      </c>
      <c r="E30" s="14">
        <v>152407445.00000003</v>
      </c>
      <c r="F30" s="15">
        <v>7.7079891375889081E-2</v>
      </c>
      <c r="G30" s="14">
        <v>152407445</v>
      </c>
      <c r="H30" s="16">
        <f>H9+H15+H20+H22+H24+H26+H28</f>
        <v>-1.2107193470001221E-8</v>
      </c>
    </row>
    <row r="31" spans="1:8">
      <c r="A31" s="6">
        <f t="shared" si="0"/>
        <v>23</v>
      </c>
      <c r="C31" s="12"/>
      <c r="E31" s="20"/>
      <c r="G31" s="20"/>
    </row>
    <row r="32" spans="1:8">
      <c r="A32" s="6">
        <f t="shared" si="0"/>
        <v>24</v>
      </c>
      <c r="B32" s="18" t="s">
        <v>31</v>
      </c>
      <c r="C32" s="22"/>
      <c r="D32" s="13">
        <v>0.48569865245831351</v>
      </c>
      <c r="E32" s="26">
        <v>591462</v>
      </c>
      <c r="F32" s="15">
        <v>0.48569865245831351</v>
      </c>
      <c r="G32" s="14">
        <v>591462</v>
      </c>
      <c r="H32" s="16">
        <f t="shared" si="3"/>
        <v>0</v>
      </c>
    </row>
    <row r="33" spans="1:8">
      <c r="A33" s="6">
        <f t="shared" si="0"/>
        <v>25</v>
      </c>
      <c r="C33" s="12"/>
    </row>
    <row r="34" spans="1:8" ht="13.5" thickBot="1">
      <c r="A34" s="6">
        <f t="shared" si="0"/>
        <v>26</v>
      </c>
      <c r="B34" s="2" t="s">
        <v>32</v>
      </c>
      <c r="C34" s="12"/>
      <c r="D34" s="23">
        <v>7.7331395883357232E-2</v>
      </c>
      <c r="E34" s="24">
        <v>152998907.00000003</v>
      </c>
      <c r="F34" s="23">
        <v>7.7331395883357232E-2</v>
      </c>
      <c r="G34" s="24">
        <v>152998907</v>
      </c>
      <c r="H34" s="16">
        <f>H30+H32</f>
        <v>-1.2107193470001221E-8</v>
      </c>
    </row>
    <row r="35" spans="1:8" ht="13.5" thickTop="1">
      <c r="C35" s="12"/>
    </row>
    <row r="36" spans="1:8">
      <c r="C36" s="12"/>
      <c r="E36" s="16"/>
    </row>
    <row r="37" spans="1:8">
      <c r="C37" s="12"/>
      <c r="E37" s="16"/>
      <c r="H37" s="16"/>
    </row>
    <row r="38" spans="1:8">
      <c r="C38" s="12"/>
    </row>
    <row r="39" spans="1:8">
      <c r="C39" s="12"/>
    </row>
    <row r="40" spans="1:8">
      <c r="C40" s="12"/>
    </row>
  </sheetData>
  <printOptions horizontalCentered="1" verticalCentered="1"/>
  <pageMargins left="0.7" right="0.7" top="0.75" bottom="0.75" header="0.3" footer="0.3"/>
  <pageSetup scale="94" orientation="portrait" r:id="rId1"/>
  <headerFooter>
    <oddHeader>&amp;RExh. No.__(DWS-6)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36C34D2-3798-442F-BDA4-024CBE785777}"/>
</file>

<file path=customXml/itemProps2.xml><?xml version="1.0" encoding="utf-8"?>
<ds:datastoreItem xmlns:ds="http://schemas.openxmlformats.org/officeDocument/2006/customXml" ds:itemID="{03CEA56B-DEAC-46C1-A9C3-ADC9DC0E64B0}"/>
</file>

<file path=customXml/itemProps3.xml><?xml version="1.0" encoding="utf-8"?>
<ds:datastoreItem xmlns:ds="http://schemas.openxmlformats.org/officeDocument/2006/customXml" ds:itemID="{A207062D-425B-473D-87FF-04A6EBBCBB25}"/>
</file>

<file path=customXml/itemProps4.xml><?xml version="1.0" encoding="utf-8"?>
<ds:datastoreItem xmlns:ds="http://schemas.openxmlformats.org/officeDocument/2006/customXml" ds:itemID="{287346BB-CF82-4B3C-B16D-64F74392F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Schoenbeck</dc:creator>
  <cp:lastModifiedBy>Sarah A. Kohler</cp:lastModifiedBy>
  <cp:lastPrinted>2011-12-02T17:19:05Z</cp:lastPrinted>
  <dcterms:created xsi:type="dcterms:W3CDTF">2011-12-02T01:02:34Z</dcterms:created>
  <dcterms:modified xsi:type="dcterms:W3CDTF">2011-12-02T17:19:06Z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