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100" windowHeight="12225" activeTab="0"/>
  </bookViews>
  <sheets>
    <sheet name="Opr Rpt" sheetId="1" r:id="rId1"/>
  </sheets>
  <externalReferences>
    <externalReference r:id="rId4"/>
  </externalReferences>
  <definedNames>
    <definedName name="_xlnm.Print_Area" localSheetId="0">'Opr Rpt'!$A$1:$G$32</definedName>
  </definedNames>
  <calcPr fullCalcOnLoad="1"/>
</workbook>
</file>

<file path=xl/comments1.xml><?xml version="1.0" encoding="utf-8"?>
<comments xmlns="http://schemas.openxmlformats.org/spreadsheetml/2006/main">
  <authors>
    <author>gzy7tp</author>
  </authors>
  <commentList>
    <comment ref="B4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Enter Gross Gen from Production &amp; Availability report
</t>
        </r>
      </text>
    </comment>
    <comment ref="F4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Pull hard copy of Ops Rpt from same month last year for these figures.  Percentages will fill in automatically.
</t>
        </r>
      </text>
    </comment>
    <comment ref="B10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Enter total hours for the month 
DON'T FORGET DAY LIGHT SAVINGS TIME
</t>
        </r>
      </text>
    </comment>
    <comment ref="B9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Enter hours from Production &amp; Availability report that plant ran.</t>
        </r>
      </text>
    </comment>
    <comment ref="B15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This is the hours the plant ran plus any hours we were down for economic dispatch.
</t>
        </r>
      </text>
    </comment>
    <comment ref="B16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These are hours we could not run because it is not possible to start up.</t>
        </r>
      </text>
    </comment>
    <comment ref="B8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Cell M37 on Production &amp; Availability Sum
</t>
        </r>
      </text>
    </comment>
    <comment ref="H8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Do not change unless current month is larger than what is already here.</t>
        </r>
      </text>
    </comment>
    <comment ref="H3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Enter YTD numbers here when building new report for current month.
</t>
        </r>
      </text>
    </comment>
    <comment ref="D10" authorId="0">
      <text>
        <r>
          <rPr>
            <b/>
            <sz val="8"/>
            <rFont val="Tahoma"/>
            <family val="0"/>
          </rPr>
          <t>gzy7tp:</t>
        </r>
        <r>
          <rPr>
            <sz val="8"/>
            <rFont val="Tahoma"/>
            <family val="0"/>
          </rPr>
          <t xml:space="preserve">
Leap Year</t>
        </r>
      </text>
    </comment>
  </commentList>
</comments>
</file>

<file path=xl/sharedStrings.xml><?xml version="1.0" encoding="utf-8"?>
<sst xmlns="http://schemas.openxmlformats.org/spreadsheetml/2006/main" count="69" uniqueCount="41">
  <si>
    <t>Current Operation Statistics</t>
  </si>
  <si>
    <t>Previous Month YTD</t>
  </si>
  <si>
    <t>Current Month</t>
  </si>
  <si>
    <t>Year to Date</t>
  </si>
  <si>
    <t>Last Year/YTD</t>
  </si>
  <si>
    <t>Gross Generation</t>
  </si>
  <si>
    <t>MWH</t>
  </si>
  <si>
    <t>Gross Gen</t>
  </si>
  <si>
    <t>Station Use</t>
  </si>
  <si>
    <t>Net Generation</t>
  </si>
  <si>
    <t>Net Gen</t>
  </si>
  <si>
    <t>Gross Hourly Average</t>
  </si>
  <si>
    <t>Peak 24 Hr Net Generation</t>
  </si>
  <si>
    <t>Peak</t>
  </si>
  <si>
    <t xml:space="preserve"> Service Hours</t>
  </si>
  <si>
    <t>HRS</t>
  </si>
  <si>
    <t>Service Hours</t>
  </si>
  <si>
    <t>Period Hours</t>
  </si>
  <si>
    <t>Service Factor</t>
  </si>
  <si>
    <t>Output Factor*</t>
  </si>
  <si>
    <t>Capacity Factor*</t>
  </si>
  <si>
    <t>Availability Factor</t>
  </si>
  <si>
    <t>Available Hours</t>
  </si>
  <si>
    <t>Forced Outage Hours</t>
  </si>
  <si>
    <t>Forced Outage Hrs</t>
  </si>
  <si>
    <t>Forced Outage Rate</t>
  </si>
  <si>
    <t>As Burned Moisture</t>
  </si>
  <si>
    <t>Plant's first continuous generation occurred October 1983</t>
  </si>
  <si>
    <t xml:space="preserve">* Plant Rated 50 MWG 01/01/90 </t>
  </si>
  <si>
    <t>Gross Hourly Average =</t>
  </si>
  <si>
    <t xml:space="preserve"> Gross Generation/Service Hours</t>
  </si>
  <si>
    <t>Service Factor =</t>
  </si>
  <si>
    <t>Service Hours/Period Hours</t>
  </si>
  <si>
    <t>Output Factor =</t>
  </si>
  <si>
    <t>Gross Generation/Service Hoursx50</t>
  </si>
  <si>
    <t>Capacity Factor =</t>
  </si>
  <si>
    <t>Gross Generation/Period Hrsx50</t>
  </si>
  <si>
    <t>Availability Factor=</t>
  </si>
  <si>
    <t>Available Hours/Period Hours</t>
  </si>
  <si>
    <t>Forced Outage Rate =</t>
  </si>
  <si>
    <t>Forced Outage Hr/Service Hrs + Forced Outage Hours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</si>
</sst>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mm"/>
    <numFmt numFmtId="167" formatCode="mmm\-d"/>
    <numFmt numFmtId="168" formatCode="#,##0.0"/>
    <numFmt numFmtId="169" formatCode="#,##0.000"/>
    <numFmt numFmtId="170" formatCode="0.0%"/>
    <numFmt numFmtId="171" formatCode="0000"/>
    <numFmt numFmtId="172" formatCode="yy"/>
    <numFmt numFmtId="173" formatCode="0_);[Red]\(0\)"/>
    <numFmt numFmtId="174" formatCode="mmm\ dd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?_);_(@_)"/>
    <numFmt numFmtId="178" formatCode="0.00000"/>
    <numFmt numFmtId="179" formatCode="0.0000"/>
    <numFmt numFmtId="180" formatCode="d/mmm"/>
    <numFmt numFmtId="181" formatCode="mmm/d"/>
    <numFmt numFmtId="182" formatCode="mm/dd"/>
    <numFmt numFmtId="183" formatCode="m/d"/>
    <numFmt numFmtId="184" formatCode="mmmm/yy"/>
    <numFmt numFmtId="185" formatCode="mm/dd/yy"/>
    <numFmt numFmtId="186" formatCode="_(* #,##0.000_);_(* \(#,##0.000\);_(* &quot;-&quot;??_);_(@_)"/>
    <numFmt numFmtId="187" formatCode="m/d/yy"/>
    <numFmt numFmtId="188" formatCode="mmmm\-yy"/>
    <numFmt numFmtId="189" formatCode="dd\-mmm\-yy"/>
    <numFmt numFmtId="190" formatCode="_(* #,##0.0000_);_(* \(#,##0.0000\);_(* &quot;-&quot;??_);_(@_)"/>
    <numFmt numFmtId="191" formatCode="#,##0.0000"/>
    <numFmt numFmtId="192" formatCode="mmm\-yyyy"/>
    <numFmt numFmtId="193" formatCode="m/d;@"/>
    <numFmt numFmtId="194" formatCode="mm/dd/yy;@"/>
    <numFmt numFmtId="195" formatCode="m/d/yy;@"/>
    <numFmt numFmtId="196" formatCode="[$-409]dddd\,\ mmmm\ dd\,\ yyyy"/>
    <numFmt numFmtId="197" formatCode="[$-409]mmm/yy;@"/>
    <numFmt numFmtId="198" formatCode="[$-409]d/mmm/yy;@"/>
    <numFmt numFmtId="199" formatCode="[$-409]mmmm/yy;@"/>
    <numFmt numFmtId="200" formatCode="0.0000000"/>
    <numFmt numFmtId="201" formatCode="0.00000000"/>
    <numFmt numFmtId="202" formatCode="0.000000000"/>
    <numFmt numFmtId="203" formatCode="0.000000"/>
    <numFmt numFmtId="204" formatCode="mmm/yyyy"/>
  </numFmts>
  <fonts count="8">
    <font>
      <sz val="10"/>
      <name val="Arial"/>
      <family val="0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99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68" fontId="0" fillId="2" borderId="4" xfId="0" applyNumberFormat="1" applyFont="1" applyFill="1" applyBorder="1" applyAlignment="1" applyProtection="1">
      <alignment/>
      <protection locked="0"/>
    </xf>
    <xf numFmtId="168" fontId="0" fillId="2" borderId="5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4" fontId="0" fillId="4" borderId="7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/>
    </xf>
    <xf numFmtId="168" fontId="0" fillId="2" borderId="8" xfId="0" applyNumberFormat="1" applyFont="1" applyFill="1" applyBorder="1" applyAlignment="1" applyProtection="1">
      <alignment/>
      <protection locked="0"/>
    </xf>
    <xf numFmtId="168" fontId="0" fillId="2" borderId="9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168" fontId="0" fillId="2" borderId="10" xfId="0" applyNumberFormat="1" applyFont="1" applyFill="1" applyBorder="1" applyAlignment="1">
      <alignment/>
    </xf>
    <xf numFmtId="4" fontId="0" fillId="4" borderId="11" xfId="0" applyNumberForma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/>
    </xf>
    <xf numFmtId="168" fontId="0" fillId="2" borderId="12" xfId="0" applyNumberFormat="1" applyFont="1" applyFill="1" applyBorder="1" applyAlignment="1">
      <alignment/>
    </xf>
    <xf numFmtId="43" fontId="0" fillId="2" borderId="13" xfId="15" applyNumberFormat="1" applyFont="1" applyFill="1" applyBorder="1" applyAlignment="1" applyProtection="1">
      <alignment/>
      <protection/>
    </xf>
    <xf numFmtId="4" fontId="0" fillId="2" borderId="8" xfId="0" applyNumberFormat="1" applyFont="1" applyFill="1" applyBorder="1" applyAlignment="1">
      <alignment/>
    </xf>
    <xf numFmtId="0" fontId="0" fillId="4" borderId="11" xfId="0" applyFill="1" applyBorder="1" applyAlignment="1">
      <alignment horizontal="center"/>
    </xf>
    <xf numFmtId="4" fontId="0" fillId="2" borderId="8" xfId="0" applyNumberFormat="1" applyFont="1" applyFill="1" applyBorder="1" applyAlignment="1" applyProtection="1">
      <alignment/>
      <protection locked="0"/>
    </xf>
    <xf numFmtId="168" fontId="0" fillId="2" borderId="8" xfId="0" applyNumberFormat="1" applyFont="1" applyFill="1" applyBorder="1" applyAlignment="1">
      <alignment/>
    </xf>
    <xf numFmtId="4" fontId="0" fillId="4" borderId="11" xfId="0" applyNumberFormat="1" applyFill="1" applyBorder="1" applyAlignment="1">
      <alignment horizontal="center"/>
    </xf>
    <xf numFmtId="4" fontId="0" fillId="2" borderId="9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0" fontId="0" fillId="2" borderId="8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10" fontId="0" fillId="2" borderId="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3" fontId="0" fillId="2" borderId="8" xfId="15" applyFont="1" applyFill="1" applyBorder="1" applyAlignment="1">
      <alignment/>
    </xf>
    <xf numFmtId="10" fontId="0" fillId="4" borderId="11" xfId="19" applyNumberFormat="1" applyFill="1" applyBorder="1" applyAlignment="1">
      <alignment horizontal="center"/>
    </xf>
    <xf numFmtId="170" fontId="0" fillId="2" borderId="8" xfId="0" applyNumberFormat="1" applyFont="1" applyFill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10" fontId="0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4" fillId="4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ecure\Operations\Operating%20Rpt%20Archives\2008\Wood%20Burner%2008\KFGS%20Wood%20Burner%20Report%201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Summary "/>
      <sheetName val="Prod &amp; Avail Sum"/>
      <sheetName val="MTD Hog Fuel Report"/>
      <sheetName val="Opr Rpt"/>
      <sheetName val="OUT Rpt 2008"/>
      <sheetName val=" BDT per NetMWH ChartCurrent Yr"/>
      <sheetName val="Prod &amp; Avail Charts"/>
      <sheetName val="Hog Fuel Chart"/>
      <sheetName val=" BDT per NetMWH Chart Hist"/>
    </sheetNames>
    <sheetDataSet>
      <sheetData sheetId="1">
        <row r="1">
          <cell r="A1" t="str">
            <v>DECEMBER 2008</v>
          </cell>
        </row>
        <row r="37">
          <cell r="M37">
            <v>1127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C148"/>
  <sheetViews>
    <sheetView tabSelected="1" workbookViewId="0" topLeftCell="A1">
      <pane xSplit="1" ySplit="3" topLeftCell="B4" activePane="bottomRight" state="frozen"/>
      <selection pane="topLeft" activeCell="O84" sqref="O84"/>
      <selection pane="topRight" activeCell="O84" sqref="O84"/>
      <selection pane="bottomLeft" activeCell="O84" sqref="O84"/>
      <selection pane="bottomRight" activeCell="E18" sqref="E18"/>
    </sheetView>
  </sheetViews>
  <sheetFormatPr defaultColWidth="9.140625" defaultRowHeight="12.75"/>
  <cols>
    <col min="1" max="1" width="24.140625" style="50" customWidth="1"/>
    <col min="2" max="2" width="19.8515625" style="0" customWidth="1"/>
    <col min="3" max="3" width="7.421875" style="51" customWidth="1"/>
    <col min="4" max="4" width="20.28125" style="0" customWidth="1"/>
    <col min="5" max="5" width="7.421875" style="51" customWidth="1"/>
    <col min="6" max="6" width="13.7109375" style="0" customWidth="1"/>
    <col min="7" max="7" width="7.57421875" style="51" customWidth="1"/>
    <col min="8" max="8" width="11.00390625" style="0" customWidth="1"/>
    <col min="9" max="9" width="11.421875" style="0" customWidth="1"/>
    <col min="10" max="10" width="9.140625" style="52" customWidth="1"/>
    <col min="11" max="11" width="11.57421875" style="52" bestFit="1" customWidth="1"/>
  </cols>
  <sheetData>
    <row r="1" spans="1:81" s="2" customFormat="1" ht="22.5" customHeight="1">
      <c r="A1" s="1" t="str">
        <f>'[1]Prod &amp; Avail Sum'!A1:I1</f>
        <v>DECEMBER 2008</v>
      </c>
      <c r="B1" s="1"/>
      <c r="C1" s="1"/>
      <c r="D1" s="1"/>
      <c r="E1" s="1"/>
      <c r="F1" s="1"/>
      <c r="G1" s="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11" ht="23.25" customHeight="1">
      <c r="A2" s="3" t="s">
        <v>0</v>
      </c>
      <c r="B2" s="3"/>
      <c r="C2" s="3"/>
      <c r="D2" s="3"/>
      <c r="E2" s="3"/>
      <c r="F2" s="3"/>
      <c r="G2" s="3"/>
      <c r="H2" s="4" t="s">
        <v>1</v>
      </c>
      <c r="I2" s="4"/>
      <c r="J2"/>
      <c r="K2"/>
    </row>
    <row r="3" spans="1:11" ht="12.75">
      <c r="A3" s="5"/>
      <c r="B3" s="6" t="s">
        <v>2</v>
      </c>
      <c r="C3" s="7"/>
      <c r="D3" s="6" t="s">
        <v>3</v>
      </c>
      <c r="E3" s="7"/>
      <c r="F3" s="6" t="s">
        <v>4</v>
      </c>
      <c r="G3" s="8"/>
      <c r="H3" s="2"/>
      <c r="I3" s="2"/>
      <c r="J3"/>
      <c r="K3"/>
    </row>
    <row r="4" spans="1:11" ht="24" customHeight="1">
      <c r="A4" s="9" t="s">
        <v>5</v>
      </c>
      <c r="B4" s="10">
        <v>35757</v>
      </c>
      <c r="C4" s="11" t="s">
        <v>6</v>
      </c>
      <c r="D4" s="12">
        <f>H4+B4</f>
        <v>217964</v>
      </c>
      <c r="E4" s="11" t="s">
        <v>6</v>
      </c>
      <c r="F4" s="13">
        <v>322585</v>
      </c>
      <c r="G4" s="11" t="s">
        <v>6</v>
      </c>
      <c r="H4" s="14">
        <v>182207</v>
      </c>
      <c r="I4" s="15" t="s">
        <v>7</v>
      </c>
      <c r="J4"/>
      <c r="K4"/>
    </row>
    <row r="5" spans="1:11" ht="24" customHeight="1">
      <c r="A5" s="9" t="s">
        <v>8</v>
      </c>
      <c r="B5" s="16">
        <f>B4-B6</f>
        <v>2421</v>
      </c>
      <c r="C5" s="17" t="s">
        <v>6</v>
      </c>
      <c r="D5" s="18">
        <f>H5+B5</f>
        <v>17540</v>
      </c>
      <c r="E5" s="17" t="s">
        <v>6</v>
      </c>
      <c r="F5" s="19">
        <v>23173</v>
      </c>
      <c r="G5" s="17" t="s">
        <v>6</v>
      </c>
      <c r="H5" s="20">
        <v>15119</v>
      </c>
      <c r="I5" s="21" t="s">
        <v>8</v>
      </c>
      <c r="J5"/>
      <c r="K5"/>
    </row>
    <row r="6" spans="1:11" ht="24" customHeight="1">
      <c r="A6" s="9" t="s">
        <v>9</v>
      </c>
      <c r="B6" s="16">
        <v>33336</v>
      </c>
      <c r="C6" s="17" t="s">
        <v>6</v>
      </c>
      <c r="D6" s="22">
        <f>H6+B6</f>
        <v>200424</v>
      </c>
      <c r="E6" s="17" t="s">
        <v>6</v>
      </c>
      <c r="F6" s="19">
        <v>299412</v>
      </c>
      <c r="G6" s="17" t="s">
        <v>6</v>
      </c>
      <c r="H6" s="20">
        <v>167088</v>
      </c>
      <c r="I6" s="21" t="s">
        <v>10</v>
      </c>
      <c r="J6"/>
      <c r="K6"/>
    </row>
    <row r="7" spans="1:11" ht="24" customHeight="1">
      <c r="A7" s="9" t="s">
        <v>11</v>
      </c>
      <c r="B7" s="23">
        <f>B4/B9</f>
        <v>48.060483870967744</v>
      </c>
      <c r="C7" s="17" t="s">
        <v>6</v>
      </c>
      <c r="D7" s="24">
        <f>D4/D9</f>
        <v>42.99940816729138</v>
      </c>
      <c r="E7" s="17" t="s">
        <v>6</v>
      </c>
      <c r="F7" s="24">
        <f>F4/F9</f>
        <v>45.315792431096</v>
      </c>
      <c r="G7" s="17" t="s">
        <v>6</v>
      </c>
      <c r="H7" s="25"/>
      <c r="I7" s="21"/>
      <c r="J7"/>
      <c r="K7"/>
    </row>
    <row r="8" spans="1:11" ht="24" customHeight="1">
      <c r="A8" s="9" t="s">
        <v>12</v>
      </c>
      <c r="B8" s="26">
        <f>SUM('[1]Prod &amp; Avail Sum'!M37)</f>
        <v>1127</v>
      </c>
      <c r="C8" s="17" t="s">
        <v>6</v>
      </c>
      <c r="D8" s="27">
        <f>H8</f>
        <v>1127</v>
      </c>
      <c r="E8" s="17" t="s">
        <v>6</v>
      </c>
      <c r="F8" s="19">
        <v>1153</v>
      </c>
      <c r="G8" s="17" t="s">
        <v>6</v>
      </c>
      <c r="H8" s="28">
        <v>1127</v>
      </c>
      <c r="I8" s="21" t="s">
        <v>13</v>
      </c>
      <c r="J8"/>
      <c r="K8"/>
    </row>
    <row r="9" spans="1:11" ht="24" customHeight="1">
      <c r="A9" s="9" t="s">
        <v>14</v>
      </c>
      <c r="B9" s="26">
        <v>744</v>
      </c>
      <c r="C9" s="29" t="s">
        <v>15</v>
      </c>
      <c r="D9" s="27">
        <f>H9+B9</f>
        <v>5069</v>
      </c>
      <c r="E9" s="29" t="s">
        <v>15</v>
      </c>
      <c r="F9" s="30">
        <v>7118.6</v>
      </c>
      <c r="G9" s="29" t="s">
        <v>15</v>
      </c>
      <c r="H9" s="20">
        <v>4325</v>
      </c>
      <c r="I9" s="21" t="s">
        <v>16</v>
      </c>
      <c r="J9"/>
      <c r="K9"/>
    </row>
    <row r="10" spans="1:11" ht="24" customHeight="1">
      <c r="A10" s="9" t="s">
        <v>17</v>
      </c>
      <c r="B10" s="26">
        <v>744</v>
      </c>
      <c r="C10" s="29" t="s">
        <v>15</v>
      </c>
      <c r="D10" s="27">
        <f>H10+B10</f>
        <v>8784</v>
      </c>
      <c r="E10" s="29" t="s">
        <v>15</v>
      </c>
      <c r="F10" s="19">
        <v>8760</v>
      </c>
      <c r="G10" s="29" t="s">
        <v>15</v>
      </c>
      <c r="H10" s="28">
        <v>8040</v>
      </c>
      <c r="I10" s="21" t="s">
        <v>17</v>
      </c>
      <c r="J10" s="31"/>
      <c r="K10"/>
    </row>
    <row r="11" spans="1:11" ht="24" customHeight="1">
      <c r="A11" s="9" t="s">
        <v>18</v>
      </c>
      <c r="B11" s="32">
        <f>B9/B10</f>
        <v>1</v>
      </c>
      <c r="C11" s="33"/>
      <c r="D11" s="32">
        <f>D9/D10</f>
        <v>0.5770719489981785</v>
      </c>
      <c r="E11" s="33"/>
      <c r="F11" s="34">
        <f>F9/F10</f>
        <v>0.8126255707762557</v>
      </c>
      <c r="G11" s="33"/>
      <c r="H11" s="25"/>
      <c r="I11" s="21"/>
      <c r="J11"/>
      <c r="K11"/>
    </row>
    <row r="12" spans="1:11" ht="24" customHeight="1">
      <c r="A12" s="9" t="s">
        <v>19</v>
      </c>
      <c r="B12" s="32">
        <f>B4/(B9*50)</f>
        <v>0.9612096774193548</v>
      </c>
      <c r="C12" s="33"/>
      <c r="D12" s="32">
        <f>D4/(D9*50)</f>
        <v>0.8599881633458276</v>
      </c>
      <c r="E12" s="33"/>
      <c r="F12" s="34">
        <f>F4/(F9*50)</f>
        <v>0.90631584862192</v>
      </c>
      <c r="G12" s="33"/>
      <c r="H12" s="25"/>
      <c r="I12" s="21"/>
      <c r="J12"/>
      <c r="K12"/>
    </row>
    <row r="13" spans="1:11" ht="24" customHeight="1">
      <c r="A13" s="9" t="s">
        <v>20</v>
      </c>
      <c r="B13" s="32">
        <f>B4/(B10*50)</f>
        <v>0.9612096774193548</v>
      </c>
      <c r="C13" s="33"/>
      <c r="D13" s="35">
        <f>D4/(D10*50)</f>
        <v>0.49627504553734064</v>
      </c>
      <c r="E13" s="33"/>
      <c r="F13" s="34">
        <f>F4/(F10*50)</f>
        <v>0.7364954337899543</v>
      </c>
      <c r="G13" s="33"/>
      <c r="H13" s="25"/>
      <c r="I13" s="21"/>
      <c r="J13"/>
      <c r="K13"/>
    </row>
    <row r="14" spans="1:11" ht="24" customHeight="1">
      <c r="A14" s="9" t="s">
        <v>21</v>
      </c>
      <c r="B14" s="32">
        <f>B15/B10</f>
        <v>1</v>
      </c>
      <c r="C14" s="33"/>
      <c r="D14" s="35">
        <v>0.9962</v>
      </c>
      <c r="E14" s="33"/>
      <c r="F14" s="34">
        <v>0.9564</v>
      </c>
      <c r="G14" s="33"/>
      <c r="H14" s="25"/>
      <c r="I14" s="21"/>
      <c r="J14"/>
      <c r="K14" s="36"/>
    </row>
    <row r="15" spans="1:11" ht="24" customHeight="1">
      <c r="A15" s="9" t="s">
        <v>22</v>
      </c>
      <c r="B15" s="26">
        <v>744</v>
      </c>
      <c r="C15" s="29" t="s">
        <v>15</v>
      </c>
      <c r="D15" s="37">
        <f>H15+B15</f>
        <v>8562.29</v>
      </c>
      <c r="E15" s="29" t="s">
        <v>15</v>
      </c>
      <c r="F15" s="30">
        <v>8377.97</v>
      </c>
      <c r="G15" s="29" t="s">
        <v>15</v>
      </c>
      <c r="H15" s="28">
        <v>7818.29</v>
      </c>
      <c r="I15" s="21" t="s">
        <v>22</v>
      </c>
      <c r="J15"/>
      <c r="K15"/>
    </row>
    <row r="16" spans="1:11" ht="24" customHeight="1">
      <c r="A16" s="9" t="s">
        <v>23</v>
      </c>
      <c r="B16" s="26">
        <v>0</v>
      </c>
      <c r="C16" s="29" t="s">
        <v>15</v>
      </c>
      <c r="D16" s="24">
        <f>SUM(H16+B16)</f>
        <v>30.36</v>
      </c>
      <c r="E16" s="29" t="s">
        <v>15</v>
      </c>
      <c r="F16" s="30">
        <v>116.33</v>
      </c>
      <c r="G16" s="29" t="s">
        <v>15</v>
      </c>
      <c r="H16" s="28">
        <v>30.36</v>
      </c>
      <c r="I16" s="21" t="s">
        <v>24</v>
      </c>
      <c r="J16"/>
      <c r="K16"/>
    </row>
    <row r="17" spans="1:11" ht="24" customHeight="1">
      <c r="A17" s="9" t="s">
        <v>25</v>
      </c>
      <c r="B17" s="35">
        <f>B16/(B9+B16)</f>
        <v>0</v>
      </c>
      <c r="C17" s="33"/>
      <c r="D17" s="35">
        <f>D16/(D9+D16)</f>
        <v>0.005953688305983496</v>
      </c>
      <c r="E17" s="33"/>
      <c r="F17" s="34">
        <f>F16/(F9+F16)</f>
        <v>0.016078939257187008</v>
      </c>
      <c r="G17" s="33"/>
      <c r="H17" s="38">
        <f>H16/(H9+H16)</f>
        <v>0.00697072113441828</v>
      </c>
      <c r="I17" s="21"/>
      <c r="J17"/>
      <c r="K17"/>
    </row>
    <row r="18" spans="1:11" ht="24" customHeight="1">
      <c r="A18" s="9" t="s">
        <v>26</v>
      </c>
      <c r="B18" s="39">
        <v>0.455</v>
      </c>
      <c r="C18" s="33"/>
      <c r="D18" s="24"/>
      <c r="E18" s="33"/>
      <c r="F18" s="40"/>
      <c r="G18" s="33"/>
      <c r="H18" s="25"/>
      <c r="I18" s="21"/>
      <c r="J18"/>
      <c r="K18"/>
    </row>
    <row r="19" spans="1:11" ht="12.75">
      <c r="A19" s="41" t="s">
        <v>27</v>
      </c>
      <c r="B19" s="41"/>
      <c r="C19" s="41"/>
      <c r="D19" s="41"/>
      <c r="E19" s="41"/>
      <c r="F19" s="41"/>
      <c r="G19" s="41"/>
      <c r="H19" s="42"/>
      <c r="I19" s="42"/>
      <c r="J19"/>
      <c r="K19"/>
    </row>
    <row r="20" spans="1:11" ht="12.75">
      <c r="A20" s="43" t="s">
        <v>28</v>
      </c>
      <c r="B20" s="44"/>
      <c r="C20" s="45"/>
      <c r="D20" s="46"/>
      <c r="E20" s="45"/>
      <c r="F20" s="44"/>
      <c r="G20" s="45"/>
      <c r="H20" s="47"/>
      <c r="I20" s="47"/>
      <c r="J20"/>
      <c r="K20"/>
    </row>
    <row r="21" spans="1:11" ht="12.75">
      <c r="A21" s="43"/>
      <c r="B21" s="44"/>
      <c r="C21" s="45"/>
      <c r="D21" s="44"/>
      <c r="E21" s="45"/>
      <c r="F21" s="44"/>
      <c r="G21" s="45"/>
      <c r="H21" s="47"/>
      <c r="I21" s="47"/>
      <c r="J21"/>
      <c r="K21"/>
    </row>
    <row r="22" spans="1:11" ht="12.75">
      <c r="A22" s="48" t="s">
        <v>29</v>
      </c>
      <c r="B22" s="47" t="s">
        <v>30</v>
      </c>
      <c r="C22" s="49"/>
      <c r="D22" s="47"/>
      <c r="E22" s="49"/>
      <c r="F22" s="47"/>
      <c r="G22" s="49"/>
      <c r="H22" s="47"/>
      <c r="I22" s="47"/>
      <c r="J22"/>
      <c r="K22"/>
    </row>
    <row r="23" spans="1:11" ht="12.75">
      <c r="A23" s="48"/>
      <c r="B23" s="47"/>
      <c r="C23" s="49"/>
      <c r="D23" s="47"/>
      <c r="E23" s="49"/>
      <c r="F23" s="47"/>
      <c r="G23" s="49"/>
      <c r="H23" s="47"/>
      <c r="I23" s="47"/>
      <c r="J23"/>
      <c r="K23"/>
    </row>
    <row r="24" spans="1:11" ht="12.75">
      <c r="A24" s="48" t="s">
        <v>31</v>
      </c>
      <c r="B24" s="47" t="s">
        <v>32</v>
      </c>
      <c r="C24" s="49"/>
      <c r="D24" s="47"/>
      <c r="E24" s="49"/>
      <c r="F24" s="47"/>
      <c r="G24" s="49"/>
      <c r="H24" s="47"/>
      <c r="I24" s="47"/>
      <c r="J24"/>
      <c r="K24"/>
    </row>
    <row r="25" spans="1:11" ht="12.75">
      <c r="A25" s="48"/>
      <c r="B25" s="47"/>
      <c r="C25" s="49"/>
      <c r="D25" s="47"/>
      <c r="E25" s="49"/>
      <c r="F25" s="47"/>
      <c r="G25" s="49"/>
      <c r="H25" s="47"/>
      <c r="I25" s="47"/>
      <c r="J25"/>
      <c r="K25"/>
    </row>
    <row r="26" spans="1:11" ht="12.75">
      <c r="A26" s="48" t="s">
        <v>33</v>
      </c>
      <c r="B26" s="47" t="s">
        <v>34</v>
      </c>
      <c r="C26" s="49"/>
      <c r="D26" s="47"/>
      <c r="E26" s="49"/>
      <c r="F26" s="47"/>
      <c r="G26" s="49"/>
      <c r="H26" s="47"/>
      <c r="I26" s="47"/>
      <c r="J26"/>
      <c r="K26"/>
    </row>
    <row r="27" spans="1:11" ht="12.75">
      <c r="A27" s="48"/>
      <c r="B27" s="47"/>
      <c r="C27" s="49"/>
      <c r="D27" s="47"/>
      <c r="E27" s="49"/>
      <c r="F27" s="47"/>
      <c r="G27" s="49"/>
      <c r="H27" s="47"/>
      <c r="I27" s="47"/>
      <c r="J27"/>
      <c r="K27"/>
    </row>
    <row r="28" spans="1:11" ht="12.75">
      <c r="A28" s="48" t="s">
        <v>35</v>
      </c>
      <c r="B28" s="47" t="s">
        <v>36</v>
      </c>
      <c r="C28" s="49"/>
      <c r="D28" s="47"/>
      <c r="E28" s="49"/>
      <c r="F28" s="47"/>
      <c r="G28" s="49"/>
      <c r="H28" s="47"/>
      <c r="I28" s="47"/>
      <c r="J28"/>
      <c r="K28"/>
    </row>
    <row r="29" spans="1:11" ht="12.75">
      <c r="A29" s="48"/>
      <c r="B29" s="47"/>
      <c r="C29" s="49"/>
      <c r="D29" s="47"/>
      <c r="E29" s="49"/>
      <c r="F29" s="47"/>
      <c r="G29" s="49"/>
      <c r="H29" s="47"/>
      <c r="I29" s="47"/>
      <c r="J29"/>
      <c r="K29"/>
    </row>
    <row r="30" spans="1:11" ht="12.75">
      <c r="A30" s="48" t="s">
        <v>37</v>
      </c>
      <c r="B30" s="47" t="s">
        <v>38</v>
      </c>
      <c r="C30" s="49"/>
      <c r="D30" s="47"/>
      <c r="E30" s="49"/>
      <c r="F30" s="47"/>
      <c r="G30" s="49"/>
      <c r="H30" s="47"/>
      <c r="I30" s="47"/>
      <c r="J30"/>
      <c r="K30"/>
    </row>
    <row r="31" spans="1:11" ht="12.75">
      <c r="A31" s="48"/>
      <c r="B31" s="47"/>
      <c r="C31" s="49"/>
      <c r="D31" s="47"/>
      <c r="E31" s="49"/>
      <c r="F31" s="47"/>
      <c r="G31" s="49"/>
      <c r="H31" s="47"/>
      <c r="I31" s="47"/>
      <c r="J31"/>
      <c r="K31"/>
    </row>
    <row r="32" spans="1:11" ht="12.75">
      <c r="A32" s="48" t="s">
        <v>39</v>
      </c>
      <c r="B32" s="47" t="s">
        <v>40</v>
      </c>
      <c r="C32" s="49"/>
      <c r="D32" s="47"/>
      <c r="E32" s="49"/>
      <c r="F32" s="47"/>
      <c r="G32" s="49"/>
      <c r="H32" s="47"/>
      <c r="I32" s="47"/>
      <c r="J32"/>
      <c r="K32"/>
    </row>
    <row r="33" spans="10:11" ht="12.75">
      <c r="J33"/>
      <c r="K33"/>
    </row>
    <row r="34" spans="1:11" ht="12.75">
      <c r="A34"/>
      <c r="C34"/>
      <c r="E34"/>
      <c r="G34"/>
      <c r="J34"/>
      <c r="K34"/>
    </row>
    <row r="35" spans="1:17" ht="12.75">
      <c r="A35"/>
      <c r="C35"/>
      <c r="E35"/>
      <c r="G35"/>
      <c r="J35"/>
      <c r="K35"/>
      <c r="Q35">
        <f>SUM(Q3:Q13)+Q21+Q34</f>
        <v>0</v>
      </c>
    </row>
    <row r="36" spans="1:11" ht="12.75">
      <c r="A36"/>
      <c r="C36"/>
      <c r="E36"/>
      <c r="G36"/>
      <c r="J36"/>
      <c r="K36"/>
    </row>
    <row r="37" spans="1:11" ht="12.75">
      <c r="A37"/>
      <c r="C37"/>
      <c r="E37"/>
      <c r="G37"/>
      <c r="J37"/>
      <c r="K37"/>
    </row>
    <row r="38" spans="1:11" ht="12.75">
      <c r="A38"/>
      <c r="C38"/>
      <c r="E38"/>
      <c r="G38"/>
      <c r="J38"/>
      <c r="K38"/>
    </row>
    <row r="39" spans="1:11" ht="12.75">
      <c r="A39"/>
      <c r="C39"/>
      <c r="E39"/>
      <c r="G39"/>
      <c r="J39"/>
      <c r="K39"/>
    </row>
    <row r="40" spans="1:11" ht="12.75">
      <c r="A40"/>
      <c r="C40"/>
      <c r="E40"/>
      <c r="G40"/>
      <c r="J40"/>
      <c r="K40"/>
    </row>
    <row r="41" spans="1:11" ht="12.75">
      <c r="A41"/>
      <c r="C41"/>
      <c r="E41"/>
      <c r="G41"/>
      <c r="J41"/>
      <c r="K41"/>
    </row>
    <row r="42" spans="1:11" ht="12.75">
      <c r="A42"/>
      <c r="C42"/>
      <c r="E42"/>
      <c r="G42"/>
      <c r="J42"/>
      <c r="K42"/>
    </row>
    <row r="43" spans="1:11" ht="12.75">
      <c r="A43"/>
      <c r="C43"/>
      <c r="E43"/>
      <c r="G43"/>
      <c r="J43"/>
      <c r="K43"/>
    </row>
    <row r="44" spans="1:11" ht="12.75">
      <c r="A44"/>
      <c r="C44"/>
      <c r="E44"/>
      <c r="G44"/>
      <c r="J44"/>
      <c r="K44"/>
    </row>
    <row r="45" spans="1:11" ht="12.75">
      <c r="A45"/>
      <c r="C45"/>
      <c r="E45"/>
      <c r="G45"/>
      <c r="J45"/>
      <c r="K45"/>
    </row>
    <row r="46" spans="1:11" ht="12.75">
      <c r="A46"/>
      <c r="C46"/>
      <c r="E46"/>
      <c r="G46"/>
      <c r="J46"/>
      <c r="K46"/>
    </row>
    <row r="47" spans="1:11" ht="12.75">
      <c r="A47"/>
      <c r="C47"/>
      <c r="E47"/>
      <c r="G47"/>
      <c r="J47"/>
      <c r="K47"/>
    </row>
    <row r="48" spans="1:11" ht="12.75">
      <c r="A48"/>
      <c r="C48"/>
      <c r="E48"/>
      <c r="G48"/>
      <c r="J48"/>
      <c r="K48"/>
    </row>
    <row r="49" spans="1:11" ht="12.75">
      <c r="A49"/>
      <c r="C49"/>
      <c r="E49"/>
      <c r="G49"/>
      <c r="J49"/>
      <c r="K49"/>
    </row>
    <row r="50" spans="1:11" ht="12.75">
      <c r="A50"/>
      <c r="C50"/>
      <c r="E50"/>
      <c r="G50"/>
      <c r="J50"/>
      <c r="K50"/>
    </row>
    <row r="51" spans="1:11" ht="12.75">
      <c r="A51"/>
      <c r="C51"/>
      <c r="E51"/>
      <c r="G51"/>
      <c r="J51"/>
      <c r="K51"/>
    </row>
    <row r="52" spans="1:11" ht="12.75">
      <c r="A52"/>
      <c r="C52"/>
      <c r="E52"/>
      <c r="G52"/>
      <c r="J52"/>
      <c r="K52"/>
    </row>
    <row r="53" spans="1:11" ht="12.75">
      <c r="A53"/>
      <c r="C53"/>
      <c r="E53"/>
      <c r="G53"/>
      <c r="J53"/>
      <c r="K53"/>
    </row>
    <row r="54" spans="1:11" ht="12.75">
      <c r="A54"/>
      <c r="C54"/>
      <c r="E54"/>
      <c r="G54"/>
      <c r="J54"/>
      <c r="K54"/>
    </row>
    <row r="55" spans="1:11" ht="12.75">
      <c r="A55"/>
      <c r="C55"/>
      <c r="E55"/>
      <c r="G55"/>
      <c r="J55"/>
      <c r="K55"/>
    </row>
    <row r="56" spans="1:11" ht="12.75">
      <c r="A56"/>
      <c r="C56"/>
      <c r="E56"/>
      <c r="G56"/>
      <c r="J56"/>
      <c r="K56"/>
    </row>
    <row r="57" spans="1:11" ht="12.75">
      <c r="A57"/>
      <c r="C57"/>
      <c r="E57"/>
      <c r="G57"/>
      <c r="J57"/>
      <c r="K57"/>
    </row>
    <row r="58" spans="1:11" ht="12.75">
      <c r="A58"/>
      <c r="C58"/>
      <c r="E58"/>
      <c r="G58"/>
      <c r="J58"/>
      <c r="K58"/>
    </row>
    <row r="59" spans="1:11" ht="12.75">
      <c r="A59"/>
      <c r="C59"/>
      <c r="E59"/>
      <c r="G59"/>
      <c r="J59"/>
      <c r="K59"/>
    </row>
    <row r="60" spans="1:11" ht="12.75">
      <c r="A60"/>
      <c r="C60"/>
      <c r="E60"/>
      <c r="G60"/>
      <c r="J60"/>
      <c r="K60"/>
    </row>
    <row r="61" spans="1:11" ht="12.75">
      <c r="A61"/>
      <c r="C61"/>
      <c r="E61"/>
      <c r="G61"/>
      <c r="J61"/>
      <c r="K61"/>
    </row>
    <row r="62" spans="1:11" ht="12.75">
      <c r="A62"/>
      <c r="C62"/>
      <c r="E62"/>
      <c r="G62"/>
      <c r="J62"/>
      <c r="K62"/>
    </row>
    <row r="63" spans="1:11" ht="12.75">
      <c r="A63"/>
      <c r="C63"/>
      <c r="E63"/>
      <c r="G63"/>
      <c r="J63"/>
      <c r="K63"/>
    </row>
    <row r="64" spans="1:11" ht="12.75">
      <c r="A64"/>
      <c r="C64"/>
      <c r="E64"/>
      <c r="G64"/>
      <c r="J64"/>
      <c r="K64"/>
    </row>
    <row r="65" spans="1:11" ht="12.75">
      <c r="A65"/>
      <c r="C65"/>
      <c r="E65"/>
      <c r="G65"/>
      <c r="J65"/>
      <c r="K65"/>
    </row>
    <row r="66" spans="1:11" ht="12.75">
      <c r="A66"/>
      <c r="C66"/>
      <c r="E66"/>
      <c r="G66"/>
      <c r="J66"/>
      <c r="K66"/>
    </row>
    <row r="67" spans="1:11" ht="12.75">
      <c r="A67"/>
      <c r="C67"/>
      <c r="E67"/>
      <c r="G67"/>
      <c r="J67"/>
      <c r="K67"/>
    </row>
    <row r="68" spans="1:11" ht="12.75">
      <c r="A68"/>
      <c r="C68"/>
      <c r="E68"/>
      <c r="G68"/>
      <c r="J68"/>
      <c r="K68"/>
    </row>
    <row r="69" spans="1:11" ht="12.75">
      <c r="A69"/>
      <c r="C69"/>
      <c r="E69"/>
      <c r="G69"/>
      <c r="J69"/>
      <c r="K69"/>
    </row>
    <row r="70" spans="1:11" ht="12.75">
      <c r="A70"/>
      <c r="C70"/>
      <c r="E70"/>
      <c r="G70"/>
      <c r="J70"/>
      <c r="K70"/>
    </row>
    <row r="71" spans="1:11" ht="12.75">
      <c r="A71"/>
      <c r="C71"/>
      <c r="E71"/>
      <c r="G71"/>
      <c r="J71"/>
      <c r="K71"/>
    </row>
    <row r="72" spans="1:11" ht="12.75">
      <c r="A72"/>
      <c r="C72"/>
      <c r="E72"/>
      <c r="G72"/>
      <c r="J72"/>
      <c r="K72"/>
    </row>
    <row r="73" spans="1:11" ht="12.75">
      <c r="A73"/>
      <c r="C73"/>
      <c r="E73"/>
      <c r="G73"/>
      <c r="J73"/>
      <c r="K73"/>
    </row>
    <row r="74" spans="1:11" ht="12.75">
      <c r="A74"/>
      <c r="C74"/>
      <c r="E74"/>
      <c r="G74"/>
      <c r="J74"/>
      <c r="K74"/>
    </row>
    <row r="75" spans="1:11" ht="12.75">
      <c r="A75"/>
      <c r="C75"/>
      <c r="E75"/>
      <c r="G75"/>
      <c r="J75"/>
      <c r="K75"/>
    </row>
    <row r="76" spans="1:11" ht="12.75">
      <c r="A76"/>
      <c r="C76"/>
      <c r="E76"/>
      <c r="G76"/>
      <c r="J76"/>
      <c r="K76"/>
    </row>
    <row r="77" spans="1:11" ht="12.75">
      <c r="A77"/>
      <c r="C77"/>
      <c r="E77"/>
      <c r="G77"/>
      <c r="J77"/>
      <c r="K77"/>
    </row>
    <row r="78" spans="1:11" ht="12.75">
      <c r="A78"/>
      <c r="C78"/>
      <c r="E78"/>
      <c r="G78"/>
      <c r="J78"/>
      <c r="K78"/>
    </row>
    <row r="79" spans="1:11" ht="12.75">
      <c r="A79"/>
      <c r="C79"/>
      <c r="E79"/>
      <c r="G79"/>
      <c r="J79"/>
      <c r="K79"/>
    </row>
    <row r="80" spans="1:11" ht="12.75">
      <c r="A80"/>
      <c r="C80"/>
      <c r="E80"/>
      <c r="G80"/>
      <c r="J80"/>
      <c r="K80"/>
    </row>
    <row r="81" spans="1:11" ht="12.75">
      <c r="A81"/>
      <c r="C81"/>
      <c r="E81"/>
      <c r="G81"/>
      <c r="J81"/>
      <c r="K81"/>
    </row>
    <row r="82" spans="1:11" ht="12.75">
      <c r="A82"/>
      <c r="C82"/>
      <c r="E82"/>
      <c r="G82"/>
      <c r="J82"/>
      <c r="K82"/>
    </row>
    <row r="83" spans="1:11" ht="12.75">
      <c r="A83"/>
      <c r="C83"/>
      <c r="E83"/>
      <c r="G83"/>
      <c r="J83"/>
      <c r="K83"/>
    </row>
    <row r="84" spans="1:11" ht="12.75">
      <c r="A84"/>
      <c r="C84"/>
      <c r="E84"/>
      <c r="G84"/>
      <c r="J84"/>
      <c r="K84"/>
    </row>
    <row r="85" spans="1:11" ht="12.75">
      <c r="A85"/>
      <c r="C85"/>
      <c r="E85"/>
      <c r="G85"/>
      <c r="J85"/>
      <c r="K85"/>
    </row>
    <row r="86" spans="1:11" ht="12.75">
      <c r="A86"/>
      <c r="C86"/>
      <c r="E86"/>
      <c r="G86"/>
      <c r="J86"/>
      <c r="K86"/>
    </row>
    <row r="87" spans="1:11" ht="12.75">
      <c r="A87"/>
      <c r="C87"/>
      <c r="E87"/>
      <c r="G87"/>
      <c r="J87"/>
      <c r="K87"/>
    </row>
    <row r="88" spans="1:11" ht="12.75">
      <c r="A88"/>
      <c r="C88"/>
      <c r="E88"/>
      <c r="G88"/>
      <c r="J88"/>
      <c r="K88"/>
    </row>
    <row r="89" spans="1:11" ht="12.75">
      <c r="A89"/>
      <c r="C89"/>
      <c r="E89"/>
      <c r="G89"/>
      <c r="J89"/>
      <c r="K89"/>
    </row>
    <row r="90" spans="1:11" ht="12.75">
      <c r="A90"/>
      <c r="C90"/>
      <c r="E90"/>
      <c r="G90"/>
      <c r="J90"/>
      <c r="K90"/>
    </row>
    <row r="91" spans="1:11" ht="12.75">
      <c r="A91"/>
      <c r="C91"/>
      <c r="E91"/>
      <c r="G91"/>
      <c r="J91"/>
      <c r="K91"/>
    </row>
    <row r="92" spans="1:11" ht="12.75">
      <c r="A92"/>
      <c r="C92"/>
      <c r="E92"/>
      <c r="G92"/>
      <c r="J92"/>
      <c r="K92"/>
    </row>
    <row r="93" spans="1:11" ht="12.75">
      <c r="A93"/>
      <c r="C93"/>
      <c r="E93"/>
      <c r="G93"/>
      <c r="J93"/>
      <c r="K93"/>
    </row>
    <row r="94" spans="1:11" ht="12.75">
      <c r="A94"/>
      <c r="C94"/>
      <c r="E94"/>
      <c r="G94"/>
      <c r="J94"/>
      <c r="K94"/>
    </row>
    <row r="95" spans="1:11" ht="12.75">
      <c r="A95"/>
      <c r="C95"/>
      <c r="E95"/>
      <c r="G95"/>
      <c r="J95"/>
      <c r="K95"/>
    </row>
    <row r="96" spans="1:11" ht="12.75">
      <c r="A96"/>
      <c r="C96"/>
      <c r="E96"/>
      <c r="G96"/>
      <c r="J96"/>
      <c r="K96"/>
    </row>
    <row r="97" spans="1:11" ht="12.75">
      <c r="A97"/>
      <c r="C97"/>
      <c r="E97"/>
      <c r="G97"/>
      <c r="J97"/>
      <c r="K97"/>
    </row>
    <row r="98" spans="1:11" ht="12.75">
      <c r="A98"/>
      <c r="C98"/>
      <c r="E98"/>
      <c r="G98"/>
      <c r="J98"/>
      <c r="K98"/>
    </row>
    <row r="99" spans="1:11" ht="12.75">
      <c r="A99"/>
      <c r="C99"/>
      <c r="E99"/>
      <c r="G99"/>
      <c r="J99"/>
      <c r="K99"/>
    </row>
    <row r="100" spans="1:11" ht="12.75">
      <c r="A100"/>
      <c r="C100"/>
      <c r="E100"/>
      <c r="G100"/>
      <c r="J100"/>
      <c r="K100"/>
    </row>
    <row r="101" spans="1:11" ht="12.75">
      <c r="A101"/>
      <c r="C101"/>
      <c r="E101"/>
      <c r="G101"/>
      <c r="J101"/>
      <c r="K101"/>
    </row>
    <row r="102" spans="1:11" ht="12.75">
      <c r="A102"/>
      <c r="C102"/>
      <c r="E102"/>
      <c r="G102"/>
      <c r="J102"/>
      <c r="K102"/>
    </row>
    <row r="103" spans="1:11" ht="12.75">
      <c r="A103"/>
      <c r="C103"/>
      <c r="E103"/>
      <c r="G103"/>
      <c r="J103"/>
      <c r="K103"/>
    </row>
    <row r="104" spans="1:11" ht="12.75">
      <c r="A104"/>
      <c r="C104"/>
      <c r="E104"/>
      <c r="G104"/>
      <c r="J104"/>
      <c r="K104"/>
    </row>
    <row r="105" spans="1:11" ht="12.75">
      <c r="A105"/>
      <c r="C105"/>
      <c r="E105"/>
      <c r="G105"/>
      <c r="J105"/>
      <c r="K105"/>
    </row>
    <row r="106" spans="1:11" ht="12.75">
      <c r="A106"/>
      <c r="C106"/>
      <c r="E106"/>
      <c r="G106"/>
      <c r="J106"/>
      <c r="K106"/>
    </row>
    <row r="107" spans="1:11" ht="12.75">
      <c r="A107"/>
      <c r="C107"/>
      <c r="E107"/>
      <c r="G107"/>
      <c r="J107"/>
      <c r="K107"/>
    </row>
    <row r="108" spans="1:10" ht="12.75">
      <c r="A108"/>
      <c r="C108"/>
      <c r="E108"/>
      <c r="G108"/>
      <c r="J108"/>
    </row>
    <row r="109" spans="1:10" ht="12.75">
      <c r="A109"/>
      <c r="C109"/>
      <c r="E109"/>
      <c r="G109"/>
      <c r="J109"/>
    </row>
    <row r="110" spans="1:10" ht="12.75">
      <c r="A110"/>
      <c r="C110"/>
      <c r="E110"/>
      <c r="G110"/>
      <c r="J110"/>
    </row>
    <row r="111" spans="1:10" ht="12.75">
      <c r="A111"/>
      <c r="C111"/>
      <c r="E111"/>
      <c r="G111"/>
      <c r="J111"/>
    </row>
    <row r="112" spans="1:10" ht="12.75">
      <c r="A112"/>
      <c r="C112"/>
      <c r="E112"/>
      <c r="G112"/>
      <c r="J112"/>
    </row>
    <row r="113" spans="1:10" ht="12.75">
      <c r="A113"/>
      <c r="C113"/>
      <c r="E113"/>
      <c r="G113"/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</sheetData>
  <mergeCells count="4">
    <mergeCell ref="A2:G2"/>
    <mergeCell ref="A1:G1"/>
    <mergeCell ref="H2:I2"/>
    <mergeCell ref="A19:G19"/>
  </mergeCells>
  <printOptions/>
  <pageMargins left="0.4" right="0.48" top="1" bottom="1" header="0.5" footer="0.5"/>
  <pageSetup blackAndWhite="1" horizontalDpi="600" verticalDpi="600" orientation="portrait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gzy7tp</dc:creator>
  <cp:keywords/>
  <dc:description/>
  <cp:lastModifiedBy>gzy7tp</cp:lastModifiedBy>
  <dcterms:created xsi:type="dcterms:W3CDTF">2009-03-02T22:53:28Z</dcterms:created>
  <dcterms:modified xsi:type="dcterms:W3CDTF">2009-03-02T22:54:28Z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090452</vt:lpwstr>
  </property>
  <property fmtid="{D5CDD505-2E9C-101B-9397-08002B2CF9AE}" pid="6" name="IsConfidenti">
    <vt:lpwstr>0</vt:lpwstr>
  </property>
  <property fmtid="{D5CDD505-2E9C-101B-9397-08002B2CF9AE}" pid="7" name="Dat">
    <vt:lpwstr>2009-03-27T00:00:00Z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2009-03-27T00:00:00Z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