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8960" windowHeight="11325" activeTab="3"/>
  </bookViews>
  <sheets>
    <sheet name="Summary - Thru June 2009" sheetId="1" r:id="rId1"/>
    <sheet name="April 2009" sheetId="4" r:id="rId2"/>
    <sheet name="May 2009" sheetId="5" r:id="rId3"/>
    <sheet name="June 2009" sheetId="6" r:id="rId4"/>
  </sheets>
  <externalReferences>
    <externalReference r:id="rId5"/>
    <externalReference r:id="rId6"/>
    <externalReference r:id="rId7"/>
  </externalReferences>
  <definedNames>
    <definedName name="_7_0Price_Ta">#REF!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j1" localSheetId="1" hidden="1">{"PRINT",#N/A,TRUE,"APPA";"PRINT",#N/A,TRUE,"APS";"PRINT",#N/A,TRUE,"BHPL";"PRINT",#N/A,TRUE,"BHPL2";"PRINT",#N/A,TRUE,"CDWR";"PRINT",#N/A,TRUE,"EWEB";"PRINT",#N/A,TRUE,"LADWP";"PRINT",#N/A,TRUE,"NEVBASE"}</definedName>
    <definedName name="_j1" localSheetId="3" hidden="1">{"PRINT",#N/A,TRUE,"APPA";"PRINT",#N/A,TRUE,"APS";"PRINT",#N/A,TRUE,"BHPL";"PRINT",#N/A,TRUE,"BHPL2";"PRINT",#N/A,TRUE,"CDWR";"PRINT",#N/A,TRUE,"EWEB";"PRINT",#N/A,TRUE,"LADWP";"PRINT",#N/A,TRUE,"NEVBASE"}</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Bottom">[2]Variance!#REF!</definedName>
    <definedName name="DATA11">'[3]Doc# 116398183'!#REF!</definedName>
    <definedName name="DATA12">'[3]Doc# 116398183'!#REF!</definedName>
    <definedName name="DATA15">'[3]Ord 322706'!#REF!</definedName>
    <definedName name="DATA5">'[3]Doc#116494817'!#REF!</definedName>
    <definedName name="DATA6">'[3]Doc#116494817'!#REF!</definedName>
    <definedName name="DATA7">'[3]Doc#116494817'!#REF!</definedName>
    <definedName name="High_Plan">#REF!</definedName>
    <definedName name="LastCell">[2]Variance!#REF!</definedName>
    <definedName name="Low_Plan">#REF!</definedName>
    <definedName name="MD_High1">'[2]Master Data'!$A$2</definedName>
    <definedName name="MD_Low1">'[2]Master Data'!$D$28</definedName>
    <definedName name="_xlnm.Print_Area">#REF!</definedName>
    <definedName name="_xlnm.Print_Titles">#REF!</definedName>
    <definedName name="SAPBEXrevision" hidden="1">0</definedName>
    <definedName name="SAPBEXsysID" hidden="1">"BWP"</definedName>
    <definedName name="SAPBEXwbID" hidden="1">"45M8L38UMXYAN80UFTYI41VCX"</definedName>
    <definedName name="ST_Bottom1">[2]Variance!#REF!</definedName>
    <definedName name="ST_Top1">[2]Variance!#REF!</definedName>
    <definedName name="ST_Top2">[2]Variance!#REF!</definedName>
    <definedName name="TEST0">#REF!</definedName>
    <definedName name="TESTHKEY">#REF!</definedName>
    <definedName name="TESTKEYS">#REF!</definedName>
    <definedName name="TESTVKEY">#REF!</definedName>
  </definedNames>
  <calcPr calcId="125725" calcMode="manual" iterate="1" calcCompleted="0" calcOnSave="0"/>
</workbook>
</file>

<file path=xl/calcChain.xml><?xml version="1.0" encoding="utf-8"?>
<calcChain xmlns="http://schemas.openxmlformats.org/spreadsheetml/2006/main">
  <c r="K39" i="1"/>
  <c r="K38"/>
  <c r="K35"/>
  <c r="K34"/>
  <c r="K26"/>
  <c r="K27"/>
  <c r="K28"/>
  <c r="K29"/>
  <c r="K30"/>
  <c r="K31"/>
  <c r="K25"/>
  <c r="K21"/>
  <c r="K15"/>
  <c r="K16"/>
  <c r="K17"/>
  <c r="K18"/>
  <c r="K14"/>
  <c r="J39"/>
  <c r="J38"/>
  <c r="J35"/>
  <c r="J34"/>
  <c r="J26"/>
  <c r="J27"/>
  <c r="J28"/>
  <c r="J29"/>
  <c r="J30"/>
  <c r="J31"/>
  <c r="J25"/>
  <c r="J21"/>
  <c r="J15"/>
  <c r="J16"/>
  <c r="J17"/>
  <c r="J18"/>
  <c r="J14"/>
  <c r="I39"/>
  <c r="I38"/>
  <c r="I35"/>
  <c r="I34"/>
  <c r="I26"/>
  <c r="I27"/>
  <c r="I28"/>
  <c r="I29"/>
  <c r="I30"/>
  <c r="I31"/>
  <c r="I25"/>
  <c r="I21"/>
  <c r="G35" i="6"/>
  <c r="G34"/>
  <c r="D32"/>
  <c r="G31"/>
  <c r="G30"/>
  <c r="G29"/>
  <c r="G28"/>
  <c r="G27"/>
  <c r="G26"/>
  <c r="G25"/>
  <c r="G32" s="1"/>
  <c r="C19"/>
  <c r="B19"/>
  <c r="G18"/>
  <c r="D18"/>
  <c r="G17"/>
  <c r="D17"/>
  <c r="G16"/>
  <c r="D16"/>
  <c r="G15"/>
  <c r="D15"/>
  <c r="G14"/>
  <c r="G19" s="1"/>
  <c r="G22" s="1"/>
  <c r="G36" s="1"/>
  <c r="G41" s="1"/>
  <c r="D14"/>
  <c r="D19" s="1"/>
  <c r="D22" s="1"/>
  <c r="D36" s="1"/>
  <c r="D41" s="1"/>
  <c r="G35" i="5"/>
  <c r="G34"/>
  <c r="D32"/>
  <c r="G31"/>
  <c r="G30"/>
  <c r="G29"/>
  <c r="G28"/>
  <c r="G27"/>
  <c r="G26"/>
  <c r="G25"/>
  <c r="G32" s="1"/>
  <c r="C19"/>
  <c r="B19"/>
  <c r="D18"/>
  <c r="G18" s="1"/>
  <c r="D17"/>
  <c r="G17" s="1"/>
  <c r="D16"/>
  <c r="G16" s="1"/>
  <c r="D15"/>
  <c r="G15" s="1"/>
  <c r="D14"/>
  <c r="G14" s="1"/>
  <c r="G35" i="4"/>
  <c r="G34"/>
  <c r="D32"/>
  <c r="G31"/>
  <c r="G30"/>
  <c r="G29"/>
  <c r="G28"/>
  <c r="G27"/>
  <c r="G26"/>
  <c r="G25"/>
  <c r="G32" s="1"/>
  <c r="C19"/>
  <c r="B19"/>
  <c r="G18"/>
  <c r="I18" i="1" s="1"/>
  <c r="D18" i="4"/>
  <c r="G17"/>
  <c r="I17" i="1" s="1"/>
  <c r="D17" i="4"/>
  <c r="G16"/>
  <c r="I16" i="1" s="1"/>
  <c r="D16" i="4"/>
  <c r="G15"/>
  <c r="I15" i="1" s="1"/>
  <c r="D15" i="4"/>
  <c r="G14"/>
  <c r="I14" i="1" s="1"/>
  <c r="I19" s="1"/>
  <c r="I22" s="1"/>
  <c r="D14" i="4"/>
  <c r="D19" s="1"/>
  <c r="D22" s="1"/>
  <c r="D36" s="1"/>
  <c r="D41" s="1"/>
  <c r="K32" i="1"/>
  <c r="J32"/>
  <c r="I32"/>
  <c r="H32"/>
  <c r="G32"/>
  <c r="F32"/>
  <c r="E32"/>
  <c r="D32"/>
  <c r="C32"/>
  <c r="B32"/>
  <c r="K19"/>
  <c r="K22" s="1"/>
  <c r="K36" s="1"/>
  <c r="K41" s="1"/>
  <c r="J19"/>
  <c r="J22" s="1"/>
  <c r="J36" s="1"/>
  <c r="J41" s="1"/>
  <c r="H19"/>
  <c r="H22" s="1"/>
  <c r="H36" s="1"/>
  <c r="H41" s="1"/>
  <c r="G19"/>
  <c r="G22" s="1"/>
  <c r="G36" s="1"/>
  <c r="G41" s="1"/>
  <c r="F19"/>
  <c r="F22" s="1"/>
  <c r="F36" s="1"/>
  <c r="F41" s="1"/>
  <c r="E19"/>
  <c r="E22" s="1"/>
  <c r="E36" s="1"/>
  <c r="E41" s="1"/>
  <c r="D19"/>
  <c r="D22" s="1"/>
  <c r="D36" s="1"/>
  <c r="D41" s="1"/>
  <c r="C19"/>
  <c r="C22" s="1"/>
  <c r="C36" s="1"/>
  <c r="C41" s="1"/>
  <c r="B19"/>
  <c r="B22" s="1"/>
  <c r="B36" s="1"/>
  <c r="B41" s="1"/>
  <c r="I36" l="1"/>
  <c r="I41" s="1"/>
  <c r="G19" i="5"/>
  <c r="G22" s="1"/>
  <c r="G36" s="1"/>
  <c r="G41" s="1"/>
  <c r="G19" i="4"/>
  <c r="G22" s="1"/>
  <c r="G36" s="1"/>
  <c r="G41" s="1"/>
  <c r="D19" i="5"/>
  <c r="D22" s="1"/>
  <c r="D36" s="1"/>
  <c r="D41" s="1"/>
</calcChain>
</file>

<file path=xl/sharedStrings.xml><?xml version="1.0" encoding="utf-8"?>
<sst xmlns="http://schemas.openxmlformats.org/spreadsheetml/2006/main" count="217" uniqueCount="60">
  <si>
    <t>Pacific Power</t>
  </si>
  <si>
    <t>Washington</t>
  </si>
  <si>
    <t>Docket UE-082252</t>
  </si>
  <si>
    <t>Chehalis Natural Gas Plant Deferral</t>
  </si>
  <si>
    <t>Summary - Through June 30, 2009</t>
  </si>
  <si>
    <t>Washington Allocated</t>
  </si>
  <si>
    <t>Actual</t>
  </si>
  <si>
    <t>Electric Plant In-Service (FERC 102 / 101)</t>
  </si>
  <si>
    <t>Materials &amp; Supplies (FERC 154 and 151)</t>
  </si>
  <si>
    <t>Prepaid Maintenance/Overhaul (FERC 186)</t>
  </si>
  <si>
    <t>Depreciation Reserve (FERC 108)</t>
  </si>
  <si>
    <t>Accumulated Deferred Taxes (FERC 282)</t>
  </si>
  <si>
    <t>Net Rate Base</t>
  </si>
  <si>
    <t>Monthly Pre-Tax Return on Rate Base</t>
  </si>
  <si>
    <t>Non-NPC Operation &amp; Maintenance Expenses</t>
  </si>
  <si>
    <t>548 - Generation Expenses</t>
  </si>
  <si>
    <t>549 - Misc Other Power Generation</t>
  </si>
  <si>
    <t>550 - Operation Supplies and Expenses</t>
  </si>
  <si>
    <t>552 - Maintenance of Structures</t>
  </si>
  <si>
    <t>553 - Maintenance of Generating and Electric Equipment</t>
  </si>
  <si>
    <t>557- Other Expenses</t>
  </si>
  <si>
    <t>930 - Misc. General</t>
  </si>
  <si>
    <t>Total Non-NPC O&amp;M Expenses</t>
  </si>
  <si>
    <t>Depreciation Expense (FERC 403)</t>
  </si>
  <si>
    <t>Estimated Property Taxes (FERC 408)</t>
  </si>
  <si>
    <t>Monthly Rev. Reqt. Before Franchise Tax &amp; Bad Debt</t>
  </si>
  <si>
    <t>WA Revenue Taxes  (3.873%)</t>
  </si>
  <si>
    <t>Bad Debt Expense (0.552%)</t>
  </si>
  <si>
    <t>Monthly Revenue Requirement</t>
  </si>
  <si>
    <t>Amounts Previously Reported</t>
  </si>
  <si>
    <t>Total Company</t>
  </si>
  <si>
    <t>Beginning Balance</t>
  </si>
  <si>
    <t>Ending Balance</t>
  </si>
  <si>
    <t>Average Balance</t>
  </si>
  <si>
    <t>Factor</t>
  </si>
  <si>
    <t>Factor %</t>
  </si>
  <si>
    <t>Electric Plant In-Service (FERC 102)</t>
  </si>
  <si>
    <t>CAGW</t>
  </si>
  <si>
    <t>SO</t>
  </si>
  <si>
    <t>GPS</t>
  </si>
  <si>
    <t>Notes:</t>
  </si>
  <si>
    <t>(1) The Washington allocation factors come from the Company's last general rate case filing, Docket No. UE-080220, Exhibit No.__(RBD-2), page 10.1</t>
  </si>
  <si>
    <t>(2) The return on rate base is calculated using the current authorized capital structure and costs, as ordered in Docket No. UE-061546.  The annual rate of return is divided by twelve to calculate a monthly return on rate base.</t>
  </si>
  <si>
    <t>(3) Property taxes are estimated using the Washington allocated net electric plant in service (EPIS) to Washington allocated total property tax ratio from Docket No. UE-080220.</t>
  </si>
  <si>
    <t>(4) The Company intends to use the Average of Monthly Averages (AMA) rate base methodology when computing the final deferral amount, consistent with current Commission practice.</t>
  </si>
  <si>
    <t>(5) Net Power Costs impacts are not reflected in the figures above.</t>
  </si>
  <si>
    <t>(7) A pre-tax return on rate base has been used for simplicity in presentation.  Using a pre-tax return accounts for the income tax expense component of the revenue requirement.</t>
  </si>
  <si>
    <t>(8) Washington revenue tax and bad debt expense rates are those filed in the Company's last general rate case, Docket No. UE-080220, Exhibit No.___(RBD-2), page 1.3.</t>
  </si>
  <si>
    <t>(9) Deferred income tax balances are reported based on output from the Company's PowerTax system which is updated on an annual basis. Since the system is only updated on an annual basis, balances reported above represent actuals as of December 2008.</t>
  </si>
  <si>
    <t>2009 - 2nd Quarter Actual Costs (April 2009)</t>
  </si>
  <si>
    <t>April 2009</t>
  </si>
  <si>
    <t>(6) Costs and balances presented in this exhibit were extracted from the Company's accounting system as of September 16, 2009.</t>
  </si>
  <si>
    <t>2009 - 2nd Quarter Actual Costs (May 2009)</t>
  </si>
  <si>
    <t>May 2009</t>
  </si>
  <si>
    <t>Electric Plant In-Service (FERC 101)</t>
  </si>
  <si>
    <t>(10) In May 2009, PacifiCorp received approval from FERC to transfer the plant assets related to the Chehalis from FERC account 102 to account 101.</t>
  </si>
  <si>
    <t>2009 - 2nd Quarter Actual Costs (June 2009)</t>
  </si>
  <si>
    <t>June 2009</t>
  </si>
  <si>
    <t>(11) Increase in O&amp;M from prior month is due to generator inspection in June.</t>
  </si>
  <si>
    <t>553 - Maintenance of Generating and Electric Equipment (11)</t>
  </si>
</sst>
</file>

<file path=xl/styles.xml><?xml version="1.0" encoding="utf-8"?>
<styleSheet xmlns="http://schemas.openxmlformats.org/spreadsheetml/2006/main">
  <numFmts count="15">
    <numFmt numFmtId="5" formatCode="&quot;$&quot;#,##0_);\(&quot;$&quot;#,##0\)"/>
    <numFmt numFmtId="43" formatCode="_(* #,##0.00_);_(* \(#,##0.00\);_(* &quot;-&quot;??_);_(@_)"/>
    <numFmt numFmtId="164" formatCode="_(* #,##0_);_(* \(#,##0\);_(* &quot;-&quot;??_);_(@_)"/>
    <numFmt numFmtId="165" formatCode="#,##0\ ;\(#,##0\);\-\ \ \ \ \ "/>
    <numFmt numFmtId="166" formatCode="#,##0\ ;\(#,##0\);\–\ \ \ \ \ "/>
    <numFmt numFmtId="167" formatCode="_-* #,##0\ &quot;F&quot;_-;\-* #,##0\ &quot;F&quot;_-;_-* &quot;-&quot;\ &quot;F&quot;_-;_-@_-"/>
    <numFmt numFmtId="168" formatCode="&quot;$&quot;###0;[Red]\(&quot;$&quot;###0\)"/>
    <numFmt numFmtId="169" formatCode="&quot;$&quot;#,##0\ ;\(&quot;$&quot;#,##0\)"/>
    <numFmt numFmtId="170" formatCode="########\-###\-###"/>
    <numFmt numFmtId="171" formatCode="0.0"/>
    <numFmt numFmtId="172" formatCode="#,##0.000;[Red]\-#,##0.000"/>
    <numFmt numFmtId="173" formatCode="#,##0.0_);\(#,##0.0\);\-\ ;"/>
    <numFmt numFmtId="174" formatCode="#,##0.0000"/>
    <numFmt numFmtId="175" formatCode="General_)"/>
    <numFmt numFmtId="176" formatCode="0.0000%"/>
  </numFmts>
  <fonts count="30">
    <font>
      <sz val="10"/>
      <name val="Arial"/>
    </font>
    <font>
      <sz val="10"/>
      <name val="Arial"/>
    </font>
    <font>
      <b/>
      <sz val="10"/>
      <name val="Arial"/>
      <family val="2"/>
    </font>
    <font>
      <sz val="10"/>
      <name val="Arial"/>
      <family val="2"/>
    </font>
    <font>
      <sz val="8"/>
      <name val="Arial"/>
      <family val="2"/>
    </font>
    <font>
      <sz val="11"/>
      <name val="Times New Roman"/>
      <family val="1"/>
    </font>
    <font>
      <sz val="10"/>
      <name val="Courier"/>
      <family val="3"/>
    </font>
    <font>
      <sz val="10"/>
      <color indexed="8"/>
      <name val="Helv"/>
    </font>
    <font>
      <sz val="10"/>
      <color indexed="24"/>
      <name val="Courier New"/>
      <family val="3"/>
    </font>
    <font>
      <sz val="10"/>
      <name val="Helv"/>
    </font>
    <font>
      <sz val="8"/>
      <name val="Helv"/>
    </font>
    <font>
      <sz val="7"/>
      <name val="Arial"/>
      <family val="2"/>
    </font>
    <font>
      <b/>
      <sz val="16"/>
      <name val="Times New Roman"/>
      <family val="1"/>
    </font>
    <font>
      <b/>
      <sz val="12"/>
      <name val="Arial"/>
      <family val="2"/>
    </font>
    <font>
      <b/>
      <sz val="8"/>
      <name val="Arial"/>
      <family val="2"/>
    </font>
    <font>
      <sz val="12"/>
      <color indexed="12"/>
      <name val="Times New Roman"/>
      <family val="1"/>
    </font>
    <font>
      <sz val="12"/>
      <name val="Times New Roman"/>
      <family val="1"/>
    </font>
    <font>
      <sz val="10"/>
      <color indexed="11"/>
      <name val="Geneva"/>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12"/>
      <name val="Arial MT"/>
    </font>
    <font>
      <sz val="10"/>
      <name val="LinePrinter"/>
    </font>
    <font>
      <sz val="8"/>
      <color indexed="12"/>
      <name val="Arial"/>
      <family val="2"/>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lightGray"/>
    </fill>
    <fill>
      <patternFill patternType="solid">
        <fgColor indexed="14"/>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hair">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5">
    <xf numFmtId="0" fontId="0" fillId="0" borderId="0"/>
    <xf numFmtId="43" fontId="1" fillId="0" borderId="0" applyFont="0" applyFill="0" applyBorder="0" applyAlignment="0" applyProtection="0"/>
    <xf numFmtId="165" fontId="5" fillId="0" borderId="22" applyNumberFormat="0" applyFill="0" applyAlignment="0" applyProtection="0">
      <alignment horizontal="center"/>
    </xf>
    <xf numFmtId="166" fontId="5" fillId="0" borderId="8" applyFill="0" applyAlignment="0" applyProtection="0">
      <alignment horizontal="center"/>
    </xf>
    <xf numFmtId="0" fontId="6"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 fontId="7" fillId="0" borderId="0"/>
    <xf numFmtId="3" fontId="8" fillId="0" borderId="0" applyFont="0" applyFill="0" applyBorder="0" applyAlignment="0" applyProtection="0"/>
    <xf numFmtId="0" fontId="9" fillId="0" borderId="0"/>
    <xf numFmtId="0" fontId="9" fillId="0" borderId="0"/>
    <xf numFmtId="3" fontId="8" fillId="0" borderId="0" applyFont="0" applyFill="0" applyBorder="0" applyAlignment="0" applyProtection="0"/>
    <xf numFmtId="0" fontId="9" fillId="0" borderId="0"/>
    <xf numFmtId="168" fontId="10" fillId="0" borderId="0" applyFont="0" applyFill="0" applyBorder="0" applyProtection="0">
      <alignment horizontal="right"/>
    </xf>
    <xf numFmtId="5" fontId="9" fillId="0" borderId="0"/>
    <xf numFmtId="169" fontId="8" fillId="0" borderId="0" applyFont="0" applyFill="0" applyBorder="0" applyAlignment="0" applyProtection="0"/>
    <xf numFmtId="0" fontId="8" fillId="0" borderId="0" applyFont="0" applyFill="0" applyBorder="0" applyAlignment="0" applyProtection="0"/>
    <xf numFmtId="0" fontId="9" fillId="0" borderId="0"/>
    <xf numFmtId="0" fontId="8" fillId="0" borderId="0" applyFont="0" applyFill="0" applyBorder="0" applyAlignment="0" applyProtection="0"/>
    <xf numFmtId="2" fontId="8" fillId="0" borderId="0" applyFont="0" applyFill="0" applyBorder="0" applyAlignment="0" applyProtection="0"/>
    <xf numFmtId="0" fontId="11" fillId="0" borderId="0" applyFont="0" applyFill="0" applyBorder="0" applyAlignment="0" applyProtection="0">
      <alignment horizontal="left"/>
    </xf>
    <xf numFmtId="38" fontId="4" fillId="2" borderId="0" applyNumberFormat="0" applyBorder="0" applyAlignment="0" applyProtection="0"/>
    <xf numFmtId="0" fontId="12" fillId="0" borderId="0"/>
    <xf numFmtId="0" fontId="13" fillId="0" borderId="23" applyNumberFormat="0" applyAlignment="0" applyProtection="0">
      <alignment horizontal="left" vertical="center"/>
    </xf>
    <xf numFmtId="0" fontId="13" fillId="0" borderId="2">
      <alignment horizontal="left" vertical="center"/>
    </xf>
    <xf numFmtId="10" fontId="4" fillId="3" borderId="16" applyNumberFormat="0" applyBorder="0" applyAlignment="0" applyProtection="0"/>
    <xf numFmtId="170" fontId="1" fillId="0" borderId="0"/>
    <xf numFmtId="171" fontId="14" fillId="0" borderId="0" applyNumberFormat="0" applyFill="0" applyBorder="0" applyAlignment="0" applyProtection="0"/>
    <xf numFmtId="0" fontId="5" fillId="0" borderId="0" applyNumberFormat="0" applyFill="0" applyAlignment="0" applyProtection="0"/>
    <xf numFmtId="164" fontId="15" fillId="0" borderId="0" applyFont="0" applyAlignment="0" applyProtection="0"/>
    <xf numFmtId="0" fontId="4" fillId="0" borderId="24" applyNumberFormat="0" applyBorder="0" applyAlignment="0"/>
    <xf numFmtId="172" fontId="1" fillId="0" borderId="0"/>
    <xf numFmtId="37" fontId="9" fillId="0" borderId="0"/>
    <xf numFmtId="173" fontId="16" fillId="0" borderId="0" applyFont="0" applyFill="0" applyBorder="0" applyProtection="0"/>
    <xf numFmtId="12" fontId="13" fillId="4" borderId="22">
      <alignment horizontal="left"/>
    </xf>
    <xf numFmtId="0" fontId="9" fillId="0" borderId="0"/>
    <xf numFmtId="0" fontId="9" fillId="0" borderId="0"/>
    <xf numFmtId="10" fontId="1" fillId="0" borderId="0" applyFont="0" applyFill="0" applyBorder="0" applyAlignment="0" applyProtection="0"/>
    <xf numFmtId="9" fontId="17" fillId="0" borderId="0"/>
    <xf numFmtId="4" fontId="18" fillId="5" borderId="25" applyNumberFormat="0" applyProtection="0">
      <alignment vertical="center"/>
    </xf>
    <xf numFmtId="4" fontId="19" fillId="6" borderId="25" applyNumberFormat="0" applyProtection="0">
      <alignment vertical="center"/>
    </xf>
    <xf numFmtId="4" fontId="18" fillId="6" borderId="25" applyNumberFormat="0" applyProtection="0">
      <alignment horizontal="left" vertical="center" indent="1"/>
    </xf>
    <xf numFmtId="0" fontId="18" fillId="6" borderId="25" applyNumberFormat="0" applyProtection="0">
      <alignment horizontal="left" vertical="top" indent="1"/>
    </xf>
    <xf numFmtId="4" fontId="18" fillId="7" borderId="25" applyNumberFormat="0" applyProtection="0"/>
    <xf numFmtId="4" fontId="20" fillId="8" borderId="25" applyNumberFormat="0" applyProtection="0">
      <alignment horizontal="right" vertical="center"/>
    </xf>
    <xf numFmtId="4" fontId="20" fillId="9" borderId="25" applyNumberFormat="0" applyProtection="0">
      <alignment horizontal="right" vertical="center"/>
    </xf>
    <xf numFmtId="4" fontId="20" fillId="10" borderId="25" applyNumberFormat="0" applyProtection="0">
      <alignment horizontal="right" vertical="center"/>
    </xf>
    <xf numFmtId="4" fontId="20" fillId="11" borderId="25" applyNumberFormat="0" applyProtection="0">
      <alignment horizontal="right" vertical="center"/>
    </xf>
    <xf numFmtId="4" fontId="20" fillId="12" borderId="25" applyNumberFormat="0" applyProtection="0">
      <alignment horizontal="right" vertical="center"/>
    </xf>
    <xf numFmtId="4" fontId="20" fillId="13" borderId="25" applyNumberFormat="0" applyProtection="0">
      <alignment horizontal="right" vertical="center"/>
    </xf>
    <xf numFmtId="4" fontId="20" fillId="14" borderId="25" applyNumberFormat="0" applyProtection="0">
      <alignment horizontal="right" vertical="center"/>
    </xf>
    <xf numFmtId="4" fontId="20" fillId="15" borderId="25" applyNumberFormat="0" applyProtection="0">
      <alignment horizontal="right" vertical="center"/>
    </xf>
    <xf numFmtId="4" fontId="20" fillId="16" borderId="25" applyNumberFormat="0" applyProtection="0">
      <alignment horizontal="right" vertical="center"/>
    </xf>
    <xf numFmtId="4" fontId="18" fillId="17" borderId="26" applyNumberFormat="0" applyProtection="0">
      <alignment horizontal="left" vertical="center" indent="1"/>
    </xf>
    <xf numFmtId="4" fontId="20" fillId="18" borderId="0" applyNumberFormat="0" applyProtection="0">
      <alignment horizontal="left" indent="1"/>
    </xf>
    <xf numFmtId="4" fontId="21" fillId="19" borderId="0" applyNumberFormat="0" applyProtection="0">
      <alignment horizontal="left" vertical="center" indent="1"/>
    </xf>
    <xf numFmtId="4" fontId="20" fillId="20" borderId="25" applyNumberFormat="0" applyProtection="0">
      <alignment horizontal="right" vertical="center"/>
    </xf>
    <xf numFmtId="4" fontId="22" fillId="21" borderId="0" applyNumberFormat="0" applyProtection="0">
      <alignment horizontal="left" indent="1"/>
    </xf>
    <xf numFmtId="4" fontId="23" fillId="22" borderId="0" applyNumberFormat="0" applyProtection="0"/>
    <xf numFmtId="0" fontId="1" fillId="19" borderId="25" applyNumberFormat="0" applyProtection="0">
      <alignment horizontal="left" vertical="center" indent="1"/>
    </xf>
    <xf numFmtId="0" fontId="1" fillId="19" borderId="25" applyNumberFormat="0" applyProtection="0">
      <alignment horizontal="left" vertical="top" indent="1"/>
    </xf>
    <xf numFmtId="0" fontId="1" fillId="7" borderId="25" applyNumberFormat="0" applyProtection="0">
      <alignment horizontal="left" vertical="center" indent="1"/>
    </xf>
    <xf numFmtId="0" fontId="1" fillId="7" borderId="25" applyNumberFormat="0" applyProtection="0">
      <alignment horizontal="left" vertical="top" indent="1"/>
    </xf>
    <xf numFmtId="0" fontId="1" fillId="23" borderId="25" applyNumberFormat="0" applyProtection="0">
      <alignment horizontal="left" vertical="center" indent="1"/>
    </xf>
    <xf numFmtId="0" fontId="1" fillId="23" borderId="25" applyNumberFormat="0" applyProtection="0">
      <alignment horizontal="left" vertical="top" indent="1"/>
    </xf>
    <xf numFmtId="0" fontId="1" fillId="24" borderId="25" applyNumberFormat="0" applyProtection="0">
      <alignment horizontal="left" vertical="center" indent="1"/>
    </xf>
    <xf numFmtId="0" fontId="1" fillId="24" borderId="25" applyNumberFormat="0" applyProtection="0">
      <alignment horizontal="left" vertical="top" indent="1"/>
    </xf>
    <xf numFmtId="4" fontId="20" fillId="3" borderId="25" applyNumberFormat="0" applyProtection="0">
      <alignment vertical="center"/>
    </xf>
    <xf numFmtId="4" fontId="24" fillId="3" borderId="25" applyNumberFormat="0" applyProtection="0">
      <alignment vertical="center"/>
    </xf>
    <xf numFmtId="4" fontId="20" fillId="3" borderId="25" applyNumberFormat="0" applyProtection="0">
      <alignment horizontal="left" vertical="center" indent="1"/>
    </xf>
    <xf numFmtId="0" fontId="20" fillId="3" borderId="25" applyNumberFormat="0" applyProtection="0">
      <alignment horizontal="left" vertical="top" indent="1"/>
    </xf>
    <xf numFmtId="4" fontId="20" fillId="0" borderId="25" applyNumberFormat="0" applyProtection="0">
      <alignment horizontal="right" vertical="center"/>
    </xf>
    <xf numFmtId="4" fontId="24" fillId="18" borderId="25" applyNumberFormat="0" applyProtection="0">
      <alignment horizontal="right" vertical="center"/>
    </xf>
    <xf numFmtId="4" fontId="20" fillId="0" borderId="25" applyNumberFormat="0" applyProtection="0">
      <alignment horizontal="left" vertical="center" indent="1"/>
    </xf>
    <xf numFmtId="0" fontId="20" fillId="7" borderId="25" applyNumberFormat="0" applyProtection="0">
      <alignment horizontal="left" vertical="top"/>
    </xf>
    <xf numFmtId="4" fontId="25" fillId="25" borderId="0" applyNumberFormat="0" applyProtection="0">
      <alignment horizontal="left"/>
    </xf>
    <xf numFmtId="4" fontId="26" fillId="18" borderId="25" applyNumberFormat="0" applyProtection="0">
      <alignment horizontal="right" vertical="center"/>
    </xf>
    <xf numFmtId="37" fontId="27" fillId="26" borderId="0" applyNumberFormat="0" applyFont="0" applyBorder="0" applyAlignment="0" applyProtection="0"/>
    <xf numFmtId="0" fontId="5" fillId="0" borderId="8" applyNumberFormat="0" applyFill="0" applyAlignment="0" applyProtection="0"/>
    <xf numFmtId="174" fontId="1" fillId="0" borderId="6">
      <alignment horizontal="justify" vertical="top" wrapText="1"/>
    </xf>
    <xf numFmtId="0" fontId="1" fillId="0" borderId="0">
      <alignment horizontal="left" wrapText="1"/>
    </xf>
    <xf numFmtId="0" fontId="2" fillId="0" borderId="16">
      <alignment horizontal="center" vertical="center" wrapText="1"/>
    </xf>
    <xf numFmtId="0" fontId="9" fillId="0" borderId="27"/>
    <xf numFmtId="175" fontId="28" fillId="0" borderId="0">
      <alignment horizontal="left"/>
    </xf>
    <xf numFmtId="0" fontId="9" fillId="0" borderId="28"/>
    <xf numFmtId="37" fontId="4" fillId="6" borderId="0" applyNumberFormat="0" applyBorder="0" applyAlignment="0" applyProtection="0"/>
    <xf numFmtId="37" fontId="4" fillId="0" borderId="0"/>
    <xf numFmtId="3" fontId="29" fillId="27" borderId="29" applyProtection="0"/>
    <xf numFmtId="9" fontId="1" fillId="0" borderId="0" applyFont="0" applyFill="0" applyBorder="0" applyAlignment="0" applyProtection="0"/>
  </cellStyleXfs>
  <cellXfs count="115">
    <xf numFmtId="0" fontId="0" fillId="0" borderId="0" xfId="0"/>
    <xf numFmtId="0" fontId="2" fillId="0" borderId="0" xfId="0" applyFont="1"/>
    <xf numFmtId="0" fontId="3" fillId="0" borderId="0" xfId="0" applyFont="1"/>
    <xf numFmtId="0" fontId="2" fillId="0" borderId="0" xfId="0" applyFont="1" applyBorder="1" applyAlignment="1">
      <alignment horizontal="centerContinuous"/>
    </xf>
    <xf numFmtId="0" fontId="2" fillId="0" borderId="0" xfId="0" applyFont="1" applyBorder="1"/>
    <xf numFmtId="0" fontId="0" fillId="0" borderId="0" xfId="0" applyBorder="1"/>
    <xf numFmtId="0" fontId="3" fillId="0" borderId="0" xfId="0" applyFont="1" applyBorder="1" applyAlignment="1">
      <alignment horizontal="centerContinuous"/>
    </xf>
    <xf numFmtId="0" fontId="4" fillId="0" borderId="0" xfId="0" applyFont="1" applyBorder="1" applyAlignment="1">
      <alignment horizontal="right"/>
    </xf>
    <xf numFmtId="17" fontId="3" fillId="0" borderId="1" xfId="0" applyNumberFormat="1" applyFont="1" applyFill="1" applyBorder="1" applyAlignment="1">
      <alignment horizontal="centerContinuous" vertical="center"/>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4" fillId="0" borderId="0" xfId="0" applyFont="1" applyAlignment="1">
      <alignment horizontal="right"/>
    </xf>
    <xf numFmtId="17" fontId="2" fillId="0" borderId="1" xfId="0" applyNumberFormat="1" applyFont="1" applyFill="1" applyBorder="1" applyAlignment="1">
      <alignment horizontal="centerContinuous" vertical="center"/>
    </xf>
    <xf numFmtId="0" fontId="0" fillId="0" borderId="4" xfId="0" applyBorder="1" applyAlignment="1">
      <alignment horizontal="centerContinuous" vertical="center"/>
    </xf>
    <xf numFmtId="0" fontId="0" fillId="0" borderId="5" xfId="0" applyBorder="1" applyAlignment="1">
      <alignment horizontal="centerContinuous" vertical="center"/>
    </xf>
    <xf numFmtId="0" fontId="0" fillId="0" borderId="0" xfId="0" applyAlignment="1">
      <alignment wrapText="1"/>
    </xf>
    <xf numFmtId="17" fontId="2" fillId="0" borderId="6" xfId="0" applyNumberFormat="1" applyFont="1" applyFill="1" applyBorder="1" applyAlignment="1">
      <alignment horizontal="center" wrapText="1"/>
    </xf>
    <xf numFmtId="17" fontId="2" fillId="0" borderId="7" xfId="0" applyNumberFormat="1" applyFont="1" applyFill="1" applyBorder="1" applyAlignment="1">
      <alignment horizontal="center" wrapText="1"/>
    </xf>
    <xf numFmtId="17" fontId="2" fillId="0" borderId="8" xfId="0" applyNumberFormat="1" applyFont="1" applyFill="1" applyBorder="1" applyAlignment="1">
      <alignment horizontal="center" wrapText="1"/>
    </xf>
    <xf numFmtId="17" fontId="2" fillId="0" borderId="9" xfId="0" applyNumberFormat="1" applyFont="1" applyFill="1" applyBorder="1" applyAlignment="1">
      <alignment horizontal="center" wrapText="1"/>
    </xf>
    <xf numFmtId="17" fontId="2" fillId="0" borderId="10" xfId="0" applyNumberFormat="1" applyFont="1" applyFill="1" applyBorder="1" applyAlignment="1">
      <alignment horizontal="center" wrapText="1"/>
    </xf>
    <xf numFmtId="17" fontId="2" fillId="0" borderId="11" xfId="0" applyNumberFormat="1" applyFont="1" applyFill="1" applyBorder="1" applyAlignment="1">
      <alignment horizontal="center" wrapText="1"/>
    </xf>
    <xf numFmtId="0" fontId="0" fillId="0" borderId="12" xfId="0" applyFill="1" applyBorder="1"/>
    <xf numFmtId="0" fontId="0" fillId="0" borderId="13" xfId="0" applyFill="1" applyBorder="1"/>
    <xf numFmtId="0" fontId="0" fillId="0" borderId="0" xfId="0" applyFill="1" applyBorder="1"/>
    <xf numFmtId="0" fontId="0" fillId="0" borderId="14" xfId="0" applyFill="1" applyBorder="1"/>
    <xf numFmtId="0" fontId="0" fillId="0" borderId="15" xfId="0" applyFill="1" applyBorder="1"/>
    <xf numFmtId="164" fontId="1" fillId="0" borderId="12" xfId="1" applyNumberFormat="1" applyFill="1" applyBorder="1"/>
    <xf numFmtId="164" fontId="1" fillId="0" borderId="13" xfId="1" applyNumberFormat="1" applyFill="1" applyBorder="1"/>
    <xf numFmtId="164" fontId="1" fillId="0" borderId="0" xfId="1" applyNumberFormat="1" applyFill="1" applyBorder="1"/>
    <xf numFmtId="164" fontId="1" fillId="0" borderId="14" xfId="1" applyNumberFormat="1" applyFill="1" applyBorder="1"/>
    <xf numFmtId="164" fontId="1" fillId="0" borderId="15" xfId="1" applyNumberFormat="1" applyFill="1" applyBorder="1"/>
    <xf numFmtId="164" fontId="1" fillId="0" borderId="16" xfId="1" applyNumberFormat="1" applyFill="1" applyBorder="1"/>
    <xf numFmtId="164" fontId="1" fillId="0" borderId="3" xfId="1" applyNumberFormat="1" applyFill="1" applyBorder="1"/>
    <xf numFmtId="164" fontId="1" fillId="0" borderId="2" xfId="1" applyNumberFormat="1" applyFill="1" applyBorder="1"/>
    <xf numFmtId="164" fontId="1" fillId="0" borderId="17" xfId="1" applyNumberFormat="1" applyFill="1" applyBorder="1"/>
    <xf numFmtId="164" fontId="1" fillId="0" borderId="18" xfId="1" applyNumberFormat="1" applyFill="1" applyBorder="1"/>
    <xf numFmtId="10" fontId="1" fillId="0" borderId="12" xfId="1" applyNumberFormat="1" applyFill="1" applyBorder="1"/>
    <xf numFmtId="10" fontId="1" fillId="0" borderId="13" xfId="1" applyNumberFormat="1" applyFill="1" applyBorder="1"/>
    <xf numFmtId="10" fontId="1" fillId="0" borderId="0" xfId="1" applyNumberFormat="1" applyFill="1" applyBorder="1"/>
    <xf numFmtId="10" fontId="1" fillId="0" borderId="14" xfId="1" applyNumberFormat="1" applyFill="1" applyBorder="1"/>
    <xf numFmtId="10" fontId="1" fillId="0" borderId="15" xfId="1" applyNumberFormat="1" applyFill="1" applyBorder="1"/>
    <xf numFmtId="164" fontId="2" fillId="0" borderId="12" xfId="1" applyNumberFormat="1" applyFont="1" applyFill="1" applyBorder="1" applyAlignment="1">
      <alignment horizontal="center"/>
    </xf>
    <xf numFmtId="164" fontId="2" fillId="0" borderId="13" xfId="1" applyNumberFormat="1" applyFont="1" applyFill="1" applyBorder="1" applyAlignment="1">
      <alignment horizontal="center"/>
    </xf>
    <xf numFmtId="164" fontId="2" fillId="0" borderId="0" xfId="1" applyNumberFormat="1" applyFont="1" applyFill="1" applyBorder="1" applyAlignment="1">
      <alignment horizontal="center"/>
    </xf>
    <xf numFmtId="164" fontId="2" fillId="0" borderId="14" xfId="1" applyNumberFormat="1" applyFont="1" applyFill="1" applyBorder="1" applyAlignment="1">
      <alignment horizontal="center"/>
    </xf>
    <xf numFmtId="164" fontId="2" fillId="0" borderId="15" xfId="1" applyNumberFormat="1" applyFont="1" applyFill="1" applyBorder="1" applyAlignment="1">
      <alignment horizontal="center"/>
    </xf>
    <xf numFmtId="0" fontId="0" fillId="0" borderId="0" xfId="0" applyAlignment="1">
      <alignment horizontal="left" indent="1"/>
    </xf>
    <xf numFmtId="164" fontId="1" fillId="0" borderId="12" xfId="1" applyNumberFormat="1" applyFont="1" applyFill="1" applyBorder="1"/>
    <xf numFmtId="164" fontId="1" fillId="0" borderId="13" xfId="1" applyNumberFormat="1" applyFont="1" applyFill="1" applyBorder="1"/>
    <xf numFmtId="164" fontId="1" fillId="0" borderId="0" xfId="1" applyNumberFormat="1" applyFont="1" applyFill="1" applyBorder="1"/>
    <xf numFmtId="164" fontId="1" fillId="0" borderId="14" xfId="1" applyNumberFormat="1" applyFont="1" applyFill="1" applyBorder="1"/>
    <xf numFmtId="164" fontId="1" fillId="0" borderId="15" xfId="1" applyNumberFormat="1" applyFont="1" applyFill="1" applyBorder="1"/>
    <xf numFmtId="164" fontId="2" fillId="0" borderId="12" xfId="0" applyNumberFormat="1" applyFont="1" applyFill="1" applyBorder="1"/>
    <xf numFmtId="164" fontId="2" fillId="0" borderId="13" xfId="0" applyNumberFormat="1" applyFont="1" applyFill="1" applyBorder="1"/>
    <xf numFmtId="164" fontId="2" fillId="0" borderId="0" xfId="0" applyNumberFormat="1" applyFont="1" applyFill="1" applyBorder="1"/>
    <xf numFmtId="164" fontId="2" fillId="0" borderId="14" xfId="0" applyNumberFormat="1" applyFont="1" applyFill="1" applyBorder="1"/>
    <xf numFmtId="164" fontId="2" fillId="0" borderId="15" xfId="0" applyNumberFormat="1" applyFont="1" applyFill="1" applyBorder="1"/>
    <xf numFmtId="164" fontId="2" fillId="0" borderId="16" xfId="1" applyNumberFormat="1" applyFont="1" applyFill="1" applyBorder="1"/>
    <xf numFmtId="164" fontId="2" fillId="0" borderId="3" xfId="1" applyNumberFormat="1" applyFont="1" applyFill="1" applyBorder="1"/>
    <xf numFmtId="164" fontId="2" fillId="0" borderId="2" xfId="1" applyNumberFormat="1" applyFont="1" applyFill="1" applyBorder="1"/>
    <xf numFmtId="164" fontId="2" fillId="0" borderId="19" xfId="1" applyNumberFormat="1" applyFont="1" applyFill="1" applyBorder="1"/>
    <xf numFmtId="164" fontId="2" fillId="0" borderId="20" xfId="1" applyNumberFormat="1" applyFont="1" applyFill="1" applyBorder="1"/>
    <xf numFmtId="164" fontId="2" fillId="0" borderId="21" xfId="1" applyNumberFormat="1" applyFont="1" applyFill="1" applyBorder="1"/>
    <xf numFmtId="0" fontId="2" fillId="0" borderId="0" xfId="0" applyFont="1" applyAlignment="1">
      <alignment horizontal="centerContinuous"/>
    </xf>
    <xf numFmtId="164" fontId="0" fillId="0" borderId="0" xfId="0" applyNumberFormat="1"/>
    <xf numFmtId="0" fontId="0" fillId="0" borderId="0" xfId="0" applyBorder="1" applyAlignment="1">
      <alignment horizontal="center"/>
    </xf>
    <xf numFmtId="0" fontId="3" fillId="0" borderId="30" xfId="0" applyFont="1" applyBorder="1" applyAlignment="1">
      <alignment horizontal="centerContinuous"/>
    </xf>
    <xf numFmtId="0" fontId="3" fillId="0" borderId="4" xfId="0" applyFont="1" applyBorder="1" applyAlignment="1">
      <alignment horizontal="centerContinuous"/>
    </xf>
    <xf numFmtId="0" fontId="3" fillId="0" borderId="5" xfId="0" applyFont="1" applyBorder="1" applyAlignment="1">
      <alignment horizontal="centerContinuous"/>
    </xf>
    <xf numFmtId="17" fontId="2" fillId="0" borderId="1" xfId="0" quotePrefix="1" applyNumberFormat="1" applyFont="1" applyFill="1" applyBorder="1" applyAlignment="1">
      <alignment horizontal="centerContinuous" wrapText="1"/>
    </xf>
    <xf numFmtId="17" fontId="2" fillId="0" borderId="2" xfId="0" quotePrefix="1" applyNumberFormat="1" applyFont="1" applyFill="1" applyBorder="1" applyAlignment="1">
      <alignment horizontal="centerContinuous" wrapText="1"/>
    </xf>
    <xf numFmtId="0" fontId="2" fillId="0" borderId="2" xfId="0" applyFont="1" applyBorder="1" applyAlignment="1">
      <alignment horizontal="centerContinuous"/>
    </xf>
    <xf numFmtId="17" fontId="14" fillId="0" borderId="3" xfId="0" applyNumberFormat="1" applyFont="1" applyFill="1" applyBorder="1" applyAlignment="1">
      <alignment horizontal="centerContinuous" wrapText="1"/>
    </xf>
    <xf numFmtId="17" fontId="2" fillId="0" borderId="31" xfId="0" applyNumberFormat="1" applyFont="1" applyFill="1" applyBorder="1" applyAlignment="1">
      <alignment horizontal="centerContinuous" vertical="center" wrapText="1"/>
    </xf>
    <xf numFmtId="17" fontId="2" fillId="0" borderId="0" xfId="0" quotePrefix="1" applyNumberFormat="1" applyFont="1" applyFill="1" applyBorder="1" applyAlignment="1">
      <alignment horizontal="centerContinuous" vertical="center" wrapText="1"/>
    </xf>
    <xf numFmtId="0" fontId="2" fillId="0" borderId="0" xfId="0" applyFont="1" applyBorder="1" applyAlignment="1">
      <alignment horizontal="center"/>
    </xf>
    <xf numFmtId="0" fontId="2" fillId="0" borderId="3" xfId="0" applyFont="1" applyFill="1" applyBorder="1" applyAlignment="1">
      <alignment horizontal="center"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2" xfId="0" applyFont="1" applyBorder="1" applyAlignment="1">
      <alignment horizontal="center" wrapText="1"/>
    </xf>
    <xf numFmtId="0" fontId="0" fillId="0" borderId="31" xfId="0" applyFill="1" applyBorder="1"/>
    <xf numFmtId="176" fontId="1" fillId="0" borderId="0" xfId="94" applyNumberFormat="1" applyBorder="1"/>
    <xf numFmtId="164" fontId="1" fillId="0" borderId="0" xfId="1" applyNumberFormat="1" applyBorder="1"/>
    <xf numFmtId="164" fontId="3" fillId="0" borderId="0" xfId="0" applyNumberFormat="1" applyFont="1" applyBorder="1" applyAlignment="1">
      <alignment horizontal="center"/>
    </xf>
    <xf numFmtId="164" fontId="3" fillId="0" borderId="0" xfId="0" applyNumberFormat="1" applyFont="1" applyBorder="1"/>
    <xf numFmtId="164" fontId="2" fillId="0" borderId="31" xfId="0" applyNumberFormat="1" applyFont="1" applyFill="1" applyBorder="1"/>
    <xf numFmtId="10" fontId="1" fillId="0" borderId="0" xfId="94" applyNumberFormat="1" applyBorder="1"/>
    <xf numFmtId="164" fontId="2" fillId="0" borderId="32" xfId="1" applyNumberFormat="1" applyFont="1" applyFill="1" applyBorder="1"/>
    <xf numFmtId="164" fontId="2" fillId="0" borderId="8" xfId="1" applyNumberFormat="1" applyFont="1" applyFill="1" applyBorder="1"/>
    <xf numFmtId="164" fontId="2" fillId="0" borderId="8" xfId="1" applyNumberFormat="1" applyFont="1" applyBorder="1" applyAlignment="1">
      <alignment horizontal="center"/>
    </xf>
    <xf numFmtId="164" fontId="2" fillId="0" borderId="8" xfId="1" applyNumberFormat="1" applyFont="1" applyBorder="1"/>
    <xf numFmtId="0" fontId="0" fillId="0" borderId="0" xfId="0" applyAlignment="1">
      <alignment vertical="top"/>
    </xf>
    <xf numFmtId="164" fontId="1" fillId="0" borderId="0" xfId="1" applyNumberFormat="1" applyFill="1" applyBorder="1" applyAlignment="1">
      <alignment vertical="top"/>
    </xf>
    <xf numFmtId="164" fontId="1" fillId="0" borderId="0" xfId="1" applyNumberFormat="1" applyBorder="1" applyAlignment="1">
      <alignment horizontal="center" vertical="top"/>
    </xf>
    <xf numFmtId="164" fontId="1" fillId="0" borderId="0" xfId="1" applyNumberFormat="1" applyBorder="1" applyAlignment="1">
      <alignment vertical="top"/>
    </xf>
    <xf numFmtId="0" fontId="0" fillId="0" borderId="0" xfId="0" applyAlignment="1">
      <alignment vertical="top" wrapText="1"/>
    </xf>
    <xf numFmtId="164" fontId="3" fillId="0" borderId="31" xfId="1" applyNumberFormat="1" applyFont="1" applyFill="1" applyBorder="1"/>
    <xf numFmtId="164" fontId="3" fillId="0" borderId="0" xfId="1" applyNumberFormat="1" applyFont="1" applyFill="1" applyBorder="1"/>
    <xf numFmtId="164" fontId="3" fillId="0" borderId="0" xfId="1" applyNumberFormat="1" applyFont="1" applyBorder="1" applyAlignment="1">
      <alignment horizontal="center"/>
    </xf>
    <xf numFmtId="164" fontId="3" fillId="0" borderId="13" xfId="1" applyNumberFormat="1" applyFont="1" applyFill="1" applyBorder="1"/>
    <xf numFmtId="164" fontId="3" fillId="0" borderId="31" xfId="1" applyNumberFormat="1" applyFont="1" applyBorder="1"/>
    <xf numFmtId="164" fontId="3" fillId="0" borderId="0" xfId="1" applyNumberFormat="1" applyFont="1" applyBorder="1"/>
    <xf numFmtId="164" fontId="3" fillId="0" borderId="31" xfId="1" applyNumberFormat="1" applyFont="1" applyFill="1" applyBorder="1" applyAlignment="1">
      <alignment horizontal="center"/>
    </xf>
    <xf numFmtId="164" fontId="3" fillId="0" borderId="0" xfId="1" applyNumberFormat="1" applyFont="1" applyFill="1" applyBorder="1" applyAlignment="1">
      <alignment horizontal="center"/>
    </xf>
    <xf numFmtId="164" fontId="3" fillId="0" borderId="1" xfId="1" applyNumberFormat="1" applyFont="1" applyFill="1" applyBorder="1"/>
    <xf numFmtId="164" fontId="3" fillId="0" borderId="2" xfId="1" applyNumberFormat="1" applyFont="1" applyFill="1" applyBorder="1"/>
    <xf numFmtId="164" fontId="3" fillId="0" borderId="3" xfId="1" applyNumberFormat="1" applyFont="1" applyFill="1" applyBorder="1"/>
    <xf numFmtId="10" fontId="3" fillId="0" borderId="31" xfId="1" applyNumberFormat="1" applyFont="1" applyFill="1" applyBorder="1"/>
    <xf numFmtId="10" fontId="3" fillId="0" borderId="0" xfId="1" applyNumberFormat="1" applyFont="1" applyBorder="1" applyAlignment="1">
      <alignment horizontal="center"/>
    </xf>
    <xf numFmtId="164" fontId="3" fillId="0" borderId="8" xfId="1" applyNumberFormat="1" applyFont="1" applyFill="1" applyBorder="1"/>
    <xf numFmtId="164" fontId="3" fillId="0" borderId="7" xfId="1" applyNumberFormat="1" applyFont="1" applyFill="1" applyBorder="1"/>
    <xf numFmtId="10" fontId="3" fillId="0" borderId="0" xfId="1" applyNumberFormat="1" applyFont="1" applyFill="1" applyBorder="1"/>
    <xf numFmtId="176" fontId="3" fillId="0" borderId="0" xfId="94" applyNumberFormat="1" applyFont="1" applyBorder="1"/>
    <xf numFmtId="10" fontId="3" fillId="0" borderId="0" xfId="94" applyNumberFormat="1" applyFont="1" applyBorder="1"/>
  </cellXfs>
  <cellStyles count="95">
    <cellStyle name="Bottom bold border" xfId="2"/>
    <cellStyle name="Bottom single border" xfId="3"/>
    <cellStyle name="Column total in dollars" xfId="4"/>
    <cellStyle name="Comma" xfId="1" builtinId="3"/>
    <cellStyle name="Comma  - Style1" xfId="5"/>
    <cellStyle name="Comma  - Style2" xfId="6"/>
    <cellStyle name="Comma  - Style3" xfId="7"/>
    <cellStyle name="Comma  - Style4" xfId="8"/>
    <cellStyle name="Comma  - Style5" xfId="9"/>
    <cellStyle name="Comma  - Style6" xfId="10"/>
    <cellStyle name="Comma  - Style7" xfId="11"/>
    <cellStyle name="Comma  - Style8" xfId="12"/>
    <cellStyle name="Comma (0)" xfId="13"/>
    <cellStyle name="Comma0" xfId="14"/>
    <cellStyle name="Comma0 - Style3" xfId="15"/>
    <cellStyle name="Comma0 - Style4" xfId="16"/>
    <cellStyle name="Comma0_OMAG by BU" xfId="17"/>
    <cellStyle name="Comma1 - Style1" xfId="18"/>
    <cellStyle name="Currency No Comma" xfId="19"/>
    <cellStyle name="Currency(0)" xfId="20"/>
    <cellStyle name="Currency0" xfId="21"/>
    <cellStyle name="Date" xfId="22"/>
    <cellStyle name="Date - Style3" xfId="23"/>
    <cellStyle name="Date_OMAG by BU" xfId="24"/>
    <cellStyle name="Fixed" xfId="25"/>
    <cellStyle name="General" xfId="26"/>
    <cellStyle name="Grey" xfId="27"/>
    <cellStyle name="header" xfId="28"/>
    <cellStyle name="Header1" xfId="29"/>
    <cellStyle name="Header2" xfId="30"/>
    <cellStyle name="Input [yellow]" xfId="31"/>
    <cellStyle name="Marathon" xfId="32"/>
    <cellStyle name="MCP" xfId="33"/>
    <cellStyle name="No Border" xfId="34"/>
    <cellStyle name="nONE" xfId="35"/>
    <cellStyle name="noninput" xfId="36"/>
    <cellStyle name="Normal" xfId="0" builtinId="0"/>
    <cellStyle name="Normal - Style1" xfId="37"/>
    <cellStyle name="Normal(0)" xfId="38"/>
    <cellStyle name="Number" xfId="39"/>
    <cellStyle name="Password" xfId="40"/>
    <cellStyle name="Percen - Style1" xfId="41"/>
    <cellStyle name="Percen - Style2" xfId="42"/>
    <cellStyle name="Percent [2]" xfId="43"/>
    <cellStyle name="Percent 2" xfId="94"/>
    <cellStyle name="Percent(0)" xfId="44"/>
    <cellStyle name="SAPBEXaggData" xfId="45"/>
    <cellStyle name="SAPBEXaggDataEmph" xfId="46"/>
    <cellStyle name="SAPBEXaggItem" xfId="47"/>
    <cellStyle name="SAPBEXaggItemX" xfId="48"/>
    <cellStyle name="SAPBEXchaText" xfId="49"/>
    <cellStyle name="SAPBEXexcBad7" xfId="50"/>
    <cellStyle name="SAPBEXexcBad8" xfId="51"/>
    <cellStyle name="SAPBEXexcBad9" xfId="52"/>
    <cellStyle name="SAPBEXexcCritical4" xfId="53"/>
    <cellStyle name="SAPBEXexcCritical5" xfId="54"/>
    <cellStyle name="SAPBEXexcCritical6" xfId="55"/>
    <cellStyle name="SAPBEXexcGood1" xfId="56"/>
    <cellStyle name="SAPBEXexcGood2" xfId="57"/>
    <cellStyle name="SAPBEXexcGood3" xfId="58"/>
    <cellStyle name="SAPBEXfilterDrill" xfId="59"/>
    <cellStyle name="SAPBEXfilterItem" xfId="60"/>
    <cellStyle name="SAPBEXfilterText" xfId="61"/>
    <cellStyle name="SAPBEXformats" xfId="62"/>
    <cellStyle name="SAPBEXheaderItem" xfId="63"/>
    <cellStyle name="SAPBEXheaderText" xfId="64"/>
    <cellStyle name="SAPBEXHLevel0" xfId="65"/>
    <cellStyle name="SAPBEXHLevel0X" xfId="66"/>
    <cellStyle name="SAPBEXHLevel1" xfId="67"/>
    <cellStyle name="SAPBEXHLevel1X" xfId="68"/>
    <cellStyle name="SAPBEXHLevel2" xfId="69"/>
    <cellStyle name="SAPBEXHLevel2X" xfId="70"/>
    <cellStyle name="SAPBEXHLevel3" xfId="71"/>
    <cellStyle name="SAPBEXHLevel3X" xfId="72"/>
    <cellStyle name="SAPBEXresData" xfId="73"/>
    <cellStyle name="SAPBEXresDataEmph" xfId="74"/>
    <cellStyle name="SAPBEXresItem" xfId="75"/>
    <cellStyle name="SAPBEXresItemX" xfId="76"/>
    <cellStyle name="SAPBEXstdData" xfId="77"/>
    <cellStyle name="SAPBEXstdDataEmph" xfId="78"/>
    <cellStyle name="SAPBEXstdItem" xfId="79"/>
    <cellStyle name="SAPBEXstdItemX" xfId="80"/>
    <cellStyle name="SAPBEXtitle" xfId="81"/>
    <cellStyle name="SAPBEXundefined" xfId="82"/>
    <cellStyle name="Shade" xfId="83"/>
    <cellStyle name="Single Border" xfId="84"/>
    <cellStyle name="Special" xfId="85"/>
    <cellStyle name="Style 1" xfId="86"/>
    <cellStyle name="Titles" xfId="87"/>
    <cellStyle name="Total2 - Style2" xfId="88"/>
    <cellStyle name="TRANSMISSION RELIABILITY PORTION OF PROJECT" xfId="89"/>
    <cellStyle name="Underl - Style4" xfId="90"/>
    <cellStyle name="Unprot" xfId="91"/>
    <cellStyle name="Unprot$" xfId="92"/>
    <cellStyle name="Unprotect" xfId="9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41</xdr:row>
      <xdr:rowOff>95250</xdr:rowOff>
    </xdr:from>
    <xdr:to>
      <xdr:col>8</xdr:col>
      <xdr:colOff>0</xdr:colOff>
      <xdr:row>43</xdr:row>
      <xdr:rowOff>123825</xdr:rowOff>
    </xdr:to>
    <xdr:sp macro="" textlink="">
      <xdr:nvSpPr>
        <xdr:cNvPr id="2" name="AutoShape 1"/>
        <xdr:cNvSpPr>
          <a:spLocks/>
        </xdr:cNvSpPr>
      </xdr:nvSpPr>
      <xdr:spPr bwMode="auto">
        <a:xfrm rot="5400000">
          <a:off x="6662737" y="3633788"/>
          <a:ext cx="352425" cy="6591300"/>
        </a:xfrm>
        <a:prstGeom prst="rightBrace">
          <a:avLst>
            <a:gd name="adj1" fmla="val 155856"/>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N/RAW/Cathie/__Washington/MISC%20Filings/Chehalis%20Deferral/Filings/Quarterly%20Reports/Q2%202009/Chehalis%20-%202009%20Q2%20Actuals%20(Apr%2009%20to%20Jun%2009)%20-%20Workpap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437\Local%20Settings\Temporary%20Internet%20Files\Content.Outlook\BRZ9D9DU\Washington%20Chehalis%20Quarterly%20Reports\EPPS_9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08766\Local%20Settings\Temporary%20Internet%20Files\OLK122\Chehalis%20FERC%20J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 Thru June 2009"/>
      <sheetName val="September 2008"/>
      <sheetName val="October 2008"/>
      <sheetName val="November 2008"/>
      <sheetName val="December 2008"/>
      <sheetName val="January 2009"/>
      <sheetName val="February 2009"/>
      <sheetName val="March 2009"/>
      <sheetName val="April 2009"/>
      <sheetName val="May 2009"/>
      <sheetName val="June 2009"/>
      <sheetName val="Variables"/>
    </sheetNames>
    <sheetDataSet>
      <sheetData sheetId="0">
        <row r="21">
          <cell r="I21">
            <v>8.8502243589743592E-3</v>
          </cell>
        </row>
      </sheetData>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sheetData sheetId="5"/>
      <sheetData sheetId="6">
        <row r="2">
          <cell r="A2" t="str">
            <v>ADVN</v>
          </cell>
        </row>
        <row r="28">
          <cell r="D28" t="str">
            <v>Taxes Other Than Income</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ERC Entry"/>
      <sheetName val="Purchase Price Allocation"/>
      <sheetName val="Pivot Summary"/>
      <sheetName val="Recon"/>
      <sheetName val="Ord 322706"/>
      <sheetName val="Entries thru 1-31-09"/>
      <sheetName val="Doc#116304211"/>
      <sheetName val="Doc#116312730"/>
      <sheetName val="Doc# 116398183"/>
      <sheetName val="Doc# 116457220"/>
      <sheetName val="Doc#116494817"/>
      <sheetName val="#116777935"/>
      <sheetName val="Doc# 116412447"/>
      <sheetName val="Doc# 116377146"/>
      <sheetName val="Doc# 116115280"/>
      <sheetName val="116156295"/>
      <sheetName val="116364669"/>
      <sheetName val="116824056"/>
      <sheetName val="116529879"/>
      <sheetName val="DPU 56.3(a) (2)"/>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K115"/>
  <sheetViews>
    <sheetView zoomScale="80" workbookViewId="0">
      <selection activeCell="K41" sqref="K41"/>
    </sheetView>
  </sheetViews>
  <sheetFormatPr defaultRowHeight="12.75"/>
  <cols>
    <col min="1" max="1" width="53" customWidth="1"/>
    <col min="2" max="11" width="14.140625" customWidth="1"/>
  </cols>
  <sheetData>
    <row r="1" spans="1:11">
      <c r="A1" s="1" t="s">
        <v>0</v>
      </c>
    </row>
    <row r="2" spans="1:11">
      <c r="A2" s="2" t="s">
        <v>1</v>
      </c>
    </row>
    <row r="3" spans="1:11">
      <c r="A3" s="2" t="s">
        <v>2</v>
      </c>
    </row>
    <row r="4" spans="1:11">
      <c r="A4" s="2" t="s">
        <v>3</v>
      </c>
    </row>
    <row r="5" spans="1:11">
      <c r="A5" s="1" t="s">
        <v>4</v>
      </c>
      <c r="B5" s="3"/>
    </row>
    <row r="6" spans="1:11">
      <c r="A6" s="1" t="s">
        <v>5</v>
      </c>
      <c r="B6" s="3"/>
    </row>
    <row r="7" spans="1:11">
      <c r="A7" s="1"/>
      <c r="B7" s="3"/>
    </row>
    <row r="8" spans="1:11" s="5" customFormat="1">
      <c r="A8" s="4"/>
      <c r="B8" s="3"/>
    </row>
    <row r="9" spans="1:11" s="5" customFormat="1">
      <c r="A9" s="4"/>
      <c r="B9" s="6"/>
    </row>
    <row r="10" spans="1:11" s="5" customFormat="1">
      <c r="A10" s="7"/>
      <c r="B10" s="8" t="s">
        <v>6</v>
      </c>
      <c r="C10" s="9"/>
      <c r="D10" s="9"/>
      <c r="E10" s="9"/>
      <c r="F10" s="9"/>
      <c r="G10" s="9"/>
      <c r="H10" s="9"/>
      <c r="I10" s="9"/>
      <c r="J10" s="9"/>
      <c r="K10" s="10"/>
    </row>
    <row r="11" spans="1:11" ht="13.5" thickBot="1">
      <c r="A11" s="11"/>
      <c r="B11" s="12" t="s">
        <v>5</v>
      </c>
      <c r="C11" s="9"/>
      <c r="D11" s="9"/>
      <c r="E11" s="9"/>
      <c r="F11" s="9"/>
      <c r="G11" s="9"/>
      <c r="H11" s="9"/>
      <c r="I11" s="13"/>
      <c r="J11" s="13"/>
      <c r="K11" s="14"/>
    </row>
    <row r="12" spans="1:11">
      <c r="A12" s="15"/>
      <c r="B12" s="16">
        <v>39692</v>
      </c>
      <c r="C12" s="17">
        <v>39722</v>
      </c>
      <c r="D12" s="17">
        <v>39753</v>
      </c>
      <c r="E12" s="17">
        <v>39783</v>
      </c>
      <c r="F12" s="17">
        <v>39814</v>
      </c>
      <c r="G12" s="17">
        <v>39845</v>
      </c>
      <c r="H12" s="18">
        <v>39873</v>
      </c>
      <c r="I12" s="19">
        <v>39904</v>
      </c>
      <c r="J12" s="20">
        <v>39934</v>
      </c>
      <c r="K12" s="21">
        <v>39965</v>
      </c>
    </row>
    <row r="13" spans="1:11">
      <c r="B13" s="22"/>
      <c r="C13" s="23"/>
      <c r="D13" s="23"/>
      <c r="E13" s="23"/>
      <c r="F13" s="23"/>
      <c r="G13" s="23"/>
      <c r="H13" s="24"/>
      <c r="I13" s="25"/>
      <c r="J13" s="23"/>
      <c r="K13" s="26"/>
    </row>
    <row r="14" spans="1:11">
      <c r="A14" s="2" t="s">
        <v>7</v>
      </c>
      <c r="B14" s="27">
        <v>33111746.269680854</v>
      </c>
      <c r="C14" s="28">
        <v>66223492.539361708</v>
      </c>
      <c r="D14" s="28">
        <v>66141514.07017757</v>
      </c>
      <c r="E14" s="28">
        <v>67148918.389714062</v>
      </c>
      <c r="F14" s="28">
        <v>68238301.178434715</v>
      </c>
      <c r="G14" s="28">
        <v>68238301.178434715</v>
      </c>
      <c r="H14" s="29">
        <v>68200792.726677239</v>
      </c>
      <c r="I14" s="30">
        <f ca="1">'April 2009'!G14</f>
        <v>68163284.274919778</v>
      </c>
      <c r="J14" s="28">
        <f ca="1">'May 2009'!G14</f>
        <v>74599795.316683441</v>
      </c>
      <c r="K14" s="31">
        <f ca="1">'June 2009'!G14</f>
        <v>81136323.519375294</v>
      </c>
    </row>
    <row r="15" spans="1:11">
      <c r="A15" t="s">
        <v>8</v>
      </c>
      <c r="B15" s="27">
        <v>165144.09541449646</v>
      </c>
      <c r="C15" s="28">
        <v>342926.2467831407</v>
      </c>
      <c r="D15" s="28">
        <v>334684.477480534</v>
      </c>
      <c r="E15" s="28">
        <v>238448.48989073804</v>
      </c>
      <c r="F15" s="28">
        <v>250540.14018215172</v>
      </c>
      <c r="G15" s="28">
        <v>336367.85069696832</v>
      </c>
      <c r="H15" s="29">
        <v>370257.34685809677</v>
      </c>
      <c r="I15" s="30">
        <f ca="1">'April 2009'!G15</f>
        <v>411712.69185178872</v>
      </c>
      <c r="J15" s="28">
        <f ca="1">'May 2009'!G15</f>
        <v>420626.91359843506</v>
      </c>
      <c r="K15" s="31">
        <f ca="1">'June 2009'!G15</f>
        <v>427172.57157004782</v>
      </c>
    </row>
    <row r="16" spans="1:11">
      <c r="A16" t="s">
        <v>9</v>
      </c>
      <c r="B16" s="27">
        <v>1506667.8662215658</v>
      </c>
      <c r="C16" s="28">
        <v>3013335.7324431315</v>
      </c>
      <c r="D16" s="28">
        <v>3013335.7324431315</v>
      </c>
      <c r="E16" s="28">
        <v>1965226.3813941167</v>
      </c>
      <c r="F16" s="28">
        <v>917117.03034510207</v>
      </c>
      <c r="G16" s="28">
        <v>917117.03034510207</v>
      </c>
      <c r="H16" s="29">
        <v>917117.03034510207</v>
      </c>
      <c r="I16" s="30">
        <f ca="1">'April 2009'!G16</f>
        <v>917117.03034510196</v>
      </c>
      <c r="J16" s="28">
        <f ca="1">'May 2009'!G16</f>
        <v>917117.03034510172</v>
      </c>
      <c r="K16" s="31">
        <f ca="1">'June 2009'!G16</f>
        <v>458558.51517255086</v>
      </c>
    </row>
    <row r="17" spans="1:11">
      <c r="A17" t="s">
        <v>10</v>
      </c>
      <c r="B17" s="27">
        <v>-39854.77502669848</v>
      </c>
      <c r="C17" s="28">
        <v>-159419.10010679392</v>
      </c>
      <c r="D17" s="28">
        <v>-318838.20021358784</v>
      </c>
      <c r="E17" s="28">
        <v>-466873.76919377473</v>
      </c>
      <c r="F17" s="28">
        <v>-613692.6709788536</v>
      </c>
      <c r="G17" s="28">
        <v>-770824.8369360168</v>
      </c>
      <c r="H17" s="29">
        <v>-928628.16060751141</v>
      </c>
      <c r="I17" s="30">
        <f ca="1">'April 2009'!G17</f>
        <v>-1086219.1199819094</v>
      </c>
      <c r="J17" s="28">
        <f ca="1">'May 2009'!G17</f>
        <v>-7345705.9414047608</v>
      </c>
      <c r="K17" s="31">
        <f ca="1">'June 2009'!G17</f>
        <v>-12855514.116219273</v>
      </c>
    </row>
    <row r="18" spans="1:11">
      <c r="A18" t="s">
        <v>11</v>
      </c>
      <c r="B18" s="27">
        <v>-194220.57590987242</v>
      </c>
      <c r="C18" s="28">
        <v>-388441.15181974485</v>
      </c>
      <c r="D18" s="28">
        <v>-388441.15181974485</v>
      </c>
      <c r="E18" s="28">
        <v>-388441.15181974485</v>
      </c>
      <c r="F18" s="28">
        <v>-388441.15181974485</v>
      </c>
      <c r="G18" s="28">
        <v>-388441.15181974485</v>
      </c>
      <c r="H18" s="29">
        <v>-388441.15181974485</v>
      </c>
      <c r="I18" s="30">
        <f ca="1">'April 2009'!G18</f>
        <v>-388441.15181974485</v>
      </c>
      <c r="J18" s="28">
        <f ca="1">'May 2009'!G18</f>
        <v>-388441.15181974485</v>
      </c>
      <c r="K18" s="31">
        <f ca="1">'June 2009'!G18</f>
        <v>-388441.15181974485</v>
      </c>
    </row>
    <row r="19" spans="1:11">
      <c r="A19" t="s">
        <v>12</v>
      </c>
      <c r="B19" s="32">
        <f t="shared" ref="B19:K19" si="0">SUM(B14:B18)</f>
        <v>34549482.88038034</v>
      </c>
      <c r="C19" s="33">
        <f t="shared" si="0"/>
        <v>69031894.266661435</v>
      </c>
      <c r="D19" s="33">
        <f t="shared" si="0"/>
        <v>68782254.928067908</v>
      </c>
      <c r="E19" s="33">
        <f t="shared" si="0"/>
        <v>68497278.3399854</v>
      </c>
      <c r="F19" s="33">
        <f t="shared" si="0"/>
        <v>68403824.526163355</v>
      </c>
      <c r="G19" s="33">
        <f t="shared" si="0"/>
        <v>68332520.070721015</v>
      </c>
      <c r="H19" s="34">
        <f t="shared" si="0"/>
        <v>68171097.791453168</v>
      </c>
      <c r="I19" s="35">
        <f t="shared" ca="1" si="0"/>
        <v>68017453.725315005</v>
      </c>
      <c r="J19" s="33">
        <f t="shared" ca="1" si="0"/>
        <v>68203392.167402461</v>
      </c>
      <c r="K19" s="36">
        <f t="shared" ca="1" si="0"/>
        <v>68778099.338078886</v>
      </c>
    </row>
    <row r="20" spans="1:11">
      <c r="B20" s="27"/>
      <c r="C20" s="28"/>
      <c r="D20" s="28"/>
      <c r="E20" s="28"/>
      <c r="F20" s="28"/>
      <c r="G20" s="28"/>
      <c r="H20" s="29"/>
      <c r="I20" s="30"/>
      <c r="J20" s="28"/>
      <c r="K20" s="31"/>
    </row>
    <row r="21" spans="1:11">
      <c r="B21" s="37">
        <v>8.8502243589743592E-3</v>
      </c>
      <c r="C21" s="38">
        <v>8.8502243589743592E-3</v>
      </c>
      <c r="D21" s="38">
        <v>8.8502243589743592E-3</v>
      </c>
      <c r="E21" s="38">
        <v>8.8502243589743592E-3</v>
      </c>
      <c r="F21" s="38">
        <v>8.8502243589743592E-3</v>
      </c>
      <c r="G21" s="38">
        <v>8.8502243589743592E-3</v>
      </c>
      <c r="H21" s="39">
        <v>8.8502243589743592E-3</v>
      </c>
      <c r="I21" s="40">
        <f>'[1]Summary - Thru June 2009'!$I$21</f>
        <v>8.8502243589743592E-3</v>
      </c>
      <c r="J21" s="38">
        <f ca="1">'May 2009'!G21</f>
        <v>8.8502243589743592E-3</v>
      </c>
      <c r="K21" s="41">
        <f ca="1">'June 2009'!G21</f>
        <v>8.8502243589743592E-3</v>
      </c>
    </row>
    <row r="22" spans="1:11">
      <c r="A22" t="s">
        <v>13</v>
      </c>
      <c r="B22" s="32">
        <f t="shared" ref="B22:K22" si="1">B21*B19</f>
        <v>305770.67497790972</v>
      </c>
      <c r="C22" s="33">
        <f t="shared" si="1"/>
        <v>610947.75218494947</v>
      </c>
      <c r="D22" s="33">
        <f t="shared" si="1"/>
        <v>608738.38802957081</v>
      </c>
      <c r="E22" s="33">
        <f t="shared" si="1"/>
        <v>606216.2812879855</v>
      </c>
      <c r="F22" s="33">
        <f t="shared" si="1"/>
        <v>605389.19406845863</v>
      </c>
      <c r="G22" s="33">
        <f t="shared" si="1"/>
        <v>604758.13363999943</v>
      </c>
      <c r="H22" s="34">
        <f t="shared" si="1"/>
        <v>603329.51025194197</v>
      </c>
      <c r="I22" s="35">
        <f t="shared" ca="1" si="1"/>
        <v>601969.72579519416</v>
      </c>
      <c r="J22" s="33">
        <f t="shared" ca="1" si="1"/>
        <v>603615.32272462628</v>
      </c>
      <c r="K22" s="36">
        <f t="shared" ca="1" si="1"/>
        <v>608701.61012582399</v>
      </c>
    </row>
    <row r="23" spans="1:11">
      <c r="B23" s="27"/>
      <c r="C23" s="28"/>
      <c r="D23" s="28"/>
      <c r="E23" s="28"/>
      <c r="F23" s="28"/>
      <c r="G23" s="28"/>
      <c r="H23" s="29"/>
      <c r="I23" s="30"/>
      <c r="J23" s="28"/>
      <c r="K23" s="31"/>
    </row>
    <row r="24" spans="1:11">
      <c r="A24" t="s">
        <v>14</v>
      </c>
      <c r="B24" s="42"/>
      <c r="C24" s="43"/>
      <c r="D24" s="43"/>
      <c r="E24" s="43"/>
      <c r="F24" s="43"/>
      <c r="G24" s="43"/>
      <c r="H24" s="44"/>
      <c r="I24" s="45"/>
      <c r="J24" s="43"/>
      <c r="K24" s="46"/>
    </row>
    <row r="25" spans="1:11">
      <c r="A25" s="47" t="s">
        <v>15</v>
      </c>
      <c r="B25" s="27">
        <v>57040.785969615987</v>
      </c>
      <c r="C25" s="28">
        <v>14928.850071768704</v>
      </c>
      <c r="D25" s="28">
        <v>63818.68718357083</v>
      </c>
      <c r="E25" s="28">
        <v>46154.388113435132</v>
      </c>
      <c r="F25" s="28">
        <v>6562.0072370588332</v>
      </c>
      <c r="G25" s="28">
        <v>39585.704651079002</v>
      </c>
      <c r="H25" s="29">
        <v>47412.814745470132</v>
      </c>
      <c r="I25" s="30">
        <f ca="1">'April 2009'!G25</f>
        <v>36193.270604648977</v>
      </c>
      <c r="J25" s="28">
        <f ca="1">'May 2009'!G25</f>
        <v>52041.033067493197</v>
      </c>
      <c r="K25" s="31">
        <f ca="1">'June 2009'!G25</f>
        <v>46134.203101132938</v>
      </c>
    </row>
    <row r="26" spans="1:11">
      <c r="A26" s="47" t="s">
        <v>16</v>
      </c>
      <c r="B26" s="27">
        <v>44500.177142329747</v>
      </c>
      <c r="C26" s="28">
        <v>58671.70061366156</v>
      </c>
      <c r="D26" s="28">
        <v>-4940.6885659174741</v>
      </c>
      <c r="E26" s="28">
        <v>-23251.090789189031</v>
      </c>
      <c r="F26" s="28">
        <v>15456.714456430331</v>
      </c>
      <c r="G26" s="28">
        <v>25144.214622169929</v>
      </c>
      <c r="H26" s="29">
        <v>2800.154656871664</v>
      </c>
      <c r="I26" s="30">
        <f ca="1">'April 2009'!G26</f>
        <v>13684.308755276154</v>
      </c>
      <c r="J26" s="28">
        <f ca="1">'May 2009'!G26</f>
        <v>11841.159727488955</v>
      </c>
      <c r="K26" s="31">
        <f ca="1">'June 2009'!G26</f>
        <v>13479.15134650336</v>
      </c>
    </row>
    <row r="27" spans="1:11">
      <c r="A27" s="47" t="s">
        <v>17</v>
      </c>
      <c r="B27" s="27">
        <v>0</v>
      </c>
      <c r="C27" s="28">
        <v>3952.5896065483689</v>
      </c>
      <c r="D27" s="28">
        <v>1371.8718178996719</v>
      </c>
      <c r="E27" s="28">
        <v>713.87828989396883</v>
      </c>
      <c r="F27" s="28">
        <v>1089.3939436538119</v>
      </c>
      <c r="G27" s="28">
        <v>794.90679078940946</v>
      </c>
      <c r="H27" s="29">
        <v>47.191576705646511</v>
      </c>
      <c r="I27" s="30">
        <f ca="1">'April 2009'!G27</f>
        <v>911.56457979020968</v>
      </c>
      <c r="J27" s="28">
        <f ca="1">'May 2009'!G27</f>
        <v>0.10619205719406562</v>
      </c>
      <c r="K27" s="31">
        <f ca="1">'June 2009'!G27</f>
        <v>300.74281119870341</v>
      </c>
    </row>
    <row r="28" spans="1:11">
      <c r="A28" s="47" t="s">
        <v>18</v>
      </c>
      <c r="B28" s="27">
        <v>0</v>
      </c>
      <c r="C28" s="28">
        <v>1646.0066124451916</v>
      </c>
      <c r="D28" s="28">
        <v>324.32538802389354</v>
      </c>
      <c r="E28" s="28">
        <v>226.78027566573095</v>
      </c>
      <c r="F28" s="28">
        <v>96.162305799225209</v>
      </c>
      <c r="G28" s="28">
        <v>21.85186670524617</v>
      </c>
      <c r="H28" s="29">
        <v>34.645029296689167</v>
      </c>
      <c r="I28" s="30">
        <f ca="1">'April 2009'!G28</f>
        <v>0</v>
      </c>
      <c r="J28" s="28">
        <f ca="1">'May 2009'!G28</f>
        <v>2018.1224997607681</v>
      </c>
      <c r="K28" s="31">
        <f ca="1">'June 2009'!G28</f>
        <v>69.043443410892678</v>
      </c>
    </row>
    <row r="29" spans="1:11">
      <c r="A29" s="47" t="s">
        <v>19</v>
      </c>
      <c r="B29" s="27">
        <v>3220.3098605826813</v>
      </c>
      <c r="C29" s="28">
        <v>55319.18960181767</v>
      </c>
      <c r="D29" s="28">
        <v>27062.574674851436</v>
      </c>
      <c r="E29" s="28">
        <v>27809.741610538422</v>
      </c>
      <c r="F29" s="28">
        <v>25338.126819005633</v>
      </c>
      <c r="G29" s="28">
        <v>19005.172240365431</v>
      </c>
      <c r="H29" s="29">
        <v>27106.793657839622</v>
      </c>
      <c r="I29" s="30">
        <f ca="1">'April 2009'!G29</f>
        <v>18430.644740103486</v>
      </c>
      <c r="J29" s="28">
        <f ca="1">'May 2009'!G29</f>
        <v>48491.64166893869</v>
      </c>
      <c r="K29" s="31">
        <f ca="1">'June 2009'!G29</f>
        <v>329227.30736197147</v>
      </c>
    </row>
    <row r="30" spans="1:11">
      <c r="A30" s="47" t="s">
        <v>20</v>
      </c>
      <c r="B30" s="27">
        <v>0</v>
      </c>
      <c r="C30" s="28">
        <v>0</v>
      </c>
      <c r="D30" s="28">
        <v>0</v>
      </c>
      <c r="E30" s="28">
        <v>0</v>
      </c>
      <c r="F30" s="28">
        <v>2923.0967291833035</v>
      </c>
      <c r="G30" s="28">
        <v>2816.981739233765</v>
      </c>
      <c r="H30" s="29">
        <v>2958.9396036520657</v>
      </c>
      <c r="I30" s="30">
        <f ca="1">'April 2009'!G30</f>
        <v>5722.6348480987535</v>
      </c>
      <c r="J30" s="28">
        <f ca="1">'May 2009'!G30</f>
        <v>2645.7911680058255</v>
      </c>
      <c r="K30" s="31">
        <f ca="1">'June 2009'!G30</f>
        <v>2471.5883684775258</v>
      </c>
    </row>
    <row r="31" spans="1:11">
      <c r="A31" s="47" t="s">
        <v>21</v>
      </c>
      <c r="B31" s="27">
        <v>0</v>
      </c>
      <c r="C31" s="28">
        <v>0</v>
      </c>
      <c r="D31" s="28">
        <v>0</v>
      </c>
      <c r="E31" s="28">
        <v>0</v>
      </c>
      <c r="F31" s="28">
        <v>0</v>
      </c>
      <c r="G31" s="28">
        <v>36.362538826544089</v>
      </c>
      <c r="H31" s="29">
        <v>0</v>
      </c>
      <c r="I31" s="30">
        <f ca="1">'April 2009'!G31</f>
        <v>0</v>
      </c>
      <c r="J31" s="28">
        <f ca="1">'May 2009'!G31</f>
        <v>0</v>
      </c>
      <c r="K31" s="31">
        <f ca="1">'June 2009'!G31</f>
        <v>0</v>
      </c>
    </row>
    <row r="32" spans="1:11">
      <c r="A32" t="s">
        <v>22</v>
      </c>
      <c r="B32" s="32">
        <f t="shared" ref="B32:K32" si="2">SUM(B25:B31)</f>
        <v>104761.27297252842</v>
      </c>
      <c r="C32" s="33">
        <f t="shared" si="2"/>
        <v>134518.3365062415</v>
      </c>
      <c r="D32" s="33">
        <f t="shared" si="2"/>
        <v>87636.770498428348</v>
      </c>
      <c r="E32" s="33">
        <f t="shared" si="2"/>
        <v>51653.69750034422</v>
      </c>
      <c r="F32" s="33">
        <f t="shared" si="2"/>
        <v>51465.501491131137</v>
      </c>
      <c r="G32" s="33">
        <f t="shared" si="2"/>
        <v>87405.194449169328</v>
      </c>
      <c r="H32" s="34">
        <f t="shared" si="2"/>
        <v>80360.539269835819</v>
      </c>
      <c r="I32" s="35">
        <f t="shared" ca="1" si="2"/>
        <v>74942.423527917577</v>
      </c>
      <c r="J32" s="33">
        <f t="shared" ca="1" si="2"/>
        <v>117037.85432374464</v>
      </c>
      <c r="K32" s="36">
        <f t="shared" ca="1" si="2"/>
        <v>391682.03643269488</v>
      </c>
    </row>
    <row r="33" spans="1:11">
      <c r="B33" s="27"/>
      <c r="C33" s="28"/>
      <c r="D33" s="28"/>
      <c r="E33" s="28"/>
      <c r="F33" s="28"/>
      <c r="G33" s="28"/>
      <c r="H33" s="29"/>
      <c r="I33" s="30"/>
      <c r="J33" s="28"/>
      <c r="K33" s="31"/>
    </row>
    <row r="34" spans="1:11">
      <c r="A34" t="s">
        <v>23</v>
      </c>
      <c r="B34" s="27">
        <v>79709.550053396961</v>
      </c>
      <c r="C34" s="28">
        <v>159419.10010679392</v>
      </c>
      <c r="D34" s="28">
        <v>159419.10010679392</v>
      </c>
      <c r="E34" s="28">
        <v>136652.03785357971</v>
      </c>
      <c r="F34" s="28">
        <v>156985.76571657823</v>
      </c>
      <c r="G34" s="28">
        <v>157278.56619774812</v>
      </c>
      <c r="H34" s="29">
        <v>158328.12518366668</v>
      </c>
      <c r="I34" s="30">
        <f ca="1">'April 2009'!G34</f>
        <v>156853.83760355477</v>
      </c>
      <c r="J34" s="28">
        <f ca="1">'May 2009'!G34</f>
        <v>179492.09186618836</v>
      </c>
      <c r="K34" s="31">
        <f ca="1">'June 2009'!G34</f>
        <v>161533.90016193164</v>
      </c>
    </row>
    <row r="35" spans="1:11">
      <c r="A35" t="s">
        <v>24</v>
      </c>
      <c r="B35" s="27">
        <v>7077.5685496340848</v>
      </c>
      <c r="C35" s="28">
        <v>14138.078812636615</v>
      </c>
      <c r="D35" s="28">
        <v>14086.418391440335</v>
      </c>
      <c r="E35" s="28">
        <v>14270.328079292896</v>
      </c>
      <c r="F35" s="28">
        <v>14472.041988619019</v>
      </c>
      <c r="G35" s="28">
        <v>14438.41483197169</v>
      </c>
      <c r="H35" s="29">
        <v>14396.617026745678</v>
      </c>
      <c r="I35" s="30">
        <f ca="1">'April 2009'!G35</f>
        <v>14354.864668659289</v>
      </c>
      <c r="J35" s="28">
        <f ca="1">'May 2009'!G35</f>
        <v>14392.748835478418</v>
      </c>
      <c r="K35" s="31">
        <f ca="1">'June 2009'!G35</f>
        <v>14612.472626594472</v>
      </c>
    </row>
    <row r="36" spans="1:11">
      <c r="A36" t="s">
        <v>25</v>
      </c>
      <c r="B36" s="32">
        <f t="shared" ref="B36:K36" si="3">B22+B32+B34+B35</f>
        <v>497319.06655346917</v>
      </c>
      <c r="C36" s="33">
        <f t="shared" si="3"/>
        <v>919023.26761062152</v>
      </c>
      <c r="D36" s="33">
        <f t="shared" si="3"/>
        <v>869880.6770262334</v>
      </c>
      <c r="E36" s="33">
        <f t="shared" si="3"/>
        <v>808792.34472120239</v>
      </c>
      <c r="F36" s="33">
        <f t="shared" si="3"/>
        <v>828312.50326478702</v>
      </c>
      <c r="G36" s="33">
        <f t="shared" si="3"/>
        <v>863880.30911888846</v>
      </c>
      <c r="H36" s="34">
        <f t="shared" si="3"/>
        <v>856414.79173219018</v>
      </c>
      <c r="I36" s="35">
        <f t="shared" ca="1" si="3"/>
        <v>848120.85159532574</v>
      </c>
      <c r="J36" s="33">
        <f t="shared" ca="1" si="3"/>
        <v>914538.01775003772</v>
      </c>
      <c r="K36" s="36">
        <f t="shared" ca="1" si="3"/>
        <v>1176530.0193470449</v>
      </c>
    </row>
    <row r="37" spans="1:11">
      <c r="A37" s="2"/>
      <c r="B37" s="48"/>
      <c r="C37" s="49"/>
      <c r="D37" s="49"/>
      <c r="E37" s="49"/>
      <c r="F37" s="49"/>
      <c r="G37" s="49"/>
      <c r="H37" s="50"/>
      <c r="I37" s="51"/>
      <c r="J37" s="49"/>
      <c r="K37" s="52"/>
    </row>
    <row r="38" spans="1:11">
      <c r="A38" s="2" t="s">
        <v>26</v>
      </c>
      <c r="B38" s="48">
        <v>20146.611001114859</v>
      </c>
      <c r="C38" s="49">
        <v>37230.031017791305</v>
      </c>
      <c r="D38" s="49">
        <v>35239.243367215131</v>
      </c>
      <c r="E38" s="49">
        <v>32764.52854040288</v>
      </c>
      <c r="F38" s="49">
        <v>33555.298626060568</v>
      </c>
      <c r="G38" s="49">
        <v>34996.165861800691</v>
      </c>
      <c r="H38" s="50">
        <v>34693.734515755168</v>
      </c>
      <c r="I38" s="51">
        <f ca="1">'April 2009'!G38</f>
        <v>34357.743404933812</v>
      </c>
      <c r="J38" s="49">
        <f ca="1">'May 2009'!G38</f>
        <v>37048.331601337763</v>
      </c>
      <c r="K38" s="52">
        <f ca="1">'June 2009'!G38</f>
        <v>47661.741173904142</v>
      </c>
    </row>
    <row r="39" spans="1:11">
      <c r="A39" t="s">
        <v>27</v>
      </c>
      <c r="B39" s="48">
        <v>2715.3449374081997</v>
      </c>
      <c r="C39" s="49">
        <v>5017.8353192065733</v>
      </c>
      <c r="D39" s="49">
        <v>4749.5184708717516</v>
      </c>
      <c r="E39" s="49">
        <v>4415.9782850736638</v>
      </c>
      <c r="F39" s="49">
        <v>4522.5576769438712</v>
      </c>
      <c r="G39" s="49">
        <v>4716.7566692124865</v>
      </c>
      <c r="H39" s="50">
        <v>4675.9952019685506</v>
      </c>
      <c r="I39" s="51">
        <f ca="1">'April 2009'!G39</f>
        <v>4630.7105751033951</v>
      </c>
      <c r="J39" s="49">
        <f ca="1">'May 2009'!G39</f>
        <v>4993.3460097852594</v>
      </c>
      <c r="K39" s="52">
        <f ca="1">'June 2009'!G39</f>
        <v>6423.8132953209297</v>
      </c>
    </row>
    <row r="40" spans="1:11">
      <c r="A40" s="1"/>
      <c r="B40" s="53"/>
      <c r="C40" s="54"/>
      <c r="D40" s="54"/>
      <c r="E40" s="54"/>
      <c r="F40" s="54"/>
      <c r="G40" s="54"/>
      <c r="H40" s="55"/>
      <c r="I40" s="56"/>
      <c r="J40" s="54"/>
      <c r="K40" s="57"/>
    </row>
    <row r="41" spans="1:11" ht="13.5" thickBot="1">
      <c r="A41" s="1" t="s">
        <v>28</v>
      </c>
      <c r="B41" s="58">
        <f t="shared" ref="B41:K41" si="4">SUM(B36,B38:B39)</f>
        <v>520181.02249199228</v>
      </c>
      <c r="C41" s="59">
        <f t="shared" si="4"/>
        <v>961271.13394761947</v>
      </c>
      <c r="D41" s="59">
        <f t="shared" si="4"/>
        <v>909869.43886432028</v>
      </c>
      <c r="E41" s="59">
        <f t="shared" si="4"/>
        <v>845972.85154667892</v>
      </c>
      <c r="F41" s="59">
        <f t="shared" si="4"/>
        <v>866390.35956779146</v>
      </c>
      <c r="G41" s="59">
        <f t="shared" si="4"/>
        <v>903593.2316499016</v>
      </c>
      <c r="H41" s="60">
        <f t="shared" si="4"/>
        <v>895784.52144991397</v>
      </c>
      <c r="I41" s="61">
        <f t="shared" ca="1" si="4"/>
        <v>887109.30557536299</v>
      </c>
      <c r="J41" s="62">
        <f t="shared" ca="1" si="4"/>
        <v>956579.69536116079</v>
      </c>
      <c r="K41" s="63">
        <f t="shared" ca="1" si="4"/>
        <v>1230615.5738162699</v>
      </c>
    </row>
    <row r="45" spans="1:11">
      <c r="B45" s="64" t="s">
        <v>29</v>
      </c>
      <c r="C45" s="64"/>
      <c r="D45" s="64"/>
      <c r="E45" s="64"/>
      <c r="F45" s="64"/>
      <c r="G45" s="64"/>
      <c r="H45" s="64"/>
    </row>
    <row r="82" spans="2:8">
      <c r="B82" s="65"/>
      <c r="C82" s="65"/>
      <c r="D82" s="65"/>
      <c r="E82" s="65"/>
      <c r="F82" s="65"/>
      <c r="G82" s="65"/>
      <c r="H82" s="65"/>
    </row>
    <row r="83" spans="2:8">
      <c r="B83" s="65"/>
      <c r="C83" s="65"/>
      <c r="D83" s="65"/>
      <c r="E83" s="65"/>
      <c r="F83" s="65"/>
      <c r="G83" s="65"/>
      <c r="H83" s="65"/>
    </row>
    <row r="84" spans="2:8">
      <c r="B84" s="65"/>
      <c r="C84" s="65"/>
      <c r="D84" s="65"/>
      <c r="E84" s="65"/>
      <c r="F84" s="65"/>
      <c r="G84" s="65"/>
      <c r="H84" s="65"/>
    </row>
    <row r="85" spans="2:8">
      <c r="B85" s="65"/>
      <c r="C85" s="65"/>
      <c r="D85" s="65"/>
      <c r="E85" s="65"/>
      <c r="F85" s="65"/>
      <c r="G85" s="65"/>
      <c r="H85" s="65"/>
    </row>
    <row r="86" spans="2:8">
      <c r="B86" s="65"/>
      <c r="C86" s="65"/>
      <c r="D86" s="65"/>
      <c r="E86" s="65"/>
      <c r="F86" s="65"/>
      <c r="G86" s="65"/>
      <c r="H86" s="65"/>
    </row>
    <row r="87" spans="2:8">
      <c r="B87" s="65"/>
      <c r="C87" s="65"/>
      <c r="D87" s="65"/>
      <c r="E87" s="65"/>
      <c r="F87" s="65"/>
      <c r="G87" s="65"/>
      <c r="H87" s="65"/>
    </row>
    <row r="88" spans="2:8">
      <c r="B88" s="65"/>
      <c r="C88" s="65"/>
      <c r="D88" s="65"/>
      <c r="E88" s="65"/>
      <c r="F88" s="65"/>
      <c r="G88" s="65"/>
      <c r="H88" s="65"/>
    </row>
    <row r="89" spans="2:8">
      <c r="B89" s="65"/>
      <c r="C89" s="65"/>
      <c r="D89" s="65"/>
      <c r="E89" s="65"/>
      <c r="F89" s="65"/>
      <c r="G89" s="65"/>
      <c r="H89" s="65"/>
    </row>
    <row r="90" spans="2:8">
      <c r="B90" s="65"/>
      <c r="C90" s="65"/>
      <c r="D90" s="65"/>
      <c r="E90" s="65"/>
      <c r="F90" s="65"/>
      <c r="G90" s="65"/>
      <c r="H90" s="65"/>
    </row>
    <row r="91" spans="2:8">
      <c r="B91" s="65"/>
      <c r="C91" s="65"/>
      <c r="D91" s="65"/>
      <c r="E91" s="65"/>
      <c r="F91" s="65"/>
      <c r="G91" s="65"/>
      <c r="H91" s="65"/>
    </row>
    <row r="92" spans="2:8">
      <c r="B92" s="65"/>
      <c r="C92" s="65"/>
      <c r="D92" s="65"/>
      <c r="E92" s="65"/>
      <c r="F92" s="65"/>
      <c r="G92" s="65"/>
      <c r="H92" s="65"/>
    </row>
    <row r="93" spans="2:8">
      <c r="B93" s="65"/>
      <c r="C93" s="65"/>
      <c r="D93" s="65"/>
      <c r="E93" s="65"/>
      <c r="F93" s="65"/>
      <c r="G93" s="65"/>
      <c r="H93" s="65"/>
    </row>
    <row r="94" spans="2:8">
      <c r="B94" s="65"/>
      <c r="C94" s="65"/>
      <c r="D94" s="65"/>
      <c r="E94" s="65"/>
      <c r="F94" s="65"/>
      <c r="G94" s="65"/>
      <c r="H94" s="65"/>
    </row>
    <row r="95" spans="2:8">
      <c r="B95" s="65"/>
      <c r="C95" s="65"/>
      <c r="D95" s="65"/>
      <c r="E95" s="65"/>
      <c r="F95" s="65"/>
      <c r="G95" s="65"/>
      <c r="H95" s="65"/>
    </row>
    <row r="96" spans="2:8">
      <c r="B96" s="65"/>
      <c r="C96" s="65"/>
      <c r="D96" s="65"/>
      <c r="E96" s="65"/>
      <c r="F96" s="65"/>
      <c r="G96" s="65"/>
      <c r="H96" s="65"/>
    </row>
    <row r="97" spans="2:8">
      <c r="B97" s="65"/>
      <c r="C97" s="65"/>
      <c r="D97" s="65"/>
      <c r="E97" s="65"/>
      <c r="F97" s="65"/>
      <c r="G97" s="65"/>
      <c r="H97" s="65"/>
    </row>
    <row r="98" spans="2:8">
      <c r="B98" s="65"/>
      <c r="C98" s="65"/>
      <c r="D98" s="65"/>
      <c r="E98" s="65"/>
      <c r="F98" s="65"/>
      <c r="G98" s="65"/>
      <c r="H98" s="65"/>
    </row>
    <row r="99" spans="2:8">
      <c r="B99" s="65"/>
      <c r="C99" s="65"/>
      <c r="D99" s="65"/>
      <c r="E99" s="65"/>
      <c r="F99" s="65"/>
      <c r="G99" s="65"/>
      <c r="H99" s="65"/>
    </row>
    <row r="100" spans="2:8">
      <c r="B100" s="65"/>
      <c r="C100" s="65"/>
      <c r="D100" s="65"/>
      <c r="E100" s="65"/>
      <c r="F100" s="65"/>
      <c r="G100" s="65"/>
      <c r="H100" s="65"/>
    </row>
    <row r="101" spans="2:8">
      <c r="B101" s="65"/>
      <c r="C101" s="65"/>
      <c r="D101" s="65"/>
      <c r="E101" s="65"/>
      <c r="F101" s="65"/>
      <c r="G101" s="65"/>
      <c r="H101" s="65"/>
    </row>
    <row r="102" spans="2:8">
      <c r="B102" s="65"/>
      <c r="C102" s="65"/>
      <c r="D102" s="65"/>
      <c r="E102" s="65"/>
      <c r="F102" s="65"/>
      <c r="G102" s="65"/>
      <c r="H102" s="65"/>
    </row>
    <row r="103" spans="2:8">
      <c r="B103" s="65"/>
      <c r="C103" s="65"/>
      <c r="D103" s="65"/>
      <c r="E103" s="65"/>
      <c r="F103" s="65"/>
      <c r="G103" s="65"/>
      <c r="H103" s="65"/>
    </row>
    <row r="104" spans="2:8">
      <c r="B104" s="65"/>
      <c r="C104" s="65"/>
      <c r="D104" s="65"/>
      <c r="E104" s="65"/>
      <c r="F104" s="65"/>
      <c r="G104" s="65"/>
      <c r="H104" s="65"/>
    </row>
    <row r="105" spans="2:8">
      <c r="B105" s="65"/>
      <c r="C105" s="65"/>
      <c r="D105" s="65"/>
      <c r="E105" s="65"/>
      <c r="F105" s="65"/>
      <c r="G105" s="65"/>
      <c r="H105" s="65"/>
    </row>
    <row r="106" spans="2:8">
      <c r="B106" s="65"/>
      <c r="C106" s="65"/>
      <c r="D106" s="65"/>
      <c r="E106" s="65"/>
      <c r="F106" s="65"/>
      <c r="G106" s="65"/>
      <c r="H106" s="65"/>
    </row>
    <row r="107" spans="2:8">
      <c r="B107" s="65"/>
      <c r="C107" s="65"/>
      <c r="D107" s="65"/>
      <c r="E107" s="65"/>
      <c r="F107" s="65"/>
      <c r="G107" s="65"/>
      <c r="H107" s="65"/>
    </row>
    <row r="108" spans="2:8">
      <c r="B108" s="65"/>
      <c r="C108" s="65"/>
      <c r="D108" s="65"/>
      <c r="E108" s="65"/>
      <c r="F108" s="65"/>
      <c r="G108" s="65"/>
      <c r="H108" s="65"/>
    </row>
    <row r="109" spans="2:8">
      <c r="B109" s="65"/>
      <c r="C109" s="65"/>
      <c r="D109" s="65"/>
      <c r="E109" s="65"/>
      <c r="F109" s="65"/>
      <c r="G109" s="65"/>
      <c r="H109" s="65"/>
    </row>
    <row r="110" spans="2:8">
      <c r="B110" s="65"/>
      <c r="C110" s="65"/>
      <c r="D110" s="65"/>
      <c r="E110" s="65"/>
      <c r="F110" s="65"/>
      <c r="G110" s="65"/>
      <c r="H110" s="65"/>
    </row>
    <row r="111" spans="2:8">
      <c r="B111" s="65"/>
      <c r="C111" s="65"/>
      <c r="D111" s="65"/>
      <c r="E111" s="65"/>
      <c r="F111" s="65"/>
      <c r="G111" s="65"/>
      <c r="H111" s="65"/>
    </row>
    <row r="112" spans="2:8">
      <c r="B112" s="65"/>
      <c r="C112" s="65"/>
      <c r="D112" s="65"/>
      <c r="E112" s="65"/>
      <c r="F112" s="65"/>
      <c r="G112" s="65"/>
      <c r="H112" s="65"/>
    </row>
    <row r="113" spans="2:8">
      <c r="B113" s="65"/>
      <c r="C113" s="65"/>
      <c r="D113" s="65"/>
      <c r="E113" s="65"/>
      <c r="F113" s="65"/>
      <c r="G113" s="65"/>
      <c r="H113" s="65"/>
    </row>
    <row r="114" spans="2:8">
      <c r="B114" s="65"/>
      <c r="C114" s="65"/>
      <c r="D114" s="65"/>
      <c r="E114" s="65"/>
      <c r="F114" s="65"/>
      <c r="G114" s="65"/>
      <c r="H114" s="65"/>
    </row>
    <row r="115" spans="2:8">
      <c r="B115" s="65"/>
      <c r="C115" s="65"/>
      <c r="D115" s="65"/>
      <c r="E115" s="65"/>
      <c r="F115" s="65"/>
      <c r="G115" s="65"/>
      <c r="H115" s="65"/>
    </row>
  </sheetData>
  <pageMargins left="0.75" right="0.75" top="1" bottom="1" header="0.5" footer="0.5"/>
  <pageSetup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G53"/>
  <sheetViews>
    <sheetView zoomScale="80" zoomScaleNormal="80" workbookViewId="0">
      <selection activeCell="C14" sqref="C14"/>
    </sheetView>
  </sheetViews>
  <sheetFormatPr defaultRowHeight="12.75"/>
  <cols>
    <col min="1" max="1" width="53" customWidth="1"/>
    <col min="2" max="4" width="14.140625" customWidth="1"/>
    <col min="5" max="6" width="11.140625" customWidth="1"/>
    <col min="7" max="7" width="14.140625" customWidth="1"/>
  </cols>
  <sheetData>
    <row r="1" spans="1:7">
      <c r="A1" s="1" t="s">
        <v>0</v>
      </c>
      <c r="E1" s="66"/>
      <c r="F1" s="5"/>
    </row>
    <row r="2" spans="1:7">
      <c r="A2" s="2" t="s">
        <v>1</v>
      </c>
      <c r="E2" s="66"/>
      <c r="F2" s="5"/>
    </row>
    <row r="3" spans="1:7">
      <c r="A3" s="2" t="s">
        <v>2</v>
      </c>
      <c r="E3" s="66"/>
      <c r="F3" s="5"/>
    </row>
    <row r="4" spans="1:7">
      <c r="A4" s="2" t="s">
        <v>3</v>
      </c>
      <c r="E4" s="66"/>
      <c r="F4" s="5"/>
    </row>
    <row r="5" spans="1:7">
      <c r="A5" s="1" t="s">
        <v>49</v>
      </c>
      <c r="B5" s="3"/>
      <c r="C5" s="3"/>
      <c r="D5" s="3"/>
      <c r="E5" s="3"/>
      <c r="F5" s="3"/>
      <c r="G5" s="3"/>
    </row>
    <row r="6" spans="1:7">
      <c r="A6" s="1"/>
      <c r="B6" s="3"/>
      <c r="C6" s="3"/>
      <c r="D6" s="3"/>
      <c r="E6" s="3"/>
      <c r="F6" s="3"/>
      <c r="G6" s="3"/>
    </row>
    <row r="7" spans="1:7">
      <c r="A7" s="1"/>
      <c r="B7" s="3"/>
      <c r="C7" s="3"/>
      <c r="D7" s="3"/>
      <c r="E7" s="3"/>
      <c r="F7" s="3"/>
      <c r="G7" s="3"/>
    </row>
    <row r="8" spans="1:7">
      <c r="A8" s="1"/>
      <c r="B8" s="3"/>
      <c r="C8" s="3"/>
      <c r="D8" s="3"/>
      <c r="E8" s="3"/>
      <c r="F8" s="3"/>
      <c r="G8" s="3"/>
    </row>
    <row r="9" spans="1:7">
      <c r="A9" s="1"/>
      <c r="B9" s="67" t="s">
        <v>6</v>
      </c>
      <c r="C9" s="68"/>
      <c r="D9" s="68"/>
      <c r="E9" s="68"/>
      <c r="F9" s="68"/>
      <c r="G9" s="69"/>
    </row>
    <row r="10" spans="1:7">
      <c r="A10" s="11"/>
      <c r="B10" s="70" t="s">
        <v>50</v>
      </c>
      <c r="C10" s="71"/>
      <c r="D10" s="71"/>
      <c r="E10" s="72"/>
      <c r="F10" s="72"/>
      <c r="G10" s="73"/>
    </row>
    <row r="11" spans="1:7" ht="25.5">
      <c r="A11" s="11"/>
      <c r="B11" s="74" t="s">
        <v>30</v>
      </c>
      <c r="C11" s="75"/>
      <c r="D11" s="75"/>
      <c r="E11" s="76"/>
      <c r="F11" s="76"/>
      <c r="G11" s="77" t="s">
        <v>5</v>
      </c>
    </row>
    <row r="12" spans="1:7" ht="25.5">
      <c r="A12" s="15"/>
      <c r="B12" s="78" t="s">
        <v>31</v>
      </c>
      <c r="C12" s="79" t="s">
        <v>32</v>
      </c>
      <c r="D12" s="79" t="s">
        <v>33</v>
      </c>
      <c r="E12" s="80" t="s">
        <v>34</v>
      </c>
      <c r="F12" s="80" t="s">
        <v>35</v>
      </c>
      <c r="G12" s="77" t="s">
        <v>33</v>
      </c>
    </row>
    <row r="13" spans="1:7">
      <c r="B13" s="81"/>
      <c r="C13" s="24"/>
      <c r="D13" s="24"/>
      <c r="E13" s="66"/>
      <c r="F13" s="5"/>
      <c r="G13" s="23"/>
    </row>
    <row r="14" spans="1:7">
      <c r="A14" t="s">
        <v>36</v>
      </c>
      <c r="B14" s="97">
        <v>309562767.46000004</v>
      </c>
      <c r="C14" s="98">
        <v>309562767.46000004</v>
      </c>
      <c r="D14" s="98">
        <f>(B14+C14)/2</f>
        <v>309562767.46000004</v>
      </c>
      <c r="E14" s="99" t="s">
        <v>37</v>
      </c>
      <c r="F14" s="82">
        <v>0.22019212721932863</v>
      </c>
      <c r="G14" s="100">
        <f>D14*F14</f>
        <v>68163284.274919778</v>
      </c>
    </row>
    <row r="15" spans="1:7">
      <c r="A15" t="s">
        <v>8</v>
      </c>
      <c r="B15" s="97">
        <v>1842785.89</v>
      </c>
      <c r="C15" s="98">
        <v>1896790.97</v>
      </c>
      <c r="D15" s="98">
        <f>(B15+C15)/2</f>
        <v>1869788.43</v>
      </c>
      <c r="E15" s="99" t="s">
        <v>37</v>
      </c>
      <c r="F15" s="82">
        <v>0.22019212721932863</v>
      </c>
      <c r="G15" s="100">
        <f>D15*F15</f>
        <v>411712.69185178872</v>
      </c>
    </row>
    <row r="16" spans="1:7">
      <c r="A16" t="s">
        <v>9</v>
      </c>
      <c r="B16" s="101">
        <v>4165076.39</v>
      </c>
      <c r="C16" s="102">
        <v>4165076.3899999987</v>
      </c>
      <c r="D16" s="98">
        <f>(B16+C16)/2</f>
        <v>4165076.3899999997</v>
      </c>
      <c r="E16" s="99" t="s">
        <v>37</v>
      </c>
      <c r="F16" s="82">
        <v>0.22019212721932863</v>
      </c>
      <c r="G16" s="100">
        <f>D16*F16</f>
        <v>917117.03034510196</v>
      </c>
    </row>
    <row r="17" spans="1:7">
      <c r="A17" t="s">
        <v>10</v>
      </c>
      <c r="B17" s="97">
        <v>-4576876.63</v>
      </c>
      <c r="C17" s="98">
        <v>-5289226.5200000005</v>
      </c>
      <c r="D17" s="98">
        <f>(B17+C17)/2</f>
        <v>-4933051.5750000002</v>
      </c>
      <c r="E17" s="99" t="s">
        <v>37</v>
      </c>
      <c r="F17" s="82">
        <v>0.22019212721932863</v>
      </c>
      <c r="G17" s="100">
        <f>D17*F17</f>
        <v>-1086219.1199819094</v>
      </c>
    </row>
    <row r="18" spans="1:7">
      <c r="A18" t="s">
        <v>11</v>
      </c>
      <c r="B18" s="103">
        <v>-1764101</v>
      </c>
      <c r="C18" s="104">
        <v>-1764101</v>
      </c>
      <c r="D18" s="98">
        <f>(B18+C18)/2</f>
        <v>-1764101</v>
      </c>
      <c r="E18" s="99" t="s">
        <v>37</v>
      </c>
      <c r="F18" s="82">
        <v>0.22019212721932863</v>
      </c>
      <c r="G18" s="100">
        <f>D18*F18</f>
        <v>-388441.15181974485</v>
      </c>
    </row>
    <row r="19" spans="1:7">
      <c r="A19" t="s">
        <v>12</v>
      </c>
      <c r="B19" s="105">
        <f>SUM(B14:B18)</f>
        <v>309229652.11000001</v>
      </c>
      <c r="C19" s="106">
        <f>SUM(C14:C18)</f>
        <v>308571307.30000007</v>
      </c>
      <c r="D19" s="106">
        <f>SUM(D14:D18)</f>
        <v>308900479.70500004</v>
      </c>
      <c r="E19" s="99"/>
      <c r="F19" s="83"/>
      <c r="G19" s="107">
        <f>SUM(G14:G18)</f>
        <v>68017453.725315005</v>
      </c>
    </row>
    <row r="20" spans="1:7">
      <c r="B20" s="97"/>
      <c r="C20" s="98"/>
      <c r="D20" s="98"/>
      <c r="E20" s="99"/>
      <c r="F20" s="83"/>
      <c r="G20" s="100"/>
    </row>
    <row r="21" spans="1:7">
      <c r="B21" s="108"/>
      <c r="C21" s="98"/>
      <c r="D21" s="39">
        <v>8.8502243589743592E-3</v>
      </c>
      <c r="E21" s="109"/>
      <c r="F21" s="5"/>
      <c r="G21" s="38">
        <v>8.8502243589743592E-3</v>
      </c>
    </row>
    <row r="22" spans="1:7">
      <c r="A22" t="s">
        <v>13</v>
      </c>
      <c r="B22" s="97"/>
      <c r="C22" s="98"/>
      <c r="D22" s="106">
        <f>D21*D19</f>
        <v>2733838.549984056</v>
      </c>
      <c r="E22" s="99"/>
      <c r="F22" s="83"/>
      <c r="G22" s="107">
        <f>G21*G19</f>
        <v>601969.72579519416</v>
      </c>
    </row>
    <row r="23" spans="1:7">
      <c r="B23" s="97"/>
      <c r="C23" s="98"/>
      <c r="D23" s="98"/>
      <c r="E23" s="99"/>
      <c r="F23" s="83"/>
      <c r="G23" s="100"/>
    </row>
    <row r="24" spans="1:7">
      <c r="A24" t="s">
        <v>14</v>
      </c>
      <c r="B24" s="97"/>
      <c r="C24" s="98"/>
      <c r="D24" s="44"/>
      <c r="E24" s="99"/>
      <c r="F24" s="82"/>
      <c r="G24" s="43"/>
    </row>
    <row r="25" spans="1:7">
      <c r="A25" s="47" t="s">
        <v>15</v>
      </c>
      <c r="B25" s="97"/>
      <c r="C25" s="5"/>
      <c r="D25" s="98">
        <v>164371.32</v>
      </c>
      <c r="E25" s="99" t="s">
        <v>37</v>
      </c>
      <c r="F25" s="82">
        <v>0.22019212721932863</v>
      </c>
      <c r="G25" s="100">
        <f t="shared" ref="G25:G31" si="0">D25*F25</f>
        <v>36193.270604648977</v>
      </c>
    </row>
    <row r="26" spans="1:7">
      <c r="A26" s="47" t="s">
        <v>16</v>
      </c>
      <c r="B26" s="97"/>
      <c r="C26" s="5"/>
      <c r="D26" s="98">
        <v>62147.13</v>
      </c>
      <c r="E26" s="99" t="s">
        <v>37</v>
      </c>
      <c r="F26" s="82">
        <v>0.22019212721932863</v>
      </c>
      <c r="G26" s="100">
        <f t="shared" si="0"/>
        <v>13684.308755276154</v>
      </c>
    </row>
    <row r="27" spans="1:7">
      <c r="A27" s="47" t="s">
        <v>17</v>
      </c>
      <c r="B27" s="97"/>
      <c r="C27" s="5"/>
      <c r="D27" s="98">
        <v>4139.8599999999997</v>
      </c>
      <c r="E27" s="99" t="s">
        <v>37</v>
      </c>
      <c r="F27" s="82">
        <v>0.22019212721932863</v>
      </c>
      <c r="G27" s="100">
        <f t="shared" si="0"/>
        <v>911.56457979020968</v>
      </c>
    </row>
    <row r="28" spans="1:7">
      <c r="A28" s="47" t="s">
        <v>18</v>
      </c>
      <c r="B28" s="97"/>
      <c r="C28" s="5"/>
      <c r="D28" s="98">
        <v>0</v>
      </c>
      <c r="E28" s="99" t="s">
        <v>37</v>
      </c>
      <c r="F28" s="82">
        <v>0.22019212721932863</v>
      </c>
      <c r="G28" s="100">
        <f t="shared" si="0"/>
        <v>0</v>
      </c>
    </row>
    <row r="29" spans="1:7">
      <c r="A29" s="47" t="s">
        <v>19</v>
      </c>
      <c r="B29" s="97"/>
      <c r="C29" s="5"/>
      <c r="D29" s="98">
        <v>83702.559999999998</v>
      </c>
      <c r="E29" s="99" t="s">
        <v>37</v>
      </c>
      <c r="F29" s="82">
        <v>0.22019212721932863</v>
      </c>
      <c r="G29" s="100">
        <f t="shared" si="0"/>
        <v>18430.644740103486</v>
      </c>
    </row>
    <row r="30" spans="1:7">
      <c r="A30" s="47" t="s">
        <v>20</v>
      </c>
      <c r="B30" s="97"/>
      <c r="C30" s="5"/>
      <c r="D30" s="98">
        <v>25989.280000000002</v>
      </c>
      <c r="E30" s="99" t="s">
        <v>37</v>
      </c>
      <c r="F30" s="82">
        <v>0.22019212721932863</v>
      </c>
      <c r="G30" s="100">
        <f t="shared" si="0"/>
        <v>5722.6348480987535</v>
      </c>
    </row>
    <row r="31" spans="1:7">
      <c r="A31" s="47" t="s">
        <v>21</v>
      </c>
      <c r="B31" s="97"/>
      <c r="C31" s="5"/>
      <c r="D31" s="110">
        <v>0</v>
      </c>
      <c r="E31" s="99" t="s">
        <v>38</v>
      </c>
      <c r="F31" s="82">
        <v>7.272507765308818E-2</v>
      </c>
      <c r="G31" s="111">
        <f t="shared" si="0"/>
        <v>0</v>
      </c>
    </row>
    <row r="32" spans="1:7">
      <c r="A32" t="s">
        <v>22</v>
      </c>
      <c r="B32" s="97"/>
      <c r="C32" s="5"/>
      <c r="D32" s="98">
        <f>SUM(D25:D31)</f>
        <v>340350.15</v>
      </c>
      <c r="E32" s="99"/>
      <c r="F32" s="82"/>
      <c r="G32" s="100">
        <f>SUM(G25:G31)</f>
        <v>74942.423527917577</v>
      </c>
    </row>
    <row r="33" spans="1:7">
      <c r="B33" s="97"/>
      <c r="C33" s="5"/>
      <c r="D33" s="98"/>
      <c r="E33" s="99"/>
      <c r="F33" s="82"/>
      <c r="G33" s="100"/>
    </row>
    <row r="34" spans="1:7">
      <c r="A34" t="s">
        <v>23</v>
      </c>
      <c r="B34" s="103"/>
      <c r="C34" s="5"/>
      <c r="D34" s="104">
        <v>712349.89</v>
      </c>
      <c r="E34" s="99" t="s">
        <v>37</v>
      </c>
      <c r="F34" s="82">
        <v>0.22019212721932863</v>
      </c>
      <c r="G34" s="100">
        <f>D34*F34</f>
        <v>156853.83760355477</v>
      </c>
    </row>
    <row r="35" spans="1:7">
      <c r="A35" t="s">
        <v>24</v>
      </c>
      <c r="B35" s="97"/>
      <c r="C35" s="5"/>
      <c r="D35" s="29">
        <v>197385.34673190175</v>
      </c>
      <c r="E35" s="99" t="s">
        <v>39</v>
      </c>
      <c r="F35" s="82">
        <v>7.272507765308818E-2</v>
      </c>
      <c r="G35" s="100">
        <f>D35*F35</f>
        <v>14354.864668659289</v>
      </c>
    </row>
    <row r="36" spans="1:7">
      <c r="A36" t="s">
        <v>25</v>
      </c>
      <c r="B36" s="97"/>
      <c r="C36" s="5"/>
      <c r="D36" s="106">
        <f>D22+D32+D34+D35</f>
        <v>3983923.9367159577</v>
      </c>
      <c r="E36" s="99"/>
      <c r="F36" s="82"/>
      <c r="G36" s="107">
        <f>G22+G32+G34+G35</f>
        <v>848120.85159532574</v>
      </c>
    </row>
    <row r="37" spans="1:7">
      <c r="A37" s="2"/>
      <c r="B37" s="97"/>
      <c r="C37" s="5"/>
      <c r="D37" s="98"/>
      <c r="E37" s="84"/>
      <c r="F37" s="85"/>
      <c r="G37" s="100"/>
    </row>
    <row r="38" spans="1:7">
      <c r="A38" s="2" t="s">
        <v>26</v>
      </c>
      <c r="B38" s="97"/>
      <c r="C38" s="5"/>
      <c r="D38" s="50">
        <v>161390.4859254318</v>
      </c>
      <c r="E38" s="84"/>
      <c r="F38" s="85"/>
      <c r="G38" s="49">
        <v>34357.743404933812</v>
      </c>
    </row>
    <row r="39" spans="1:7">
      <c r="A39" t="s">
        <v>27</v>
      </c>
      <c r="B39" s="97"/>
      <c r="C39" s="5"/>
      <c r="D39" s="50">
        <v>21752.087181274306</v>
      </c>
      <c r="E39" s="99"/>
      <c r="F39" s="83"/>
      <c r="G39" s="49">
        <v>4630.7105751033951</v>
      </c>
    </row>
    <row r="40" spans="1:7">
      <c r="A40" s="1"/>
      <c r="B40" s="86"/>
      <c r="C40" s="5"/>
      <c r="D40" s="55"/>
      <c r="E40" s="99"/>
      <c r="F40" s="87"/>
      <c r="G40" s="54"/>
    </row>
    <row r="41" spans="1:7">
      <c r="A41" s="1" t="s">
        <v>28</v>
      </c>
      <c r="B41" s="88"/>
      <c r="C41" s="89"/>
      <c r="D41" s="60">
        <f>SUM(D36,D38:D39)</f>
        <v>4167066.5098226639</v>
      </c>
      <c r="E41" s="90"/>
      <c r="F41" s="91"/>
      <c r="G41" s="59">
        <f>SUM(G36,G38:G39)</f>
        <v>887109.30557536299</v>
      </c>
    </row>
    <row r="44" spans="1:7" s="92" customFormat="1" ht="27" customHeight="1">
      <c r="A44" s="92" t="s">
        <v>40</v>
      </c>
      <c r="B44" s="93"/>
      <c r="C44" s="93"/>
      <c r="D44" s="93"/>
      <c r="E44" s="94"/>
      <c r="F44" s="95"/>
      <c r="G44" s="93"/>
    </row>
    <row r="45" spans="1:7" s="92" customFormat="1" ht="27" customHeight="1">
      <c r="A45" s="96" t="s">
        <v>41</v>
      </c>
      <c r="B45" s="96"/>
      <c r="C45" s="96"/>
      <c r="D45" s="96"/>
      <c r="E45" s="96"/>
      <c r="F45" s="96"/>
      <c r="G45" s="96"/>
    </row>
    <row r="46" spans="1:7" s="92" customFormat="1" ht="27" customHeight="1">
      <c r="A46" s="96" t="s">
        <v>42</v>
      </c>
      <c r="B46" s="96"/>
      <c r="C46" s="96"/>
      <c r="D46" s="96"/>
      <c r="E46" s="96"/>
      <c r="F46" s="96"/>
      <c r="G46" s="96"/>
    </row>
    <row r="47" spans="1:7" s="92" customFormat="1" ht="27" customHeight="1">
      <c r="A47" s="96" t="s">
        <v>43</v>
      </c>
      <c r="B47" s="96"/>
      <c r="C47" s="96"/>
      <c r="D47" s="96"/>
      <c r="E47" s="96"/>
      <c r="F47" s="96"/>
      <c r="G47" s="96"/>
    </row>
    <row r="48" spans="1:7" s="92" customFormat="1" ht="27" customHeight="1">
      <c r="A48" s="96" t="s">
        <v>44</v>
      </c>
      <c r="B48" s="96"/>
      <c r="C48" s="96"/>
      <c r="D48" s="96"/>
      <c r="E48" s="96"/>
      <c r="F48" s="96"/>
      <c r="G48" s="96"/>
    </row>
    <row r="49" spans="1:7" s="92" customFormat="1" ht="27" customHeight="1">
      <c r="A49" s="96" t="s">
        <v>45</v>
      </c>
      <c r="B49" s="96"/>
      <c r="C49" s="96"/>
      <c r="D49" s="96"/>
      <c r="E49" s="96"/>
      <c r="F49" s="96"/>
      <c r="G49" s="96"/>
    </row>
    <row r="50" spans="1:7" s="92" customFormat="1" ht="27" customHeight="1">
      <c r="A50" s="96" t="s">
        <v>51</v>
      </c>
      <c r="B50" s="96"/>
      <c r="C50" s="96"/>
      <c r="D50" s="96"/>
      <c r="E50" s="96"/>
      <c r="F50" s="96"/>
      <c r="G50" s="96"/>
    </row>
    <row r="51" spans="1:7" s="92" customFormat="1" ht="27" customHeight="1">
      <c r="A51" s="96" t="s">
        <v>46</v>
      </c>
      <c r="B51" s="96"/>
      <c r="C51" s="96"/>
      <c r="D51" s="96"/>
      <c r="E51" s="96"/>
      <c r="F51" s="96"/>
      <c r="G51" s="96"/>
    </row>
    <row r="52" spans="1:7" s="92" customFormat="1" ht="27" customHeight="1">
      <c r="A52" s="96" t="s">
        <v>47</v>
      </c>
      <c r="B52" s="96"/>
      <c r="C52" s="96"/>
      <c r="D52" s="96"/>
      <c r="E52" s="96"/>
      <c r="F52" s="96"/>
      <c r="G52" s="96"/>
    </row>
    <row r="53" spans="1:7" ht="27" customHeight="1">
      <c r="A53" s="96" t="s">
        <v>48</v>
      </c>
      <c r="B53" s="96"/>
      <c r="C53" s="96"/>
      <c r="D53" s="96"/>
      <c r="E53" s="96"/>
      <c r="F53" s="96"/>
      <c r="G53" s="96"/>
    </row>
  </sheetData>
  <mergeCells count="9">
    <mergeCell ref="A51:G51"/>
    <mergeCell ref="A52:G52"/>
    <mergeCell ref="A53:G53"/>
    <mergeCell ref="A45:G45"/>
    <mergeCell ref="A46:G46"/>
    <mergeCell ref="A47:G47"/>
    <mergeCell ref="A48:G48"/>
    <mergeCell ref="A49:G49"/>
    <mergeCell ref="A50:G50"/>
  </mergeCells>
  <pageMargins left="0.7" right="0.7" top="0.75" bottom="0.75" header="0.3" footer="0.3"/>
  <pageSetup scale="65" orientation="portrait" horizontalDpi="300" verticalDpi="300" r:id="rId1"/>
</worksheet>
</file>

<file path=xl/worksheets/sheet3.xml><?xml version="1.0" encoding="utf-8"?>
<worksheet xmlns="http://schemas.openxmlformats.org/spreadsheetml/2006/main" xmlns:r="http://schemas.openxmlformats.org/officeDocument/2006/relationships">
  <dimension ref="A1:G54"/>
  <sheetViews>
    <sheetView zoomScale="80" zoomScaleNormal="80" workbookViewId="0">
      <selection activeCell="F58" sqref="F58"/>
    </sheetView>
  </sheetViews>
  <sheetFormatPr defaultRowHeight="12.75"/>
  <cols>
    <col min="1" max="1" width="53" customWidth="1"/>
    <col min="2" max="4" width="14.140625" customWidth="1"/>
    <col min="5" max="6" width="11.140625" customWidth="1"/>
    <col min="7" max="7" width="14.140625" customWidth="1"/>
  </cols>
  <sheetData>
    <row r="1" spans="1:7">
      <c r="A1" s="1" t="s">
        <v>0</v>
      </c>
      <c r="E1" s="66"/>
      <c r="F1" s="5"/>
    </row>
    <row r="2" spans="1:7">
      <c r="A2" s="2" t="s">
        <v>1</v>
      </c>
      <c r="E2" s="66"/>
      <c r="F2" s="5"/>
    </row>
    <row r="3" spans="1:7">
      <c r="A3" s="2" t="s">
        <v>2</v>
      </c>
      <c r="E3" s="66"/>
      <c r="F3" s="5"/>
    </row>
    <row r="4" spans="1:7">
      <c r="A4" s="2" t="s">
        <v>3</v>
      </c>
      <c r="E4" s="66"/>
      <c r="F4" s="5"/>
    </row>
    <row r="5" spans="1:7">
      <c r="A5" s="1" t="s">
        <v>52</v>
      </c>
      <c r="B5" s="3"/>
      <c r="C5" s="3"/>
      <c r="D5" s="3"/>
      <c r="E5" s="3"/>
      <c r="F5" s="3"/>
      <c r="G5" s="3"/>
    </row>
    <row r="6" spans="1:7">
      <c r="A6" s="1"/>
      <c r="B6" s="3"/>
      <c r="C6" s="3"/>
      <c r="D6" s="3"/>
      <c r="E6" s="3"/>
      <c r="F6" s="3"/>
      <c r="G6" s="3"/>
    </row>
    <row r="7" spans="1:7">
      <c r="A7" s="1"/>
      <c r="B7" s="3"/>
      <c r="C7" s="3"/>
      <c r="D7" s="3"/>
      <c r="E7" s="3"/>
      <c r="F7" s="3"/>
      <c r="G7" s="3"/>
    </row>
    <row r="8" spans="1:7">
      <c r="A8" s="1"/>
      <c r="B8" s="3"/>
      <c r="C8" s="3"/>
      <c r="D8" s="3"/>
      <c r="E8" s="3"/>
      <c r="F8" s="3"/>
      <c r="G8" s="3"/>
    </row>
    <row r="9" spans="1:7">
      <c r="A9" s="1"/>
      <c r="B9" s="67" t="s">
        <v>6</v>
      </c>
      <c r="C9" s="68"/>
      <c r="D9" s="68"/>
      <c r="E9" s="68"/>
      <c r="F9" s="68"/>
      <c r="G9" s="69"/>
    </row>
    <row r="10" spans="1:7">
      <c r="A10" s="11"/>
      <c r="B10" s="70" t="s">
        <v>53</v>
      </c>
      <c r="C10" s="71"/>
      <c r="D10" s="71"/>
      <c r="E10" s="72"/>
      <c r="F10" s="72"/>
      <c r="G10" s="73"/>
    </row>
    <row r="11" spans="1:7" ht="25.5">
      <c r="A11" s="11"/>
      <c r="B11" s="74" t="s">
        <v>30</v>
      </c>
      <c r="C11" s="75"/>
      <c r="D11" s="75"/>
      <c r="E11" s="76"/>
      <c r="F11" s="76"/>
      <c r="G11" s="77" t="s">
        <v>5</v>
      </c>
    </row>
    <row r="12" spans="1:7" ht="25.5">
      <c r="A12" s="15"/>
      <c r="B12" s="78" t="s">
        <v>31</v>
      </c>
      <c r="C12" s="79" t="s">
        <v>32</v>
      </c>
      <c r="D12" s="79" t="s">
        <v>33</v>
      </c>
      <c r="E12" s="80" t="s">
        <v>34</v>
      </c>
      <c r="F12" s="80" t="s">
        <v>35</v>
      </c>
      <c r="G12" s="77" t="s">
        <v>33</v>
      </c>
    </row>
    <row r="13" spans="1:7">
      <c r="B13" s="81"/>
      <c r="C13" s="24"/>
      <c r="D13" s="24"/>
      <c r="E13" s="66"/>
      <c r="F13" s="5"/>
      <c r="G13" s="23"/>
    </row>
    <row r="14" spans="1:7">
      <c r="A14" t="s">
        <v>54</v>
      </c>
      <c r="B14" s="97">
        <v>309562767.46000004</v>
      </c>
      <c r="C14" s="98">
        <v>368025448.42000008</v>
      </c>
      <c r="D14" s="98">
        <f>(B14+C14)/2</f>
        <v>338794107.94000006</v>
      </c>
      <c r="E14" s="99" t="s">
        <v>37</v>
      </c>
      <c r="F14" s="82">
        <v>0.22019212721932863</v>
      </c>
      <c r="G14" s="100">
        <f>D14*F14</f>
        <v>74599795.316683441</v>
      </c>
    </row>
    <row r="15" spans="1:7">
      <c r="A15" t="s">
        <v>8</v>
      </c>
      <c r="B15" s="97">
        <v>1896790.97</v>
      </c>
      <c r="C15" s="98">
        <v>1923753.56</v>
      </c>
      <c r="D15" s="98">
        <f>(B15+C15)/2</f>
        <v>1910272.2650000001</v>
      </c>
      <c r="E15" s="99" t="s">
        <v>37</v>
      </c>
      <c r="F15" s="82">
        <v>0.22019212721932863</v>
      </c>
      <c r="G15" s="100">
        <f>D15*F15</f>
        <v>420626.91359843506</v>
      </c>
    </row>
    <row r="16" spans="1:7">
      <c r="A16" t="s">
        <v>9</v>
      </c>
      <c r="B16" s="97">
        <v>4165076.3899999987</v>
      </c>
      <c r="C16" s="102">
        <v>4165076.3899999987</v>
      </c>
      <c r="D16" s="98">
        <f>(B16+C16)/2</f>
        <v>4165076.3899999987</v>
      </c>
      <c r="E16" s="99" t="s">
        <v>37</v>
      </c>
      <c r="F16" s="82">
        <v>0.22019212721932863</v>
      </c>
      <c r="G16" s="100">
        <f>D16*F16</f>
        <v>917117.03034510172</v>
      </c>
    </row>
    <row r="17" spans="1:7">
      <c r="A17" t="s">
        <v>10</v>
      </c>
      <c r="B17" s="97">
        <v>-5289226.5200000005</v>
      </c>
      <c r="C17" s="98">
        <v>-61431650.689999983</v>
      </c>
      <c r="D17" s="98">
        <f>(B17+C17)/2</f>
        <v>-33360438.604999993</v>
      </c>
      <c r="E17" s="99" t="s">
        <v>37</v>
      </c>
      <c r="F17" s="82">
        <v>0.22019212721932863</v>
      </c>
      <c r="G17" s="100">
        <f>D17*F17</f>
        <v>-7345705.9414047608</v>
      </c>
    </row>
    <row r="18" spans="1:7">
      <c r="A18" t="s">
        <v>11</v>
      </c>
      <c r="B18" s="97">
        <v>-1764101</v>
      </c>
      <c r="C18" s="104">
        <v>-1764101</v>
      </c>
      <c r="D18" s="98">
        <f>(B18+C18)/2</f>
        <v>-1764101</v>
      </c>
      <c r="E18" s="99" t="s">
        <v>37</v>
      </c>
      <c r="F18" s="82">
        <v>0.22019212721932863</v>
      </c>
      <c r="G18" s="100">
        <f>D18*F18</f>
        <v>-388441.15181974485</v>
      </c>
    </row>
    <row r="19" spans="1:7">
      <c r="A19" t="s">
        <v>12</v>
      </c>
      <c r="B19" s="105">
        <f>SUM(B14:B18)</f>
        <v>308571307.30000007</v>
      </c>
      <c r="C19" s="106">
        <f>SUM(C14:C18)</f>
        <v>310918526.68000007</v>
      </c>
      <c r="D19" s="106">
        <f>SUM(D14:D18)</f>
        <v>309744916.99000001</v>
      </c>
      <c r="E19" s="99"/>
      <c r="F19" s="83"/>
      <c r="G19" s="107">
        <f>SUM(G14:G18)</f>
        <v>68203392.167402461</v>
      </c>
    </row>
    <row r="20" spans="1:7">
      <c r="B20" s="97"/>
      <c r="C20" s="98"/>
      <c r="D20" s="98"/>
      <c r="E20" s="99"/>
      <c r="F20" s="83"/>
      <c r="G20" s="100"/>
    </row>
    <row r="21" spans="1:7">
      <c r="B21" s="108"/>
      <c r="C21" s="112"/>
      <c r="D21" s="39">
        <v>8.8502243589743592E-3</v>
      </c>
      <c r="E21" s="109"/>
      <c r="F21" s="5"/>
      <c r="G21" s="38">
        <v>8.8502243589743592E-3</v>
      </c>
    </row>
    <row r="22" spans="1:7">
      <c r="A22" t="s">
        <v>13</v>
      </c>
      <c r="B22" s="97"/>
      <c r="C22" s="98"/>
      <c r="D22" s="106">
        <f>D21*D19</f>
        <v>2741312.009413389</v>
      </c>
      <c r="E22" s="99"/>
      <c r="F22" s="83"/>
      <c r="G22" s="107">
        <f>G21*G19</f>
        <v>603615.32272462628</v>
      </c>
    </row>
    <row r="23" spans="1:7">
      <c r="B23" s="97"/>
      <c r="C23" s="98"/>
      <c r="D23" s="98"/>
      <c r="E23" s="99"/>
      <c r="F23" s="83"/>
      <c r="G23" s="100"/>
    </row>
    <row r="24" spans="1:7">
      <c r="A24" t="s">
        <v>14</v>
      </c>
      <c r="B24" s="97"/>
      <c r="C24" s="98"/>
      <c r="D24" s="44"/>
      <c r="E24" s="99"/>
      <c r="F24" s="82"/>
      <c r="G24" s="43"/>
    </row>
    <row r="25" spans="1:7">
      <c r="A25" s="47" t="s">
        <v>15</v>
      </c>
      <c r="B25" s="97"/>
      <c r="C25" s="5"/>
      <c r="D25" s="98">
        <v>236343.75</v>
      </c>
      <c r="E25" s="99" t="s">
        <v>37</v>
      </c>
      <c r="F25" s="82">
        <v>0.22019212721932863</v>
      </c>
      <c r="G25" s="100">
        <f t="shared" ref="G25:G31" si="0">D25*F25</f>
        <v>52041.033067493197</v>
      </c>
    </row>
    <row r="26" spans="1:7">
      <c r="A26" s="47" t="s">
        <v>16</v>
      </c>
      <c r="B26" s="97"/>
      <c r="C26" s="5"/>
      <c r="D26" s="98">
        <v>53776.490000000005</v>
      </c>
      <c r="E26" s="99" t="s">
        <v>37</v>
      </c>
      <c r="F26" s="82">
        <v>0.22019212721932863</v>
      </c>
      <c r="G26" s="100">
        <f t="shared" si="0"/>
        <v>11841.159727488955</v>
      </c>
    </row>
    <row r="27" spans="1:7">
      <c r="A27" s="47" t="s">
        <v>17</v>
      </c>
      <c r="B27" s="97"/>
      <c r="C27" s="5"/>
      <c r="D27" s="98">
        <v>0.48226999999999998</v>
      </c>
      <c r="E27" s="99" t="s">
        <v>37</v>
      </c>
      <c r="F27" s="82">
        <v>0.22019212721932863</v>
      </c>
      <c r="G27" s="100">
        <f t="shared" si="0"/>
        <v>0.10619205719406562</v>
      </c>
    </row>
    <row r="28" spans="1:7">
      <c r="A28" s="47" t="s">
        <v>18</v>
      </c>
      <c r="B28" s="97"/>
      <c r="C28" s="5"/>
      <c r="D28" s="98">
        <v>9165.2799999999988</v>
      </c>
      <c r="E28" s="99" t="s">
        <v>37</v>
      </c>
      <c r="F28" s="82">
        <v>0.22019212721932863</v>
      </c>
      <c r="G28" s="100">
        <f t="shared" si="0"/>
        <v>2018.1224997607681</v>
      </c>
    </row>
    <row r="29" spans="1:7">
      <c r="A29" s="47" t="s">
        <v>19</v>
      </c>
      <c r="B29" s="97"/>
      <c r="C29" s="5"/>
      <c r="D29" s="98">
        <v>220224.23</v>
      </c>
      <c r="E29" s="99" t="s">
        <v>37</v>
      </c>
      <c r="F29" s="82">
        <v>0.22019212721932863</v>
      </c>
      <c r="G29" s="100">
        <f t="shared" si="0"/>
        <v>48491.64166893869</v>
      </c>
    </row>
    <row r="30" spans="1:7">
      <c r="A30" s="47" t="s">
        <v>20</v>
      </c>
      <c r="B30" s="97"/>
      <c r="C30" s="5"/>
      <c r="D30" s="98">
        <v>12015.83</v>
      </c>
      <c r="E30" s="99" t="s">
        <v>37</v>
      </c>
      <c r="F30" s="82">
        <v>0.22019212721932863</v>
      </c>
      <c r="G30" s="100">
        <f t="shared" si="0"/>
        <v>2645.7911680058255</v>
      </c>
    </row>
    <row r="31" spans="1:7">
      <c r="A31" s="47" t="s">
        <v>21</v>
      </c>
      <c r="B31" s="97"/>
      <c r="C31" s="5"/>
      <c r="D31" s="110"/>
      <c r="E31" s="99" t="s">
        <v>38</v>
      </c>
      <c r="F31" s="82">
        <v>7.272507765308818E-2</v>
      </c>
      <c r="G31" s="111">
        <f t="shared" si="0"/>
        <v>0</v>
      </c>
    </row>
    <row r="32" spans="1:7">
      <c r="A32" t="s">
        <v>22</v>
      </c>
      <c r="B32" s="97"/>
      <c r="C32" s="5"/>
      <c r="D32" s="98">
        <f>SUM(D25:D31)</f>
        <v>531526.06226999988</v>
      </c>
      <c r="E32" s="99"/>
      <c r="F32" s="82"/>
      <c r="G32" s="100">
        <f>SUM(G25:G31)</f>
        <v>117037.85432374464</v>
      </c>
    </row>
    <row r="33" spans="1:7">
      <c r="B33" s="97"/>
      <c r="C33" s="5"/>
      <c r="D33" s="98"/>
      <c r="E33" s="99"/>
      <c r="F33" s="82"/>
      <c r="G33" s="100"/>
    </row>
    <row r="34" spans="1:7">
      <c r="A34" t="s">
        <v>23</v>
      </c>
      <c r="B34" s="103"/>
      <c r="C34" s="5"/>
      <c r="D34" s="104">
        <v>815161.26000000059</v>
      </c>
      <c r="E34" s="99" t="s">
        <v>37</v>
      </c>
      <c r="F34" s="82">
        <v>0.22019212721932863</v>
      </c>
      <c r="G34" s="100">
        <f>D34*F34</f>
        <v>179492.09186618836</v>
      </c>
    </row>
    <row r="35" spans="1:7">
      <c r="A35" t="s">
        <v>24</v>
      </c>
      <c r="B35" s="97"/>
      <c r="C35" s="5"/>
      <c r="D35" s="29">
        <v>197906.26974830392</v>
      </c>
      <c r="E35" s="99" t="s">
        <v>39</v>
      </c>
      <c r="F35" s="82">
        <v>7.272507765308818E-2</v>
      </c>
      <c r="G35" s="100">
        <f>D35*F35</f>
        <v>14392.748835478418</v>
      </c>
    </row>
    <row r="36" spans="1:7">
      <c r="A36" t="s">
        <v>25</v>
      </c>
      <c r="B36" s="97"/>
      <c r="C36" s="5"/>
      <c r="D36" s="106">
        <f>D22+D32+D34+D35</f>
        <v>4285905.6014316939</v>
      </c>
      <c r="E36" s="99"/>
      <c r="F36" s="113"/>
      <c r="G36" s="107">
        <f>G22+G32+G34+G35</f>
        <v>914538.01775003772</v>
      </c>
    </row>
    <row r="37" spans="1:7">
      <c r="A37" s="2"/>
      <c r="B37" s="97"/>
      <c r="C37" s="5"/>
      <c r="D37" s="98"/>
      <c r="E37" s="84"/>
      <c r="F37" s="85"/>
      <c r="G37" s="100"/>
    </row>
    <row r="38" spans="1:7">
      <c r="A38" s="2" t="s">
        <v>26</v>
      </c>
      <c r="B38" s="97"/>
      <c r="C38" s="5"/>
      <c r="D38" s="50">
        <v>173623.89408864549</v>
      </c>
      <c r="E38" s="84"/>
      <c r="F38" s="85"/>
      <c r="G38" s="49">
        <v>37048.331601337763</v>
      </c>
    </row>
    <row r="39" spans="1:7">
      <c r="A39" t="s">
        <v>27</v>
      </c>
      <c r="B39" s="97"/>
      <c r="C39" s="5"/>
      <c r="D39" s="50">
        <v>23400.896647114107</v>
      </c>
      <c r="E39" s="99"/>
      <c r="F39" s="102"/>
      <c r="G39" s="49">
        <v>4993.3460097852594</v>
      </c>
    </row>
    <row r="40" spans="1:7">
      <c r="A40" s="1"/>
      <c r="B40" s="86"/>
      <c r="C40" s="5"/>
      <c r="D40" s="55"/>
      <c r="E40" s="99"/>
      <c r="F40" s="114"/>
      <c r="G40" s="54"/>
    </row>
    <row r="41" spans="1:7">
      <c r="A41" s="1" t="s">
        <v>28</v>
      </c>
      <c r="B41" s="88"/>
      <c r="C41" s="89"/>
      <c r="D41" s="60">
        <f>SUM(D36,D38:D39)</f>
        <v>4482930.3921674537</v>
      </c>
      <c r="E41" s="90"/>
      <c r="F41" s="91"/>
      <c r="G41" s="59">
        <f>SUM(G36,G38:G39)</f>
        <v>956579.69536116079</v>
      </c>
    </row>
    <row r="44" spans="1:7" s="92" customFormat="1" ht="27" customHeight="1">
      <c r="A44" s="92" t="s">
        <v>40</v>
      </c>
      <c r="B44" s="93"/>
      <c r="C44" s="93"/>
      <c r="D44" s="93"/>
      <c r="E44" s="94"/>
      <c r="F44" s="95"/>
      <c r="G44" s="93"/>
    </row>
    <row r="45" spans="1:7" s="92" customFormat="1" ht="27" customHeight="1">
      <c r="A45" s="96" t="s">
        <v>41</v>
      </c>
      <c r="B45" s="96"/>
      <c r="C45" s="96"/>
      <c r="D45" s="96"/>
      <c r="E45" s="96"/>
      <c r="F45" s="96"/>
      <c r="G45" s="96"/>
    </row>
    <row r="46" spans="1:7" s="92" customFormat="1" ht="27" customHeight="1">
      <c r="A46" s="96" t="s">
        <v>42</v>
      </c>
      <c r="B46" s="96"/>
      <c r="C46" s="96"/>
      <c r="D46" s="96"/>
      <c r="E46" s="96"/>
      <c r="F46" s="96"/>
      <c r="G46" s="96"/>
    </row>
    <row r="47" spans="1:7" s="92" customFormat="1" ht="27" customHeight="1">
      <c r="A47" s="96" t="s">
        <v>43</v>
      </c>
      <c r="B47" s="96"/>
      <c r="C47" s="96"/>
      <c r="D47" s="96"/>
      <c r="E47" s="96"/>
      <c r="F47" s="96"/>
      <c r="G47" s="96"/>
    </row>
    <row r="48" spans="1:7" s="92" customFormat="1" ht="27" customHeight="1">
      <c r="A48" s="96" t="s">
        <v>44</v>
      </c>
      <c r="B48" s="96"/>
      <c r="C48" s="96"/>
      <c r="D48" s="96"/>
      <c r="E48" s="96"/>
      <c r="F48" s="96"/>
      <c r="G48" s="96"/>
    </row>
    <row r="49" spans="1:7" s="92" customFormat="1" ht="27" customHeight="1">
      <c r="A49" s="96" t="s">
        <v>45</v>
      </c>
      <c r="B49" s="96"/>
      <c r="C49" s="96"/>
      <c r="D49" s="96"/>
      <c r="E49" s="96"/>
      <c r="F49" s="96"/>
      <c r="G49" s="96"/>
    </row>
    <row r="50" spans="1:7" s="92" customFormat="1" ht="27" customHeight="1">
      <c r="A50" s="96" t="s">
        <v>51</v>
      </c>
      <c r="B50" s="96"/>
      <c r="C50" s="96"/>
      <c r="D50" s="96"/>
      <c r="E50" s="96"/>
      <c r="F50" s="96"/>
      <c r="G50" s="96"/>
    </row>
    <row r="51" spans="1:7" s="92" customFormat="1" ht="27" customHeight="1">
      <c r="A51" s="96" t="s">
        <v>46</v>
      </c>
      <c r="B51" s="96"/>
      <c r="C51" s="96"/>
      <c r="D51" s="96"/>
      <c r="E51" s="96"/>
      <c r="F51" s="96"/>
      <c r="G51" s="96"/>
    </row>
    <row r="52" spans="1:7" s="92" customFormat="1" ht="27" customHeight="1">
      <c r="A52" s="96" t="s">
        <v>47</v>
      </c>
      <c r="B52" s="96"/>
      <c r="C52" s="96"/>
      <c r="D52" s="96"/>
      <c r="E52" s="96"/>
      <c r="F52" s="96"/>
      <c r="G52" s="96"/>
    </row>
    <row r="53" spans="1:7" ht="27" customHeight="1">
      <c r="A53" s="96" t="s">
        <v>48</v>
      </c>
      <c r="B53" s="96"/>
      <c r="C53" s="96"/>
      <c r="D53" s="96"/>
      <c r="E53" s="96"/>
      <c r="F53" s="96"/>
      <c r="G53" s="96"/>
    </row>
    <row r="54" spans="1:7" ht="28.5" customHeight="1">
      <c r="A54" s="96" t="s">
        <v>55</v>
      </c>
      <c r="B54" s="96"/>
      <c r="C54" s="96"/>
      <c r="D54" s="96"/>
      <c r="E54" s="96"/>
      <c r="F54" s="96"/>
      <c r="G54" s="96"/>
    </row>
  </sheetData>
  <mergeCells count="10">
    <mergeCell ref="A51:G51"/>
    <mergeCell ref="A52:G52"/>
    <mergeCell ref="A53:G53"/>
    <mergeCell ref="A54:G54"/>
    <mergeCell ref="A45:G45"/>
    <mergeCell ref="A46:G46"/>
    <mergeCell ref="A47:G47"/>
    <mergeCell ref="A48:G48"/>
    <mergeCell ref="A49:G49"/>
    <mergeCell ref="A50:G50"/>
  </mergeCells>
  <pageMargins left="0.7" right="0.7" top="0.75" bottom="0.75" header="0.3" footer="0.3"/>
  <pageSetup scale="65" orientation="portrait" horizontalDpi="300" verticalDpi="300" r:id="rId1"/>
</worksheet>
</file>

<file path=xl/worksheets/sheet4.xml><?xml version="1.0" encoding="utf-8"?>
<worksheet xmlns="http://schemas.openxmlformats.org/spreadsheetml/2006/main" xmlns:r="http://schemas.openxmlformats.org/officeDocument/2006/relationships">
  <dimension ref="A1:G55"/>
  <sheetViews>
    <sheetView tabSelected="1" topLeftCell="A15" zoomScale="80" zoomScaleNormal="80" workbookViewId="0">
      <selection activeCell="A34" sqref="A34"/>
    </sheetView>
  </sheetViews>
  <sheetFormatPr defaultRowHeight="12.75"/>
  <cols>
    <col min="1" max="1" width="56.7109375" customWidth="1"/>
    <col min="2" max="4" width="14.140625" customWidth="1"/>
    <col min="5" max="6" width="11.140625" customWidth="1"/>
    <col min="7" max="7" width="14.140625" customWidth="1"/>
  </cols>
  <sheetData>
    <row r="1" spans="1:7">
      <c r="A1" s="1" t="s">
        <v>0</v>
      </c>
      <c r="E1" s="66"/>
      <c r="F1" s="5"/>
    </row>
    <row r="2" spans="1:7">
      <c r="A2" s="2" t="s">
        <v>1</v>
      </c>
      <c r="E2" s="66"/>
      <c r="F2" s="5"/>
    </row>
    <row r="3" spans="1:7">
      <c r="A3" s="2" t="s">
        <v>2</v>
      </c>
      <c r="E3" s="66"/>
      <c r="F3" s="5"/>
    </row>
    <row r="4" spans="1:7">
      <c r="A4" s="2" t="s">
        <v>3</v>
      </c>
      <c r="E4" s="66"/>
      <c r="F4" s="5"/>
    </row>
    <row r="5" spans="1:7">
      <c r="A5" s="1" t="s">
        <v>56</v>
      </c>
      <c r="B5" s="3"/>
      <c r="C5" s="3"/>
      <c r="D5" s="3"/>
      <c r="E5" s="3"/>
      <c r="F5" s="3"/>
      <c r="G5" s="3"/>
    </row>
    <row r="6" spans="1:7">
      <c r="A6" s="1"/>
      <c r="B6" s="3"/>
      <c r="C6" s="3"/>
      <c r="D6" s="3"/>
      <c r="E6" s="3"/>
      <c r="F6" s="3"/>
      <c r="G6" s="3"/>
    </row>
    <row r="7" spans="1:7">
      <c r="A7" s="1"/>
      <c r="B7" s="3"/>
      <c r="C7" s="3"/>
      <c r="D7" s="3"/>
      <c r="E7" s="3"/>
      <c r="F7" s="3"/>
      <c r="G7" s="3"/>
    </row>
    <row r="8" spans="1:7">
      <c r="A8" s="1"/>
      <c r="B8" s="3"/>
      <c r="C8" s="3"/>
      <c r="D8" s="3"/>
      <c r="E8" s="3"/>
      <c r="F8" s="3"/>
      <c r="G8" s="3"/>
    </row>
    <row r="9" spans="1:7">
      <c r="A9" s="1"/>
      <c r="B9" s="67" t="s">
        <v>6</v>
      </c>
      <c r="C9" s="68"/>
      <c r="D9" s="68"/>
      <c r="E9" s="68"/>
      <c r="F9" s="68"/>
      <c r="G9" s="69"/>
    </row>
    <row r="10" spans="1:7">
      <c r="A10" s="11"/>
      <c r="B10" s="70" t="s">
        <v>57</v>
      </c>
      <c r="C10" s="71"/>
      <c r="D10" s="71"/>
      <c r="E10" s="72"/>
      <c r="F10" s="72"/>
      <c r="G10" s="73"/>
    </row>
    <row r="11" spans="1:7" ht="25.5">
      <c r="A11" s="11"/>
      <c r="B11" s="74" t="s">
        <v>30</v>
      </c>
      <c r="C11" s="75"/>
      <c r="D11" s="75"/>
      <c r="E11" s="76"/>
      <c r="F11" s="76"/>
      <c r="G11" s="77" t="s">
        <v>5</v>
      </c>
    </row>
    <row r="12" spans="1:7" ht="25.5">
      <c r="A12" s="15"/>
      <c r="B12" s="78" t="s">
        <v>31</v>
      </c>
      <c r="C12" s="79" t="s">
        <v>32</v>
      </c>
      <c r="D12" s="79" t="s">
        <v>33</v>
      </c>
      <c r="E12" s="80" t="s">
        <v>34</v>
      </c>
      <c r="F12" s="80" t="s">
        <v>35</v>
      </c>
      <c r="G12" s="77" t="s">
        <v>33</v>
      </c>
    </row>
    <row r="13" spans="1:7">
      <c r="B13" s="81"/>
      <c r="C13" s="24"/>
      <c r="D13" s="24"/>
      <c r="E13" s="66"/>
      <c r="F13" s="5"/>
      <c r="G13" s="23"/>
    </row>
    <row r="14" spans="1:7">
      <c r="A14" t="s">
        <v>54</v>
      </c>
      <c r="B14" s="97">
        <v>368025448.42000008</v>
      </c>
      <c r="C14" s="98">
        <v>368933901.98000002</v>
      </c>
      <c r="D14" s="98">
        <f>(B14+C14)/2</f>
        <v>368479675.20000005</v>
      </c>
      <c r="E14" s="99" t="s">
        <v>37</v>
      </c>
      <c r="F14" s="82">
        <v>0.22019212721932863</v>
      </c>
      <c r="G14" s="100">
        <f>D14*F14</f>
        <v>81136323.519375294</v>
      </c>
    </row>
    <row r="15" spans="1:7">
      <c r="A15" t="s">
        <v>8</v>
      </c>
      <c r="B15" s="97">
        <v>1923753.56</v>
      </c>
      <c r="C15" s="98">
        <v>1956245.03</v>
      </c>
      <c r="D15" s="98">
        <f>(B15+C15)/2</f>
        <v>1939999.2949999999</v>
      </c>
      <c r="E15" s="99" t="s">
        <v>37</v>
      </c>
      <c r="F15" s="82">
        <v>0.22019212721932863</v>
      </c>
      <c r="G15" s="100">
        <f>D15*F15</f>
        <v>427172.57157004782</v>
      </c>
    </row>
    <row r="16" spans="1:7">
      <c r="A16" t="s">
        <v>9</v>
      </c>
      <c r="B16" s="97">
        <v>4165076.3899999987</v>
      </c>
      <c r="C16" s="102">
        <v>0</v>
      </c>
      <c r="D16" s="98">
        <f>(B16+C16)/2</f>
        <v>2082538.1949999994</v>
      </c>
      <c r="E16" s="99" t="s">
        <v>37</v>
      </c>
      <c r="F16" s="82">
        <v>0.22019212721932863</v>
      </c>
      <c r="G16" s="100">
        <f>D16*F16</f>
        <v>458558.51517255086</v>
      </c>
    </row>
    <row r="17" spans="1:7">
      <c r="A17" t="s">
        <v>10</v>
      </c>
      <c r="B17" s="97">
        <v>-61431650.689999983</v>
      </c>
      <c r="C17" s="98">
        <v>-55334686.767779991</v>
      </c>
      <c r="D17" s="98">
        <f>(B17+C17)/2</f>
        <v>-58383168.728889987</v>
      </c>
      <c r="E17" s="99" t="s">
        <v>37</v>
      </c>
      <c r="F17" s="82">
        <v>0.22019212721932863</v>
      </c>
      <c r="G17" s="100">
        <f>D17*F17</f>
        <v>-12855514.116219273</v>
      </c>
    </row>
    <row r="18" spans="1:7">
      <c r="A18" t="s">
        <v>11</v>
      </c>
      <c r="B18" s="97">
        <v>-1764101</v>
      </c>
      <c r="C18" s="104">
        <v>-1764101</v>
      </c>
      <c r="D18" s="98">
        <f>(B18+C18)/2</f>
        <v>-1764101</v>
      </c>
      <c r="E18" s="99" t="s">
        <v>37</v>
      </c>
      <c r="F18" s="82">
        <v>0.22019212721932863</v>
      </c>
      <c r="G18" s="100">
        <f>D18*F18</f>
        <v>-388441.15181974485</v>
      </c>
    </row>
    <row r="19" spans="1:7">
      <c r="A19" t="s">
        <v>12</v>
      </c>
      <c r="B19" s="105">
        <f>SUM(B14:B18)</f>
        <v>310918526.68000007</v>
      </c>
      <c r="C19" s="106">
        <f>SUM(C14:C18)</f>
        <v>313791359.24221998</v>
      </c>
      <c r="D19" s="106">
        <f>SUM(D14:D18)</f>
        <v>312354942.96111006</v>
      </c>
      <c r="E19" s="99"/>
      <c r="F19" s="83"/>
      <c r="G19" s="107">
        <f>SUM(G14:G18)</f>
        <v>68778099.338078886</v>
      </c>
    </row>
    <row r="20" spans="1:7">
      <c r="B20" s="97"/>
      <c r="C20" s="98"/>
      <c r="D20" s="98"/>
      <c r="E20" s="99"/>
      <c r="F20" s="83"/>
      <c r="G20" s="100"/>
    </row>
    <row r="21" spans="1:7">
      <c r="B21" s="108"/>
      <c r="C21" s="112"/>
      <c r="D21" s="39">
        <v>8.8502243589743592E-3</v>
      </c>
      <c r="E21" s="109"/>
      <c r="F21" s="5"/>
      <c r="G21" s="38">
        <v>8.8502243589743592E-3</v>
      </c>
    </row>
    <row r="22" spans="1:7">
      <c r="A22" t="s">
        <v>13</v>
      </c>
      <c r="B22" s="97"/>
      <c r="C22" s="98"/>
      <c r="D22" s="106">
        <f>D21*D19</f>
        <v>2764411.3248404628</v>
      </c>
      <c r="E22" s="99"/>
      <c r="F22" s="83"/>
      <c r="G22" s="107">
        <f>G21*G19</f>
        <v>608701.61012582399</v>
      </c>
    </row>
    <row r="23" spans="1:7">
      <c r="B23" s="97"/>
      <c r="C23" s="98"/>
      <c r="D23" s="98"/>
      <c r="E23" s="99"/>
      <c r="F23" s="83"/>
      <c r="G23" s="100"/>
    </row>
    <row r="24" spans="1:7">
      <c r="A24" t="s">
        <v>14</v>
      </c>
      <c r="B24" s="97"/>
      <c r="C24" s="98"/>
      <c r="D24" s="44"/>
      <c r="E24" s="99"/>
      <c r="F24" s="82"/>
      <c r="G24" s="43"/>
    </row>
    <row r="25" spans="1:7">
      <c r="A25" s="47" t="s">
        <v>15</v>
      </c>
      <c r="B25" s="97"/>
      <c r="C25" s="5"/>
      <c r="D25" s="98">
        <v>209517.95</v>
      </c>
      <c r="E25" s="99" t="s">
        <v>37</v>
      </c>
      <c r="F25" s="82">
        <v>0.22019212721932863</v>
      </c>
      <c r="G25" s="100">
        <f t="shared" ref="G25:G31" si="0">D25*F25</f>
        <v>46134.203101132938</v>
      </c>
    </row>
    <row r="26" spans="1:7">
      <c r="A26" s="47" t="s">
        <v>16</v>
      </c>
      <c r="B26" s="97"/>
      <c r="C26" s="5"/>
      <c r="D26" s="98">
        <v>61215.409999999996</v>
      </c>
      <c r="E26" s="99" t="s">
        <v>37</v>
      </c>
      <c r="F26" s="82">
        <v>0.22019212721932863</v>
      </c>
      <c r="G26" s="100">
        <f t="shared" si="0"/>
        <v>13479.15134650336</v>
      </c>
    </row>
    <row r="27" spans="1:7">
      <c r="A27" s="47" t="s">
        <v>17</v>
      </c>
      <c r="B27" s="97"/>
      <c r="C27" s="5"/>
      <c r="D27" s="98">
        <v>1365.82</v>
      </c>
      <c r="E27" s="99" t="s">
        <v>37</v>
      </c>
      <c r="F27" s="82">
        <v>0.22019212721932863</v>
      </c>
      <c r="G27" s="100">
        <f t="shared" si="0"/>
        <v>300.74281119870341</v>
      </c>
    </row>
    <row r="28" spans="1:7">
      <c r="A28" s="47" t="s">
        <v>18</v>
      </c>
      <c r="B28" s="97"/>
      <c r="C28" s="5"/>
      <c r="D28" s="98">
        <v>313.56</v>
      </c>
      <c r="E28" s="99" t="s">
        <v>37</v>
      </c>
      <c r="F28" s="82">
        <v>0.22019212721932863</v>
      </c>
      <c r="G28" s="100">
        <f t="shared" si="0"/>
        <v>69.043443410892678</v>
      </c>
    </row>
    <row r="29" spans="1:7">
      <c r="A29" s="47" t="s">
        <v>59</v>
      </c>
      <c r="B29" s="97"/>
      <c r="C29" s="5"/>
      <c r="D29" s="98">
        <v>1495182.01</v>
      </c>
      <c r="E29" s="99" t="s">
        <v>37</v>
      </c>
      <c r="F29" s="82">
        <v>0.22019212721932863</v>
      </c>
      <c r="G29" s="100">
        <f t="shared" si="0"/>
        <v>329227.30736197147</v>
      </c>
    </row>
    <row r="30" spans="1:7">
      <c r="A30" s="47" t="s">
        <v>20</v>
      </c>
      <c r="B30" s="97"/>
      <c r="C30" s="5"/>
      <c r="D30" s="98">
        <v>11224.69</v>
      </c>
      <c r="E30" s="99" t="s">
        <v>37</v>
      </c>
      <c r="F30" s="82">
        <v>0.22019212721932863</v>
      </c>
      <c r="G30" s="100">
        <f t="shared" si="0"/>
        <v>2471.5883684775258</v>
      </c>
    </row>
    <row r="31" spans="1:7">
      <c r="A31" s="47" t="s">
        <v>21</v>
      </c>
      <c r="B31" s="97"/>
      <c r="C31" s="5"/>
      <c r="D31" s="110">
        <v>0</v>
      </c>
      <c r="E31" s="99" t="s">
        <v>38</v>
      </c>
      <c r="F31" s="82">
        <v>7.272507765308818E-2</v>
      </c>
      <c r="G31" s="111">
        <f t="shared" si="0"/>
        <v>0</v>
      </c>
    </row>
    <row r="32" spans="1:7">
      <c r="A32" t="s">
        <v>22</v>
      </c>
      <c r="B32" s="97"/>
      <c r="C32" s="5"/>
      <c r="D32" s="98">
        <f>SUM(D25:D31)</f>
        <v>1778819.44</v>
      </c>
      <c r="E32" s="99"/>
      <c r="F32" s="82"/>
      <c r="G32" s="100">
        <f>SUM(G25:G31)</f>
        <v>391682.03643269488</v>
      </c>
    </row>
    <row r="33" spans="1:7">
      <c r="B33" s="97"/>
      <c r="C33" s="5"/>
      <c r="D33" s="98"/>
      <c r="E33" s="99"/>
      <c r="F33" s="82"/>
      <c r="G33" s="100"/>
    </row>
    <row r="34" spans="1:7">
      <c r="A34" t="s">
        <v>23</v>
      </c>
      <c r="B34" s="103"/>
      <c r="C34" s="5"/>
      <c r="D34" s="104">
        <v>733604.34000000008</v>
      </c>
      <c r="E34" s="99" t="s">
        <v>37</v>
      </c>
      <c r="F34" s="82">
        <v>0.22019212721932863</v>
      </c>
      <c r="G34" s="100">
        <f>D34*F34</f>
        <v>161533.90016193164</v>
      </c>
    </row>
    <row r="35" spans="1:7">
      <c r="A35" t="s">
        <v>24</v>
      </c>
      <c r="B35" s="97"/>
      <c r="C35" s="5"/>
      <c r="D35" s="29">
        <v>200927.56306564042</v>
      </c>
      <c r="E35" s="99" t="s">
        <v>39</v>
      </c>
      <c r="F35" s="82">
        <v>7.272507765308818E-2</v>
      </c>
      <c r="G35" s="100">
        <f>D35*F35</f>
        <v>14612.472626594472</v>
      </c>
    </row>
    <row r="36" spans="1:7">
      <c r="A36" t="s">
        <v>25</v>
      </c>
      <c r="B36" s="97"/>
      <c r="C36" s="5"/>
      <c r="D36" s="106">
        <f>D22+D32+D34+D35</f>
        <v>5477762.6679061037</v>
      </c>
      <c r="E36" s="99"/>
      <c r="F36" s="113"/>
      <c r="G36" s="107">
        <f>G22+G32+G34+G35</f>
        <v>1176530.0193470449</v>
      </c>
    </row>
    <row r="37" spans="1:7">
      <c r="A37" s="2"/>
      <c r="B37" s="97"/>
      <c r="C37" s="5"/>
      <c r="D37" s="98"/>
      <c r="E37" s="84"/>
      <c r="F37" s="85"/>
      <c r="G37" s="100"/>
    </row>
    <row r="38" spans="1:7">
      <c r="A38" s="2" t="s">
        <v>26</v>
      </c>
      <c r="B38" s="97"/>
      <c r="C38" s="5"/>
      <c r="D38" s="50">
        <v>221906.54058679298</v>
      </c>
      <c r="E38" s="84"/>
      <c r="F38" s="85"/>
      <c r="G38" s="49">
        <v>47661.741173904142</v>
      </c>
    </row>
    <row r="39" spans="1:7">
      <c r="A39" t="s">
        <v>27</v>
      </c>
      <c r="B39" s="97"/>
      <c r="C39" s="5"/>
      <c r="D39" s="50">
        <v>29908.39509070641</v>
      </c>
      <c r="E39" s="99"/>
      <c r="F39" s="102"/>
      <c r="G39" s="49">
        <v>6423.8132953209297</v>
      </c>
    </row>
    <row r="40" spans="1:7">
      <c r="A40" s="1"/>
      <c r="B40" s="86"/>
      <c r="C40" s="5"/>
      <c r="D40" s="55"/>
      <c r="E40" s="99"/>
      <c r="F40" s="114"/>
      <c r="G40" s="54"/>
    </row>
    <row r="41" spans="1:7">
      <c r="A41" s="1" t="s">
        <v>28</v>
      </c>
      <c r="B41" s="88"/>
      <c r="C41" s="89"/>
      <c r="D41" s="60">
        <f>SUM(D36,D38:D39)</f>
        <v>5729577.6035836032</v>
      </c>
      <c r="E41" s="90"/>
      <c r="F41" s="91"/>
      <c r="G41" s="59">
        <f>SUM(G36,G38:G39)</f>
        <v>1230615.5738162699</v>
      </c>
    </row>
    <row r="44" spans="1:7" s="92" customFormat="1" ht="27" customHeight="1">
      <c r="A44" s="92" t="s">
        <v>40</v>
      </c>
      <c r="B44" s="93"/>
      <c r="C44" s="93"/>
      <c r="D44" s="93"/>
      <c r="E44" s="94"/>
      <c r="F44" s="95"/>
      <c r="G44" s="93"/>
    </row>
    <row r="45" spans="1:7" s="92" customFormat="1" ht="27" customHeight="1">
      <c r="A45" s="96" t="s">
        <v>41</v>
      </c>
      <c r="B45" s="96"/>
      <c r="C45" s="96"/>
      <c r="D45" s="96"/>
      <c r="E45" s="96"/>
      <c r="F45" s="96"/>
      <c r="G45" s="96"/>
    </row>
    <row r="46" spans="1:7" s="92" customFormat="1" ht="27" customHeight="1">
      <c r="A46" s="96" t="s">
        <v>42</v>
      </c>
      <c r="B46" s="96"/>
      <c r="C46" s="96"/>
      <c r="D46" s="96"/>
      <c r="E46" s="96"/>
      <c r="F46" s="96"/>
      <c r="G46" s="96"/>
    </row>
    <row r="47" spans="1:7" s="92" customFormat="1" ht="27" customHeight="1">
      <c r="A47" s="96" t="s">
        <v>43</v>
      </c>
      <c r="B47" s="96"/>
      <c r="C47" s="96"/>
      <c r="D47" s="96"/>
      <c r="E47" s="96"/>
      <c r="F47" s="96"/>
      <c r="G47" s="96"/>
    </row>
    <row r="48" spans="1:7" s="92" customFormat="1" ht="27" customHeight="1">
      <c r="A48" s="96" t="s">
        <v>44</v>
      </c>
      <c r="B48" s="96"/>
      <c r="C48" s="96"/>
      <c r="D48" s="96"/>
      <c r="E48" s="96"/>
      <c r="F48" s="96"/>
      <c r="G48" s="96"/>
    </row>
    <row r="49" spans="1:7" s="92" customFormat="1" ht="27" customHeight="1">
      <c r="A49" s="96" t="s">
        <v>45</v>
      </c>
      <c r="B49" s="96"/>
      <c r="C49" s="96"/>
      <c r="D49" s="96"/>
      <c r="E49" s="96"/>
      <c r="F49" s="96"/>
      <c r="G49" s="96"/>
    </row>
    <row r="50" spans="1:7" s="92" customFormat="1" ht="27" customHeight="1">
      <c r="A50" s="96" t="s">
        <v>51</v>
      </c>
      <c r="B50" s="96"/>
      <c r="C50" s="96"/>
      <c r="D50" s="96"/>
      <c r="E50" s="96"/>
      <c r="F50" s="96"/>
      <c r="G50" s="96"/>
    </row>
    <row r="51" spans="1:7" s="92" customFormat="1" ht="27" customHeight="1">
      <c r="A51" s="96" t="s">
        <v>46</v>
      </c>
      <c r="B51" s="96"/>
      <c r="C51" s="96"/>
      <c r="D51" s="96"/>
      <c r="E51" s="96"/>
      <c r="F51" s="96"/>
      <c r="G51" s="96"/>
    </row>
    <row r="52" spans="1:7" s="92" customFormat="1" ht="27" customHeight="1">
      <c r="A52" s="96" t="s">
        <v>47</v>
      </c>
      <c r="B52" s="96"/>
      <c r="C52" s="96"/>
      <c r="D52" s="96"/>
      <c r="E52" s="96"/>
      <c r="F52" s="96"/>
      <c r="G52" s="96"/>
    </row>
    <row r="53" spans="1:7" ht="27" customHeight="1">
      <c r="A53" s="96" t="s">
        <v>48</v>
      </c>
      <c r="B53" s="96"/>
      <c r="C53" s="96"/>
      <c r="D53" s="96"/>
      <c r="E53" s="96"/>
      <c r="F53" s="96"/>
      <c r="G53" s="96"/>
    </row>
    <row r="54" spans="1:7" ht="21.75" customHeight="1">
      <c r="A54" s="96" t="s">
        <v>55</v>
      </c>
      <c r="B54" s="96"/>
      <c r="C54" s="96"/>
      <c r="D54" s="96"/>
      <c r="E54" s="96"/>
      <c r="F54" s="96"/>
      <c r="G54" s="96"/>
    </row>
    <row r="55" spans="1:7">
      <c r="A55" t="s">
        <v>58</v>
      </c>
    </row>
  </sheetData>
  <mergeCells count="10">
    <mergeCell ref="A51:G51"/>
    <mergeCell ref="A52:G52"/>
    <mergeCell ref="A53:G53"/>
    <mergeCell ref="A54:G54"/>
    <mergeCell ref="A45:G45"/>
    <mergeCell ref="A46:G46"/>
    <mergeCell ref="A47:G47"/>
    <mergeCell ref="A48:G48"/>
    <mergeCell ref="A49:G49"/>
    <mergeCell ref="A50:G50"/>
  </mergeCells>
  <pageMargins left="0.7" right="0.7" top="0.75" bottom="0.75" header="0.3" footer="0.3"/>
  <pageSetup scale="65"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2008-12-18T08:00:00+00:00</OpenedDate>
    <Date1 xmlns="dc463f71-b30c-4ab2-9473-d307f9d35888">2009-09-24T07:00:00+00:00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082252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B6098EC1E7F543B499C66C7E1F2AD1" ma:contentTypeVersion="135" ma:contentTypeDescription="" ma:contentTypeScope="" ma:versionID="f7c675901193b2f7fcd2debe67eb96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CFFCEF-B5D0-434A-9879-37288E850B99}"/>
</file>

<file path=customXml/itemProps2.xml><?xml version="1.0" encoding="utf-8"?>
<ds:datastoreItem xmlns:ds="http://schemas.openxmlformats.org/officeDocument/2006/customXml" ds:itemID="{B1DD693F-6213-4555-8576-5C17F7414C76}"/>
</file>

<file path=customXml/itemProps3.xml><?xml version="1.0" encoding="utf-8"?>
<ds:datastoreItem xmlns:ds="http://schemas.openxmlformats.org/officeDocument/2006/customXml" ds:itemID="{86F7432A-077D-4CA3-B09C-B1B7179432D8}"/>
</file>

<file path=customXml/itemProps4.xml><?xml version="1.0" encoding="utf-8"?>
<ds:datastoreItem xmlns:ds="http://schemas.openxmlformats.org/officeDocument/2006/customXml" ds:itemID="{E9DBCA7C-8A86-44D3-9CB7-9B3A7098E6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 Thru June 2009</vt:lpstr>
      <vt:lpstr>April 2009</vt:lpstr>
      <vt:lpstr>May 2009</vt:lpstr>
      <vt:lpstr>June 2009</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P04437</dc:creator>
  <cp:lastModifiedBy>P04437</cp:lastModifiedBy>
  <dcterms:created xsi:type="dcterms:W3CDTF">2009-09-22T17:43:32Z</dcterms:created>
  <dcterms:modified xsi:type="dcterms:W3CDTF">2009-09-22T22:28:35Z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0x0101006E56B4D1795A2E4DB2F0B01679ED314A00FFB6098EC1E7F543B499C66C7E1F2AD1</vt:lpwstr>
  </property>
  <property fmtid="{D5CDD505-2E9C-101B-9397-08002B2CF9AE}" pid="3" name="_docset_NoMedatataSyncRequired">
    <vt:lpwstr>False</vt:lpwstr>
  </property>
</Properties>
</file>