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GULATN\PA&amp;D\CASES\WA GRC 19\Testimony\Workpapers\Cost of Service\"/>
    </mc:Choice>
  </mc:AlternateContent>
  <bookViews>
    <workbookView xWindow="0" yWindow="0" windowWidth="28800" windowHeight="13020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E76" i="1"/>
  <c r="F76" i="1"/>
  <c r="G76" i="1"/>
  <c r="H76" i="1"/>
  <c r="C76" i="1"/>
  <c r="D64" i="1"/>
  <c r="E64" i="1"/>
  <c r="F64" i="1"/>
  <c r="G64" i="1"/>
  <c r="H64" i="1"/>
  <c r="C64" i="1"/>
  <c r="H75" i="1"/>
  <c r="G75" i="1"/>
  <c r="F75" i="1"/>
  <c r="E75" i="1"/>
  <c r="D75" i="1"/>
  <c r="C75" i="1"/>
  <c r="H71" i="1"/>
  <c r="G71" i="1"/>
  <c r="F71" i="1"/>
  <c r="E71" i="1"/>
  <c r="D71" i="1"/>
  <c r="C71" i="1"/>
  <c r="H63" i="1"/>
  <c r="G63" i="1"/>
  <c r="F63" i="1"/>
  <c r="E63" i="1"/>
  <c r="D63" i="1"/>
  <c r="C63" i="1"/>
  <c r="D59" i="1"/>
  <c r="E59" i="1"/>
  <c r="F59" i="1"/>
  <c r="G59" i="1"/>
  <c r="H59" i="1"/>
  <c r="C59" i="1"/>
  <c r="H74" i="1"/>
  <c r="G74" i="1"/>
  <c r="F74" i="1"/>
  <c r="E74" i="1"/>
  <c r="D74" i="1"/>
  <c r="C74" i="1"/>
  <c r="H73" i="1"/>
  <c r="G73" i="1"/>
  <c r="F73" i="1"/>
  <c r="E73" i="1"/>
  <c r="D73" i="1"/>
  <c r="C73" i="1"/>
  <c r="H72" i="1"/>
  <c r="G72" i="1"/>
  <c r="F72" i="1"/>
  <c r="E72" i="1"/>
  <c r="D72" i="1"/>
  <c r="C72" i="1"/>
  <c r="H70" i="1"/>
  <c r="G70" i="1"/>
  <c r="F70" i="1"/>
  <c r="E70" i="1"/>
  <c r="D70" i="1"/>
  <c r="C70" i="1"/>
  <c r="H69" i="1"/>
  <c r="G69" i="1"/>
  <c r="F69" i="1"/>
  <c r="E69" i="1"/>
  <c r="D69" i="1"/>
  <c r="C69" i="1"/>
  <c r="H68" i="1"/>
  <c r="G68" i="1"/>
  <c r="F68" i="1"/>
  <c r="E68" i="1"/>
  <c r="D68" i="1"/>
  <c r="C57" i="1"/>
  <c r="D57" i="1"/>
  <c r="E57" i="1"/>
  <c r="F57" i="1"/>
  <c r="G57" i="1"/>
  <c r="H57" i="1"/>
  <c r="C58" i="1"/>
  <c r="D58" i="1"/>
  <c r="E58" i="1"/>
  <c r="F58" i="1"/>
  <c r="G58" i="1"/>
  <c r="H58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D56" i="1"/>
  <c r="E56" i="1"/>
  <c r="F56" i="1"/>
  <c r="G56" i="1"/>
  <c r="H56" i="1"/>
  <c r="C56" i="1"/>
  <c r="V42" i="1"/>
  <c r="C68" i="1" s="1"/>
  <c r="X49" i="1"/>
  <c r="AA48" i="1"/>
  <c r="Z48" i="1"/>
  <c r="Y48" i="1"/>
  <c r="X48" i="1"/>
  <c r="W48" i="1"/>
  <c r="W49" i="1" s="1"/>
  <c r="V48" i="1"/>
  <c r="AA47" i="1"/>
  <c r="Z47" i="1"/>
  <c r="Y47" i="1"/>
  <c r="X47" i="1"/>
  <c r="W47" i="1"/>
  <c r="V47" i="1"/>
  <c r="AA46" i="1"/>
  <c r="AA49" i="1" s="1"/>
  <c r="Z46" i="1"/>
  <c r="Z49" i="1" s="1"/>
  <c r="Y46" i="1"/>
  <c r="Y49" i="1" s="1"/>
  <c r="X46" i="1"/>
  <c r="W46" i="1"/>
  <c r="V46" i="1"/>
  <c r="V49" i="1" s="1"/>
  <c r="X45" i="1"/>
  <c r="X50" i="1" s="1"/>
  <c r="W45" i="1"/>
  <c r="AA44" i="1"/>
  <c r="Z44" i="1"/>
  <c r="Y44" i="1"/>
  <c r="X44" i="1"/>
  <c r="W44" i="1"/>
  <c r="V44" i="1"/>
  <c r="AA43" i="1"/>
  <c r="Z43" i="1"/>
  <c r="Y43" i="1"/>
  <c r="X43" i="1"/>
  <c r="W43" i="1"/>
  <c r="V43" i="1"/>
  <c r="AA42" i="1"/>
  <c r="AA45" i="1" s="1"/>
  <c r="Z42" i="1"/>
  <c r="Z45" i="1" s="1"/>
  <c r="Y42" i="1"/>
  <c r="Y45" i="1" s="1"/>
  <c r="X42" i="1"/>
  <c r="W42" i="1"/>
  <c r="V45" i="1"/>
  <c r="V50" i="1" s="1"/>
  <c r="W38" i="1"/>
  <c r="X38" i="1"/>
  <c r="V38" i="1"/>
  <c r="W37" i="1"/>
  <c r="X37" i="1"/>
  <c r="Y37" i="1"/>
  <c r="Y38" i="1" s="1"/>
  <c r="Z37" i="1"/>
  <c r="Z38" i="1" s="1"/>
  <c r="AA37" i="1"/>
  <c r="AA38" i="1" s="1"/>
  <c r="V37" i="1"/>
  <c r="W33" i="1"/>
  <c r="X33" i="1"/>
  <c r="Y33" i="1"/>
  <c r="Z33" i="1"/>
  <c r="AA33" i="1"/>
  <c r="V33" i="1"/>
  <c r="W34" i="1"/>
  <c r="X34" i="1"/>
  <c r="Y34" i="1"/>
  <c r="Z34" i="1"/>
  <c r="AA34" i="1"/>
  <c r="W35" i="1"/>
  <c r="X35" i="1"/>
  <c r="Y35" i="1"/>
  <c r="Z35" i="1"/>
  <c r="AA35" i="1"/>
  <c r="W36" i="1"/>
  <c r="X36" i="1"/>
  <c r="Y36" i="1"/>
  <c r="Z36" i="1"/>
  <c r="AA36" i="1"/>
  <c r="W30" i="1"/>
  <c r="X30" i="1"/>
  <c r="Y30" i="1"/>
  <c r="Z30" i="1"/>
  <c r="AA30" i="1"/>
  <c r="W31" i="1"/>
  <c r="X31" i="1"/>
  <c r="Y31" i="1"/>
  <c r="Z31" i="1"/>
  <c r="AA31" i="1"/>
  <c r="W32" i="1"/>
  <c r="X32" i="1"/>
  <c r="Y32" i="1"/>
  <c r="Z32" i="1"/>
  <c r="AA32" i="1"/>
  <c r="V36" i="1"/>
  <c r="V35" i="1"/>
  <c r="V34" i="1"/>
  <c r="V32" i="1"/>
  <c r="V31" i="1"/>
  <c r="V30" i="1"/>
  <c r="W50" i="1" l="1"/>
  <c r="Z50" i="1"/>
  <c r="Y50" i="1"/>
  <c r="AA50" i="1"/>
</calcChain>
</file>

<file path=xl/sharedStrings.xml><?xml version="1.0" encoding="utf-8"?>
<sst xmlns="http://schemas.openxmlformats.org/spreadsheetml/2006/main" count="170" uniqueCount="20">
  <si>
    <t>YTD June 2019</t>
  </si>
  <si>
    <t>Gross Write-offs</t>
  </si>
  <si>
    <t>Residential</t>
  </si>
  <si>
    <t>Commercial</t>
  </si>
  <si>
    <t>Industrial</t>
  </si>
  <si>
    <t>Irrigation</t>
  </si>
  <si>
    <t>Other</t>
  </si>
  <si>
    <t>Total</t>
  </si>
  <si>
    <t>Utah</t>
  </si>
  <si>
    <t>Wyoming</t>
  </si>
  <si>
    <t>Idaho</t>
  </si>
  <si>
    <t xml:space="preserve">  Subtotal</t>
  </si>
  <si>
    <t>Oregon</t>
  </si>
  <si>
    <t>Washington</t>
  </si>
  <si>
    <t>California</t>
  </si>
  <si>
    <t>Net Write-offs</t>
  </si>
  <si>
    <t>YTD December 2018</t>
  </si>
  <si>
    <t>YTD June 2018</t>
  </si>
  <si>
    <t>July - December 2018</t>
  </si>
  <si>
    <t xml:space="preserve">12 Mo Ended June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</si>
</sst>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" fillId="0" borderId="0" xfId="1" applyFont="1" applyFill="1"/>
    <xf numFmtId="0" fontId="2" fillId="0" borderId="0" xfId="1" applyFont="1" applyFill="1"/>
    <xf numFmtId="17" fontId="2" fillId="0" borderId="0" xfId="1" quotePrefix="1" applyNumberFormat="1" applyFont="1" applyFill="1" applyAlignment="1">
      <alignment horizontal="left"/>
    </xf>
    <xf numFmtId="0" fontId="1" fillId="0" borderId="0" xfId="1" applyFont="1"/>
    <xf numFmtId="0" fontId="3" fillId="0" borderId="0" xfId="0" applyFont="1"/>
    <xf numFmtId="37" fontId="1" fillId="0" borderId="0" xfId="1" applyNumberFormat="1" applyFont="1" applyFill="1"/>
    <xf numFmtId="37" fontId="1" fillId="0" borderId="2" xfId="1" applyNumberFormat="1" applyFont="1" applyFill="1" applyBorder="1"/>
    <xf numFmtId="37" fontId="1" fillId="0" borderId="1" xfId="1" applyNumberFormat="1" applyFont="1" applyFill="1" applyBorder="1"/>
    <xf numFmtId="37" fontId="1" fillId="0" borderId="3" xfId="1" applyNumberFormat="1" applyFont="1" applyFill="1" applyBorder="1"/>
    <xf numFmtId="37" fontId="1" fillId="0" borderId="0" xfId="1" applyNumberFormat="1" applyFont="1" applyFill="1" applyBorder="1"/>
    <xf numFmtId="17" fontId="2" fillId="0" borderId="0" xfId="1" applyNumberFormat="1" applyFont="1" applyFill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77"/>
  <sheetViews>
    <sheetView tabSelected="1" workbookViewId="0"/>
  </sheetViews>
  <sheetFormatPr defaultRowHeight="15" x14ac:dyDescent="0.25"/>
  <cols>
    <col min="1" max="1" width="15.28515625" style="8" bestFit="1" customWidth="1"/>
    <col min="2" max="2" width="1.7109375" style="8" customWidth="1"/>
    <col min="3" max="3" width="11.140625" style="8" bestFit="1" customWidth="1"/>
    <col min="4" max="4" width="12" style="8" bestFit="1" customWidth="1"/>
    <col min="5" max="5" width="9.42578125" style="8" bestFit="1" customWidth="1"/>
    <col min="6" max="6" width="9.28515625" style="8" bestFit="1" customWidth="1"/>
    <col min="7" max="7" width="8.140625" style="8" bestFit="1" customWidth="1"/>
    <col min="8" max="8" width="10.7109375" style="8" bestFit="1" customWidth="1"/>
    <col min="9" max="10" width="9.140625" style="8"/>
    <col min="11" max="11" width="15.28515625" style="8" bestFit="1" customWidth="1"/>
    <col min="12" max="12" width="2.5703125" style="8" customWidth="1"/>
    <col min="13" max="13" width="11.140625" style="8" bestFit="1" customWidth="1"/>
    <col min="14" max="14" width="12" style="8" bestFit="1" customWidth="1"/>
    <col min="15" max="15" width="9.42578125" style="8" bestFit="1" customWidth="1"/>
    <col min="16" max="17" width="9.140625" style="8"/>
    <col min="18" max="18" width="10.7109375" style="8" bestFit="1" customWidth="1"/>
    <col min="19" max="21" width="9.140625" style="8"/>
    <col min="22" max="22" width="11.140625" style="8" bestFit="1" customWidth="1"/>
    <col min="23" max="23" width="12" style="8" bestFit="1" customWidth="1"/>
    <col min="24" max="24" width="9.42578125" style="8" bestFit="1" customWidth="1"/>
    <col min="25" max="26" width="9.7109375" style="8" bestFit="1" customWidth="1"/>
    <col min="27" max="27" width="10.7109375" style="8" bestFit="1" customWidth="1"/>
    <col min="28" max="16384" width="9.140625" style="8"/>
  </cols>
  <sheetData>
    <row r="3" spans="1: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8" x14ac:dyDescent="0.25">
      <c r="A4" s="1" t="s">
        <v>1</v>
      </c>
      <c r="B4" s="7"/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8" x14ac:dyDescent="0.25">
      <c r="A5" s="4" t="s">
        <v>8</v>
      </c>
      <c r="B5" s="4"/>
      <c r="C5" s="9">
        <v>3215086.7</v>
      </c>
      <c r="D5" s="9">
        <v>578016.6</v>
      </c>
      <c r="E5" s="9">
        <v>3111.54</v>
      </c>
      <c r="F5" s="9">
        <v>123.86</v>
      </c>
      <c r="G5" s="9">
        <v>53685.740000000005</v>
      </c>
      <c r="H5" s="9">
        <v>3850024.4400000004</v>
      </c>
    </row>
    <row r="6" spans="1:8" x14ac:dyDescent="0.25">
      <c r="A6" s="4" t="s">
        <v>9</v>
      </c>
      <c r="B6" s="4"/>
      <c r="C6" s="9">
        <v>518299.24</v>
      </c>
      <c r="D6" s="9">
        <v>54892.54</v>
      </c>
      <c r="E6" s="9">
        <v>36280.240000000013</v>
      </c>
      <c r="F6" s="9">
        <v>0</v>
      </c>
      <c r="G6" s="9">
        <v>9001.2300000000014</v>
      </c>
      <c r="H6" s="9">
        <v>618473.25</v>
      </c>
    </row>
    <row r="7" spans="1:8" x14ac:dyDescent="0.25">
      <c r="A7" s="4" t="s">
        <v>10</v>
      </c>
      <c r="B7" s="4"/>
      <c r="C7" s="9">
        <v>280280.22000000003</v>
      </c>
      <c r="D7" s="9">
        <v>148238.87</v>
      </c>
      <c r="E7" s="9">
        <v>0</v>
      </c>
      <c r="F7" s="9">
        <v>531554.45000000007</v>
      </c>
      <c r="G7" s="9">
        <v>399.44</v>
      </c>
      <c r="H7" s="9">
        <v>960472.98</v>
      </c>
    </row>
    <row r="8" spans="1:8" x14ac:dyDescent="0.25">
      <c r="A8" s="4" t="s">
        <v>11</v>
      </c>
      <c r="B8" s="4"/>
      <c r="C8" s="10">
        <v>4013666.1600000006</v>
      </c>
      <c r="D8" s="10">
        <v>781148.01</v>
      </c>
      <c r="E8" s="10">
        <v>39391.780000000013</v>
      </c>
      <c r="F8" s="10">
        <v>531678.31000000006</v>
      </c>
      <c r="G8" s="10">
        <v>63086.409999998286</v>
      </c>
      <c r="H8" s="10">
        <v>5428970.6699999999</v>
      </c>
    </row>
    <row r="9" spans="1:8" x14ac:dyDescent="0.25">
      <c r="A9" s="4" t="s">
        <v>12</v>
      </c>
      <c r="B9" s="4"/>
      <c r="C9" s="9">
        <v>2859743.33</v>
      </c>
      <c r="D9" s="9">
        <v>371492.4</v>
      </c>
      <c r="E9" s="9">
        <v>7992.8200000000006</v>
      </c>
      <c r="F9" s="9">
        <v>41053.65</v>
      </c>
      <c r="G9" s="9">
        <v>728.51</v>
      </c>
      <c r="H9" s="9">
        <v>3281010.7099999995</v>
      </c>
    </row>
    <row r="10" spans="1:8" x14ac:dyDescent="0.25">
      <c r="A10" s="4" t="s">
        <v>13</v>
      </c>
      <c r="B10" s="4"/>
      <c r="C10" s="9">
        <v>830369.01000000024</v>
      </c>
      <c r="D10" s="9">
        <v>1020791.65</v>
      </c>
      <c r="E10" s="9">
        <v>0</v>
      </c>
      <c r="F10" s="9">
        <v>14514.96</v>
      </c>
      <c r="G10" s="9">
        <v>57473.600000000006</v>
      </c>
      <c r="H10" s="9">
        <v>1923149.2200000002</v>
      </c>
    </row>
    <row r="11" spans="1:8" x14ac:dyDescent="0.25">
      <c r="A11" s="4" t="s">
        <v>14</v>
      </c>
      <c r="B11" s="4"/>
      <c r="C11" s="9">
        <v>291208.05000000005</v>
      </c>
      <c r="D11" s="9">
        <v>21415.24</v>
      </c>
      <c r="E11" s="9">
        <v>1742.14</v>
      </c>
      <c r="F11" s="9">
        <v>0</v>
      </c>
      <c r="G11" s="9">
        <v>298.10000000000002</v>
      </c>
      <c r="H11" s="11">
        <v>314663.53000000003</v>
      </c>
    </row>
    <row r="12" spans="1:8" x14ac:dyDescent="0.25">
      <c r="A12" s="4" t="s">
        <v>11</v>
      </c>
      <c r="B12" s="4"/>
      <c r="C12" s="10">
        <v>3981320.3900000006</v>
      </c>
      <c r="D12" s="10">
        <v>1413699.29</v>
      </c>
      <c r="E12" s="10">
        <v>9734.9600000000009</v>
      </c>
      <c r="F12" s="10">
        <v>55568.61</v>
      </c>
      <c r="G12" s="10">
        <v>58500.209999999031</v>
      </c>
      <c r="H12" s="10">
        <v>5518823.46</v>
      </c>
    </row>
    <row r="13" spans="1:8" ht="15.75" thickBot="1" x14ac:dyDescent="0.3">
      <c r="A13" s="5" t="s">
        <v>7</v>
      </c>
      <c r="B13" s="4"/>
      <c r="C13" s="12">
        <v>7994986.5500000007</v>
      </c>
      <c r="D13" s="12">
        <v>2194847.2999999998</v>
      </c>
      <c r="E13" s="12">
        <v>49126.740000000013</v>
      </c>
      <c r="F13" s="12">
        <v>587246.92000000004</v>
      </c>
      <c r="G13" s="12">
        <v>121586.61999999732</v>
      </c>
      <c r="H13" s="12">
        <v>10947794.129999999</v>
      </c>
    </row>
    <row r="14" spans="1:8" ht="15.75" thickTop="1" x14ac:dyDescent="0.25">
      <c r="A14" s="5"/>
      <c r="B14" s="4"/>
      <c r="C14" s="13"/>
      <c r="D14" s="13"/>
      <c r="E14" s="13"/>
      <c r="F14" s="13"/>
      <c r="G14" s="9"/>
      <c r="H14" s="9"/>
    </row>
    <row r="15" spans="1:8" x14ac:dyDescent="0.25">
      <c r="A15" s="6" t="s">
        <v>0</v>
      </c>
      <c r="B15" s="4"/>
      <c r="C15" s="4"/>
      <c r="D15" s="4"/>
      <c r="E15" s="4"/>
      <c r="F15" s="4"/>
      <c r="G15" s="4"/>
      <c r="H15" s="4"/>
    </row>
    <row r="16" spans="1:8" x14ac:dyDescent="0.25">
      <c r="A16" s="5" t="s">
        <v>15</v>
      </c>
      <c r="B16" s="4"/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3" t="s">
        <v>7</v>
      </c>
    </row>
    <row r="17" spans="1:27" x14ac:dyDescent="0.25">
      <c r="A17" s="4" t="s">
        <v>8</v>
      </c>
      <c r="B17" s="4"/>
      <c r="C17" s="9">
        <v>1651670.5899999996</v>
      </c>
      <c r="D17" s="9">
        <v>320018.23</v>
      </c>
      <c r="E17" s="9">
        <v>-103447.51</v>
      </c>
      <c r="F17" s="9">
        <v>-1075.6300000000001</v>
      </c>
      <c r="G17" s="9">
        <v>26784.799999999999</v>
      </c>
      <c r="H17" s="9">
        <v>1893950.4799999997</v>
      </c>
    </row>
    <row r="18" spans="1:27" x14ac:dyDescent="0.25">
      <c r="A18" s="4" t="s">
        <v>9</v>
      </c>
      <c r="B18" s="4"/>
      <c r="C18" s="9">
        <v>248182.27000000005</v>
      </c>
      <c r="D18" s="9">
        <v>25811.870000000003</v>
      </c>
      <c r="E18" s="9">
        <v>34632.44000000001</v>
      </c>
      <c r="F18" s="9">
        <v>0</v>
      </c>
      <c r="G18" s="9">
        <v>8329.4200000000019</v>
      </c>
      <c r="H18" s="9">
        <v>316956.00000000006</v>
      </c>
    </row>
    <row r="19" spans="1:27" x14ac:dyDescent="0.25">
      <c r="A19" s="4" t="s">
        <v>10</v>
      </c>
      <c r="B19" s="4"/>
      <c r="C19" s="9">
        <v>181952.54999999981</v>
      </c>
      <c r="D19" s="9">
        <v>85905.96</v>
      </c>
      <c r="E19" s="9">
        <v>0</v>
      </c>
      <c r="F19" s="9">
        <v>200497.09000000008</v>
      </c>
      <c r="G19" s="9">
        <v>185.65</v>
      </c>
      <c r="H19" s="9">
        <v>468541.24999999994</v>
      </c>
    </row>
    <row r="20" spans="1:27" x14ac:dyDescent="0.25">
      <c r="A20" s="4" t="s">
        <v>11</v>
      </c>
      <c r="B20" s="4"/>
      <c r="C20" s="10">
        <v>2081805.4099999995</v>
      </c>
      <c r="D20" s="10">
        <v>431736.06</v>
      </c>
      <c r="E20" s="10">
        <v>-68815.069999999978</v>
      </c>
      <c r="F20" s="10">
        <v>199421.46000000008</v>
      </c>
      <c r="G20" s="10">
        <v>35299.870000000577</v>
      </c>
      <c r="H20" s="10">
        <v>2679447.73</v>
      </c>
    </row>
    <row r="21" spans="1:27" x14ac:dyDescent="0.25">
      <c r="A21" s="4" t="s">
        <v>12</v>
      </c>
      <c r="B21" s="4"/>
      <c r="C21" s="9">
        <v>1601950.2599999998</v>
      </c>
      <c r="D21" s="9">
        <v>285071.66000000003</v>
      </c>
      <c r="E21" s="9">
        <v>6110.51</v>
      </c>
      <c r="F21" s="9">
        <v>35721.120000000003</v>
      </c>
      <c r="G21" s="9">
        <v>-2529.8900000000003</v>
      </c>
      <c r="H21" s="9">
        <v>1926323.6600000001</v>
      </c>
    </row>
    <row r="22" spans="1:27" x14ac:dyDescent="0.25">
      <c r="A22" s="4" t="s">
        <v>13</v>
      </c>
      <c r="B22" s="4"/>
      <c r="C22" s="9">
        <v>337265.22000000009</v>
      </c>
      <c r="D22" s="9">
        <v>334939.87</v>
      </c>
      <c r="E22" s="9">
        <v>-1174.03</v>
      </c>
      <c r="F22" s="9">
        <v>13070.98</v>
      </c>
      <c r="G22" s="9">
        <v>27807.770000000004</v>
      </c>
      <c r="H22" s="9">
        <v>711909.81</v>
      </c>
    </row>
    <row r="23" spans="1:27" x14ac:dyDescent="0.25">
      <c r="A23" s="4" t="s">
        <v>14</v>
      </c>
      <c r="B23" s="4"/>
      <c r="C23" s="9">
        <v>206802.91</v>
      </c>
      <c r="D23" s="9">
        <v>14292.439999999997</v>
      </c>
      <c r="E23" s="9">
        <v>1742.14</v>
      </c>
      <c r="F23" s="9">
        <v>0</v>
      </c>
      <c r="G23" s="9">
        <v>298.10000000000002</v>
      </c>
      <c r="H23" s="11">
        <v>223135.59000000003</v>
      </c>
    </row>
    <row r="24" spans="1:27" x14ac:dyDescent="0.25">
      <c r="A24" s="4" t="s">
        <v>11</v>
      </c>
      <c r="B24" s="4"/>
      <c r="C24" s="10">
        <v>2146018.39</v>
      </c>
      <c r="D24" s="10">
        <v>634303.97</v>
      </c>
      <c r="E24" s="10">
        <v>6678.6200000000008</v>
      </c>
      <c r="F24" s="10">
        <v>48792.100000000006</v>
      </c>
      <c r="G24" s="10">
        <v>25575.979999999516</v>
      </c>
      <c r="H24" s="10">
        <v>2861369.06</v>
      </c>
    </row>
    <row r="25" spans="1:27" ht="15.75" thickBot="1" x14ac:dyDescent="0.3">
      <c r="A25" s="5" t="s">
        <v>7</v>
      </c>
      <c r="B25" s="4"/>
      <c r="C25" s="12">
        <v>4227823.8</v>
      </c>
      <c r="D25" s="12">
        <v>1066040.03</v>
      </c>
      <c r="E25" s="12">
        <v>-62136.449999999975</v>
      </c>
      <c r="F25" s="12">
        <v>248213.56000000008</v>
      </c>
      <c r="G25" s="12">
        <v>60875.849999999627</v>
      </c>
      <c r="H25" s="12">
        <v>5540816.79</v>
      </c>
    </row>
    <row r="26" spans="1:27" ht="15.75" thickTop="1" x14ac:dyDescent="0.25"/>
    <row r="28" spans="1:27" x14ac:dyDescent="0.25">
      <c r="A28" s="6" t="s">
        <v>16</v>
      </c>
      <c r="B28" s="4"/>
      <c r="C28" s="4"/>
      <c r="D28" s="4"/>
      <c r="E28" s="4"/>
      <c r="F28" s="4"/>
      <c r="G28" s="4"/>
      <c r="H28" s="4"/>
      <c r="K28" s="6" t="s">
        <v>17</v>
      </c>
      <c r="L28" s="7"/>
      <c r="M28" s="7"/>
      <c r="N28" s="7"/>
      <c r="O28" s="7"/>
      <c r="P28" s="7"/>
      <c r="Q28" s="7"/>
      <c r="R28" s="7"/>
      <c r="T28" s="6" t="s">
        <v>18</v>
      </c>
    </row>
    <row r="29" spans="1:27" x14ac:dyDescent="0.25">
      <c r="A29" s="5" t="s">
        <v>1</v>
      </c>
      <c r="B29" s="4"/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K29" s="1" t="s">
        <v>1</v>
      </c>
      <c r="L29" s="7"/>
      <c r="M29" s="2" t="s">
        <v>2</v>
      </c>
      <c r="N29" s="2" t="s">
        <v>3</v>
      </c>
      <c r="O29" s="3" t="s">
        <v>4</v>
      </c>
      <c r="P29" s="3" t="s">
        <v>5</v>
      </c>
      <c r="Q29" s="3" t="s">
        <v>6</v>
      </c>
      <c r="R29" s="3" t="s">
        <v>7</v>
      </c>
      <c r="T29" s="1" t="s">
        <v>1</v>
      </c>
      <c r="V29" s="2" t="s">
        <v>2</v>
      </c>
      <c r="W29" s="2" t="s">
        <v>3</v>
      </c>
      <c r="X29" s="3" t="s">
        <v>4</v>
      </c>
      <c r="Y29" s="3" t="s">
        <v>5</v>
      </c>
      <c r="Z29" s="3" t="s">
        <v>6</v>
      </c>
      <c r="AA29" s="3" t="s">
        <v>7</v>
      </c>
    </row>
    <row r="30" spans="1:27" x14ac:dyDescent="0.25">
      <c r="A30" s="4" t="s">
        <v>8</v>
      </c>
      <c r="B30" s="4"/>
      <c r="C30" s="9">
        <v>6155823.7399999993</v>
      </c>
      <c r="D30" s="9">
        <v>692575.65000000026</v>
      </c>
      <c r="E30" s="9">
        <v>33165.950000000004</v>
      </c>
      <c r="F30" s="9">
        <v>4073.63</v>
      </c>
      <c r="G30" s="9">
        <v>99362.79</v>
      </c>
      <c r="H30" s="9">
        <v>6985001.7599999998</v>
      </c>
      <c r="K30" s="4" t="s">
        <v>8</v>
      </c>
      <c r="L30" s="4"/>
      <c r="M30" s="9">
        <v>3420991.24</v>
      </c>
      <c r="N30" s="9">
        <v>393806.2</v>
      </c>
      <c r="O30" s="9">
        <v>18032.95</v>
      </c>
      <c r="P30" s="9">
        <v>0</v>
      </c>
      <c r="Q30" s="9">
        <v>44174.060000000005</v>
      </c>
      <c r="R30" s="9">
        <v>3877004.4500000007</v>
      </c>
      <c r="T30" s="4" t="s">
        <v>8</v>
      </c>
      <c r="V30" s="9">
        <f>C30-M30</f>
        <v>2734832.4999999991</v>
      </c>
      <c r="W30" s="9">
        <f t="shared" ref="W30:AA32" si="0">D30-N30</f>
        <v>298769.45000000024</v>
      </c>
      <c r="X30" s="9">
        <f t="shared" si="0"/>
        <v>15133.000000000004</v>
      </c>
      <c r="Y30" s="9">
        <f t="shared" si="0"/>
        <v>4073.63</v>
      </c>
      <c r="Z30" s="9">
        <f t="shared" si="0"/>
        <v>55188.729999999989</v>
      </c>
      <c r="AA30" s="9">
        <f t="shared" si="0"/>
        <v>3107997.3099999991</v>
      </c>
    </row>
    <row r="31" spans="1:27" x14ac:dyDescent="0.25">
      <c r="A31" s="4" t="s">
        <v>9</v>
      </c>
      <c r="B31" s="4"/>
      <c r="C31" s="9">
        <v>1231071.4500000002</v>
      </c>
      <c r="D31" s="9">
        <v>183665.74000000002</v>
      </c>
      <c r="E31" s="9">
        <v>210765.00000000003</v>
      </c>
      <c r="F31" s="9">
        <v>0</v>
      </c>
      <c r="G31" s="9">
        <v>472.87000000000006</v>
      </c>
      <c r="H31" s="9">
        <v>1625975.0600000003</v>
      </c>
      <c r="K31" s="4" t="s">
        <v>9</v>
      </c>
      <c r="L31" s="4"/>
      <c r="M31" s="9">
        <v>557435.07999999996</v>
      </c>
      <c r="N31" s="9">
        <v>104527.40000000001</v>
      </c>
      <c r="O31" s="9">
        <v>497.65000000000003</v>
      </c>
      <c r="P31" s="9">
        <v>0</v>
      </c>
      <c r="Q31" s="9">
        <v>164.54</v>
      </c>
      <c r="R31" s="9">
        <v>662624.67000000004</v>
      </c>
      <c r="T31" s="4" t="s">
        <v>9</v>
      </c>
      <c r="V31" s="9">
        <f>C31-M31</f>
        <v>673636.37000000023</v>
      </c>
      <c r="W31" s="9">
        <f t="shared" si="0"/>
        <v>79138.340000000011</v>
      </c>
      <c r="X31" s="9">
        <f t="shared" si="0"/>
        <v>210267.35000000003</v>
      </c>
      <c r="Y31" s="9">
        <f t="shared" si="0"/>
        <v>0</v>
      </c>
      <c r="Z31" s="9">
        <f t="shared" si="0"/>
        <v>308.33000000000004</v>
      </c>
      <c r="AA31" s="9">
        <f t="shared" si="0"/>
        <v>963350.39000000025</v>
      </c>
    </row>
    <row r="32" spans="1:27" x14ac:dyDescent="0.25">
      <c r="A32" s="4" t="s">
        <v>10</v>
      </c>
      <c r="B32" s="4"/>
      <c r="C32" s="9">
        <v>615286.54999999993</v>
      </c>
      <c r="D32" s="9">
        <v>18079.939999999999</v>
      </c>
      <c r="E32" s="9">
        <v>0</v>
      </c>
      <c r="F32" s="9">
        <v>232735.97</v>
      </c>
      <c r="G32" s="9">
        <v>357.74</v>
      </c>
      <c r="H32" s="9">
        <v>866460.19999999984</v>
      </c>
      <c r="K32" s="4" t="s">
        <v>10</v>
      </c>
      <c r="L32" s="4"/>
      <c r="M32" s="9">
        <v>291543.53999999998</v>
      </c>
      <c r="N32" s="9">
        <v>7528.86</v>
      </c>
      <c r="O32" s="9">
        <v>0</v>
      </c>
      <c r="P32" s="9">
        <v>60034.92</v>
      </c>
      <c r="Q32" s="9">
        <v>115.4</v>
      </c>
      <c r="R32" s="9">
        <v>359222.72</v>
      </c>
      <c r="T32" s="4" t="s">
        <v>10</v>
      </c>
      <c r="V32" s="9">
        <f>C32-M32</f>
        <v>323743.00999999995</v>
      </c>
      <c r="W32" s="9">
        <f t="shared" si="0"/>
        <v>10551.079999999998</v>
      </c>
      <c r="X32" s="9">
        <f t="shared" si="0"/>
        <v>0</v>
      </c>
      <c r="Y32" s="9">
        <f t="shared" si="0"/>
        <v>172701.05</v>
      </c>
      <c r="Z32" s="9">
        <f t="shared" si="0"/>
        <v>242.34</v>
      </c>
      <c r="AA32" s="9">
        <f t="shared" si="0"/>
        <v>507237.47999999986</v>
      </c>
    </row>
    <row r="33" spans="1:27" x14ac:dyDescent="0.25">
      <c r="A33" s="4" t="s">
        <v>11</v>
      </c>
      <c r="B33" s="4"/>
      <c r="C33" s="10">
        <v>8002181.7399999993</v>
      </c>
      <c r="D33" s="10">
        <v>894321.33000000019</v>
      </c>
      <c r="E33" s="10">
        <v>243930.95000000004</v>
      </c>
      <c r="F33" s="10">
        <v>236809.60000000001</v>
      </c>
      <c r="G33" s="10">
        <v>100193.40000000037</v>
      </c>
      <c r="H33" s="10">
        <v>9477437.0199999996</v>
      </c>
      <c r="K33" s="4" t="s">
        <v>11</v>
      </c>
      <c r="L33" s="4"/>
      <c r="M33" s="10">
        <v>4269969.8600000003</v>
      </c>
      <c r="N33" s="10">
        <v>505862.46</v>
      </c>
      <c r="O33" s="10">
        <v>18530.600000000002</v>
      </c>
      <c r="P33" s="10">
        <v>60034.92</v>
      </c>
      <c r="Q33" s="10">
        <v>44454.000000000931</v>
      </c>
      <c r="R33" s="10">
        <v>4898851.8400000008</v>
      </c>
      <c r="T33" s="4" t="s">
        <v>11</v>
      </c>
      <c r="V33" s="10">
        <f>SUM(V30:V32)</f>
        <v>3732211.879999999</v>
      </c>
      <c r="W33" s="10">
        <f t="shared" ref="W33:AA33" si="1">SUM(W30:W32)</f>
        <v>388458.87000000029</v>
      </c>
      <c r="X33" s="10">
        <f t="shared" si="1"/>
        <v>225400.35000000003</v>
      </c>
      <c r="Y33" s="10">
        <f t="shared" si="1"/>
        <v>176774.68</v>
      </c>
      <c r="Z33" s="10">
        <f t="shared" si="1"/>
        <v>55739.399999999987</v>
      </c>
      <c r="AA33" s="10">
        <f t="shared" si="1"/>
        <v>4578585.1799999988</v>
      </c>
    </row>
    <row r="34" spans="1:27" x14ac:dyDescent="0.25">
      <c r="A34" s="4" t="s">
        <v>12</v>
      </c>
      <c r="B34" s="4"/>
      <c r="C34" s="9">
        <v>7492999.5500000007</v>
      </c>
      <c r="D34" s="9">
        <v>609997.21</v>
      </c>
      <c r="E34" s="9">
        <v>31365.339999999997</v>
      </c>
      <c r="F34" s="9">
        <v>30893.51</v>
      </c>
      <c r="G34" s="9">
        <v>1425.09</v>
      </c>
      <c r="H34" s="9">
        <v>8166680.7000000002</v>
      </c>
      <c r="K34" s="4" t="s">
        <v>12</v>
      </c>
      <c r="L34" s="4"/>
      <c r="M34" s="9">
        <v>3326563.35</v>
      </c>
      <c r="N34" s="9">
        <v>284949.06</v>
      </c>
      <c r="O34" s="9">
        <v>4466.76</v>
      </c>
      <c r="P34" s="9">
        <v>13001.75</v>
      </c>
      <c r="Q34" s="9">
        <v>808.24</v>
      </c>
      <c r="R34" s="9">
        <v>3629789.16</v>
      </c>
      <c r="T34" s="4" t="s">
        <v>12</v>
      </c>
      <c r="V34" s="9">
        <f>C34-M34</f>
        <v>4166436.2000000007</v>
      </c>
      <c r="W34" s="9">
        <f t="shared" ref="W34:AA36" si="2">D34-N34</f>
        <v>325048.14999999997</v>
      </c>
      <c r="X34" s="9">
        <f t="shared" si="2"/>
        <v>26898.579999999994</v>
      </c>
      <c r="Y34" s="9">
        <f t="shared" si="2"/>
        <v>17891.759999999998</v>
      </c>
      <c r="Z34" s="9">
        <f t="shared" si="2"/>
        <v>616.84999999999991</v>
      </c>
      <c r="AA34" s="9">
        <f t="shared" si="2"/>
        <v>4536891.54</v>
      </c>
    </row>
    <row r="35" spans="1:27" x14ac:dyDescent="0.25">
      <c r="A35" s="4" t="s">
        <v>13</v>
      </c>
      <c r="B35" s="4"/>
      <c r="C35" s="9">
        <v>2743302.0200000005</v>
      </c>
      <c r="D35" s="9">
        <v>117961.45000000001</v>
      </c>
      <c r="E35" s="9">
        <v>3278.49</v>
      </c>
      <c r="F35" s="9">
        <v>8953.8700000000008</v>
      </c>
      <c r="G35" s="9">
        <v>130208.82</v>
      </c>
      <c r="H35" s="9">
        <v>3003704.6500000008</v>
      </c>
      <c r="K35" s="4" t="s">
        <v>13</v>
      </c>
      <c r="L35" s="4"/>
      <c r="M35" s="9">
        <v>1198515.6600000001</v>
      </c>
      <c r="N35" s="9">
        <v>59574.7</v>
      </c>
      <c r="O35" s="9">
        <v>3278.49</v>
      </c>
      <c r="P35" s="9">
        <v>1964.06</v>
      </c>
      <c r="Q35" s="9">
        <v>61142.720000000001</v>
      </c>
      <c r="R35" s="9">
        <v>1324475.6300000001</v>
      </c>
      <c r="T35" s="4" t="s">
        <v>13</v>
      </c>
      <c r="V35" s="9">
        <f>C35-M35</f>
        <v>1544786.3600000003</v>
      </c>
      <c r="W35" s="9">
        <f t="shared" si="2"/>
        <v>58386.750000000015</v>
      </c>
      <c r="X35" s="9">
        <f t="shared" si="2"/>
        <v>0</v>
      </c>
      <c r="Y35" s="9">
        <f t="shared" si="2"/>
        <v>6989.8100000000013</v>
      </c>
      <c r="Z35" s="9">
        <f t="shared" si="2"/>
        <v>69066.100000000006</v>
      </c>
      <c r="AA35" s="9">
        <f t="shared" si="2"/>
        <v>1679229.0200000007</v>
      </c>
    </row>
    <row r="36" spans="1:27" x14ac:dyDescent="0.25">
      <c r="A36" s="4" t="s">
        <v>14</v>
      </c>
      <c r="B36" s="4"/>
      <c r="C36" s="9">
        <v>721711.5</v>
      </c>
      <c r="D36" s="9">
        <v>96916.170000000013</v>
      </c>
      <c r="E36" s="9">
        <v>157.17000000000002</v>
      </c>
      <c r="F36" s="9">
        <v>12764.41</v>
      </c>
      <c r="G36" s="9">
        <v>17.170000000000002</v>
      </c>
      <c r="H36" s="11">
        <v>831566.42000000016</v>
      </c>
      <c r="K36" s="4" t="s">
        <v>14</v>
      </c>
      <c r="L36" s="4"/>
      <c r="M36" s="9">
        <v>315585.29000000004</v>
      </c>
      <c r="N36" s="9">
        <v>78578.03</v>
      </c>
      <c r="O36" s="9">
        <v>84.43</v>
      </c>
      <c r="P36" s="9">
        <v>12508.01</v>
      </c>
      <c r="Q36" s="9">
        <v>17.170000000000002</v>
      </c>
      <c r="R36" s="11">
        <v>406772.93000000005</v>
      </c>
      <c r="T36" s="4" t="s">
        <v>14</v>
      </c>
      <c r="V36" s="9">
        <f>C36-M36</f>
        <v>406126.20999999996</v>
      </c>
      <c r="W36" s="9">
        <f t="shared" si="2"/>
        <v>18338.140000000014</v>
      </c>
      <c r="X36" s="9">
        <f t="shared" si="2"/>
        <v>72.740000000000009</v>
      </c>
      <c r="Y36" s="9">
        <f t="shared" si="2"/>
        <v>256.39999999999964</v>
      </c>
      <c r="Z36" s="9">
        <f t="shared" si="2"/>
        <v>0</v>
      </c>
      <c r="AA36" s="9">
        <f t="shared" si="2"/>
        <v>424793.49000000011</v>
      </c>
    </row>
    <row r="37" spans="1:27" x14ac:dyDescent="0.25">
      <c r="A37" s="4" t="s">
        <v>11</v>
      </c>
      <c r="B37" s="4"/>
      <c r="C37" s="10">
        <v>10958013.07</v>
      </c>
      <c r="D37" s="10">
        <v>824874.83</v>
      </c>
      <c r="E37" s="10">
        <v>34800.999999999993</v>
      </c>
      <c r="F37" s="10">
        <v>52611.789999999994</v>
      </c>
      <c r="G37" s="10">
        <v>131651.08000000194</v>
      </c>
      <c r="H37" s="10">
        <v>12001951.770000001</v>
      </c>
      <c r="K37" s="4" t="s">
        <v>11</v>
      </c>
      <c r="L37" s="4"/>
      <c r="M37" s="10">
        <v>4840664.3</v>
      </c>
      <c r="N37" s="10">
        <v>423101.79000000004</v>
      </c>
      <c r="O37" s="10">
        <v>7829.68</v>
      </c>
      <c r="P37" s="10">
        <v>27473.82</v>
      </c>
      <c r="Q37" s="10">
        <v>61968.129999999888</v>
      </c>
      <c r="R37" s="10">
        <v>5361037.72</v>
      </c>
      <c r="T37" s="4" t="s">
        <v>11</v>
      </c>
      <c r="V37" s="10">
        <f>SUM(V34:V36)</f>
        <v>6117348.7700000005</v>
      </c>
      <c r="W37" s="10">
        <f t="shared" ref="W37:AA37" si="3">SUM(W34:W36)</f>
        <v>401773.04</v>
      </c>
      <c r="X37" s="10">
        <f t="shared" si="3"/>
        <v>26971.319999999996</v>
      </c>
      <c r="Y37" s="10">
        <f t="shared" si="3"/>
        <v>25137.97</v>
      </c>
      <c r="Z37" s="10">
        <f t="shared" si="3"/>
        <v>69682.950000000012</v>
      </c>
      <c r="AA37" s="10">
        <f t="shared" si="3"/>
        <v>6640914.0500000007</v>
      </c>
    </row>
    <row r="38" spans="1:27" ht="15.75" thickBot="1" x14ac:dyDescent="0.3">
      <c r="A38" s="5" t="s">
        <v>7</v>
      </c>
      <c r="B38" s="4"/>
      <c r="C38" s="12">
        <v>18960194.809999999</v>
      </c>
      <c r="D38" s="12">
        <v>1719196.1600000001</v>
      </c>
      <c r="E38" s="12">
        <v>278731.95</v>
      </c>
      <c r="F38" s="12">
        <v>289421.39</v>
      </c>
      <c r="G38" s="12">
        <v>231844.48000000045</v>
      </c>
      <c r="H38" s="12">
        <v>21479388.789999999</v>
      </c>
      <c r="K38" s="5" t="s">
        <v>7</v>
      </c>
      <c r="L38" s="4"/>
      <c r="M38" s="12">
        <v>9110634.1600000001</v>
      </c>
      <c r="N38" s="12">
        <v>928964.25</v>
      </c>
      <c r="O38" s="12">
        <v>26360.280000000002</v>
      </c>
      <c r="P38" s="12">
        <v>87508.739999999991</v>
      </c>
      <c r="Q38" s="12">
        <v>106422.13000000082</v>
      </c>
      <c r="R38" s="12">
        <v>10259889.560000001</v>
      </c>
      <c r="T38" s="5" t="s">
        <v>7</v>
      </c>
      <c r="V38" s="12">
        <f>V33+V37</f>
        <v>9849560.6499999985</v>
      </c>
      <c r="W38" s="12">
        <f t="shared" ref="W38:AA38" si="4">W33+W37</f>
        <v>790231.91000000027</v>
      </c>
      <c r="X38" s="12">
        <f t="shared" si="4"/>
        <v>252371.67000000004</v>
      </c>
      <c r="Y38" s="12">
        <f t="shared" si="4"/>
        <v>201912.65</v>
      </c>
      <c r="Z38" s="12">
        <f t="shared" si="4"/>
        <v>125422.35</v>
      </c>
      <c r="AA38" s="12">
        <f t="shared" si="4"/>
        <v>11219499.23</v>
      </c>
    </row>
    <row r="39" spans="1:27" ht="15.75" thickTop="1" x14ac:dyDescent="0.25">
      <c r="K39" s="5"/>
      <c r="L39" s="4"/>
      <c r="M39" s="13"/>
      <c r="N39" s="13"/>
      <c r="O39" s="13"/>
      <c r="P39" s="13"/>
      <c r="Q39" s="9"/>
      <c r="R39" s="9"/>
      <c r="T39" s="5"/>
    </row>
    <row r="40" spans="1:27" x14ac:dyDescent="0.25">
      <c r="A40" s="6" t="s">
        <v>16</v>
      </c>
      <c r="B40" s="4"/>
      <c r="C40" s="4"/>
      <c r="D40" s="4"/>
      <c r="E40" s="4"/>
      <c r="F40" s="4"/>
      <c r="G40" s="4"/>
      <c r="H40" s="4"/>
      <c r="K40" s="14" t="s">
        <v>17</v>
      </c>
      <c r="L40" s="4"/>
      <c r="M40" s="4"/>
      <c r="N40" s="4"/>
      <c r="O40" s="4"/>
      <c r="P40" s="4"/>
      <c r="Q40" s="4"/>
      <c r="R40" s="4"/>
      <c r="T40" s="6" t="s">
        <v>18</v>
      </c>
    </row>
    <row r="41" spans="1:27" x14ac:dyDescent="0.25">
      <c r="A41" s="5" t="s">
        <v>15</v>
      </c>
      <c r="B41" s="4"/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  <c r="K41" s="5" t="s">
        <v>15</v>
      </c>
      <c r="L41" s="4"/>
      <c r="M41" s="3" t="s">
        <v>2</v>
      </c>
      <c r="N41" s="3" t="s">
        <v>3</v>
      </c>
      <c r="O41" s="3" t="s">
        <v>4</v>
      </c>
      <c r="P41" s="3" t="s">
        <v>5</v>
      </c>
      <c r="Q41" s="3" t="s">
        <v>6</v>
      </c>
      <c r="R41" s="3" t="s">
        <v>7</v>
      </c>
      <c r="T41" s="5" t="s">
        <v>15</v>
      </c>
      <c r="V41" s="3" t="s">
        <v>2</v>
      </c>
      <c r="W41" s="3" t="s">
        <v>3</v>
      </c>
      <c r="X41" s="3" t="s">
        <v>4</v>
      </c>
      <c r="Y41" s="3" t="s">
        <v>5</v>
      </c>
      <c r="Z41" s="3" t="s">
        <v>6</v>
      </c>
      <c r="AA41" s="3" t="s">
        <v>7</v>
      </c>
    </row>
    <row r="42" spans="1:27" x14ac:dyDescent="0.25">
      <c r="A42" s="4" t="s">
        <v>8</v>
      </c>
      <c r="B42" s="4"/>
      <c r="C42" s="9">
        <v>3240892.34</v>
      </c>
      <c r="D42" s="9">
        <v>501171.49000000022</v>
      </c>
      <c r="E42" s="9">
        <v>24174.100000000006</v>
      </c>
      <c r="F42" s="9">
        <v>-1747.4299999999994</v>
      </c>
      <c r="G42" s="9">
        <v>47737.109999999993</v>
      </c>
      <c r="H42" s="9">
        <v>3812227.61</v>
      </c>
      <c r="K42" s="4" t="s">
        <v>8</v>
      </c>
      <c r="L42" s="4"/>
      <c r="M42" s="9">
        <v>1977543.4</v>
      </c>
      <c r="N42" s="9">
        <v>298926.43</v>
      </c>
      <c r="O42" s="9">
        <v>14712.14</v>
      </c>
      <c r="P42" s="9">
        <v>-2830.76</v>
      </c>
      <c r="Q42" s="9">
        <v>23467.54</v>
      </c>
      <c r="R42" s="9">
        <v>2311818.7500000005</v>
      </c>
      <c r="T42" s="4" t="s">
        <v>8</v>
      </c>
      <c r="V42" s="9">
        <f>C42-M42</f>
        <v>1263348.94</v>
      </c>
      <c r="W42" s="9">
        <f t="shared" ref="W42:W44" si="5">D42-N42</f>
        <v>202245.06000000023</v>
      </c>
      <c r="X42" s="9">
        <f t="shared" ref="X42:X44" si="6">E42-O42</f>
        <v>9461.9600000000064</v>
      </c>
      <c r="Y42" s="9">
        <f t="shared" ref="Y42:Y44" si="7">F42-P42</f>
        <v>1083.3300000000008</v>
      </c>
      <c r="Z42" s="9">
        <f t="shared" ref="Z42:Z44" si="8">G42-Q42</f>
        <v>24269.569999999992</v>
      </c>
      <c r="AA42" s="9">
        <f t="shared" ref="AA42:AA44" si="9">H42-R42</f>
        <v>1500408.8599999994</v>
      </c>
    </row>
    <row r="43" spans="1:27" x14ac:dyDescent="0.25">
      <c r="A43" s="4" t="s">
        <v>9</v>
      </c>
      <c r="B43" s="4"/>
      <c r="C43" s="9">
        <v>748636.32</v>
      </c>
      <c r="D43" s="9">
        <v>95795.340000000011</v>
      </c>
      <c r="E43" s="9">
        <v>97579.689999999988</v>
      </c>
      <c r="F43" s="9">
        <v>0</v>
      </c>
      <c r="G43" s="9">
        <v>121.24000000000007</v>
      </c>
      <c r="H43" s="9">
        <v>942132.58999999985</v>
      </c>
      <c r="K43" s="4" t="s">
        <v>9</v>
      </c>
      <c r="L43" s="4"/>
      <c r="M43" s="9">
        <v>315075.96999999997</v>
      </c>
      <c r="N43" s="9">
        <v>52316.800000000003</v>
      </c>
      <c r="O43" s="9">
        <v>491.39</v>
      </c>
      <c r="P43" s="9">
        <v>0</v>
      </c>
      <c r="Q43" s="9">
        <v>-157.09</v>
      </c>
      <c r="R43" s="9">
        <v>367727.06999999995</v>
      </c>
      <c r="T43" s="4" t="s">
        <v>9</v>
      </c>
      <c r="V43" s="9">
        <f>C43-M43</f>
        <v>433560.35</v>
      </c>
      <c r="W43" s="9">
        <f t="shared" si="5"/>
        <v>43478.540000000008</v>
      </c>
      <c r="X43" s="9">
        <f t="shared" si="6"/>
        <v>97088.299999999988</v>
      </c>
      <c r="Y43" s="9">
        <f t="shared" si="7"/>
        <v>0</v>
      </c>
      <c r="Z43" s="9">
        <f t="shared" si="8"/>
        <v>278.33000000000004</v>
      </c>
      <c r="AA43" s="9">
        <f t="shared" si="9"/>
        <v>574405.5199999999</v>
      </c>
    </row>
    <row r="44" spans="1:27" x14ac:dyDescent="0.25">
      <c r="A44" s="4" t="s">
        <v>10</v>
      </c>
      <c r="B44" s="4"/>
      <c r="C44" s="9">
        <v>374142.19999999995</v>
      </c>
      <c r="D44" s="9">
        <v>14500.56</v>
      </c>
      <c r="E44" s="9">
        <v>0</v>
      </c>
      <c r="F44" s="9">
        <v>219981.3</v>
      </c>
      <c r="G44" s="9">
        <v>357.74</v>
      </c>
      <c r="H44" s="9">
        <v>608981.79999999993</v>
      </c>
      <c r="K44" s="4" t="s">
        <v>10</v>
      </c>
      <c r="L44" s="4"/>
      <c r="M44" s="9">
        <v>172834.94</v>
      </c>
      <c r="N44" s="9">
        <v>5640.9</v>
      </c>
      <c r="O44" s="9">
        <v>0</v>
      </c>
      <c r="P44" s="9">
        <v>53937.96</v>
      </c>
      <c r="Q44" s="9">
        <v>115.4</v>
      </c>
      <c r="R44" s="9">
        <v>232529.19999999998</v>
      </c>
      <c r="T44" s="4" t="s">
        <v>10</v>
      </c>
      <c r="V44" s="9">
        <f>C44-M44</f>
        <v>201307.25999999995</v>
      </c>
      <c r="W44" s="9">
        <f t="shared" si="5"/>
        <v>8859.66</v>
      </c>
      <c r="X44" s="9">
        <f t="shared" si="6"/>
        <v>0</v>
      </c>
      <c r="Y44" s="9">
        <f t="shared" si="7"/>
        <v>166043.34</v>
      </c>
      <c r="Z44" s="9">
        <f t="shared" si="8"/>
        <v>242.34</v>
      </c>
      <c r="AA44" s="9">
        <f t="shared" si="9"/>
        <v>376452.6</v>
      </c>
    </row>
    <row r="45" spans="1:27" x14ac:dyDescent="0.25">
      <c r="A45" s="4" t="s">
        <v>11</v>
      </c>
      <c r="B45" s="4"/>
      <c r="C45" s="10">
        <v>4363670.8599999994</v>
      </c>
      <c r="D45" s="10">
        <v>611467.39000000025</v>
      </c>
      <c r="E45" s="10">
        <v>121753.79</v>
      </c>
      <c r="F45" s="10">
        <v>218233.87</v>
      </c>
      <c r="G45" s="10">
        <v>48216.08999999892</v>
      </c>
      <c r="H45" s="10">
        <v>5363341.9999999991</v>
      </c>
      <c r="K45" s="4" t="s">
        <v>11</v>
      </c>
      <c r="L45" s="4"/>
      <c r="M45" s="10">
        <v>2465454.31</v>
      </c>
      <c r="N45" s="10">
        <v>356884.13</v>
      </c>
      <c r="O45" s="10">
        <v>15203.529999999999</v>
      </c>
      <c r="P45" s="10">
        <v>51107.199999999997</v>
      </c>
      <c r="Q45" s="10">
        <v>23425.850000000559</v>
      </c>
      <c r="R45" s="10">
        <v>2912075.0200000005</v>
      </c>
      <c r="T45" s="4" t="s">
        <v>11</v>
      </c>
      <c r="V45" s="10">
        <f>SUM(V42:V44)</f>
        <v>1898216.55</v>
      </c>
      <c r="W45" s="10">
        <f t="shared" ref="W45" si="10">SUM(W42:W44)</f>
        <v>254583.26000000024</v>
      </c>
      <c r="X45" s="10">
        <f t="shared" ref="X45" si="11">SUM(X42:X44)</f>
        <v>106550.26</v>
      </c>
      <c r="Y45" s="10">
        <f t="shared" ref="Y45" si="12">SUM(Y42:Y44)</f>
        <v>167126.66999999998</v>
      </c>
      <c r="Z45" s="10">
        <f t="shared" ref="Z45" si="13">SUM(Z42:Z44)</f>
        <v>24790.239999999994</v>
      </c>
      <c r="AA45" s="10">
        <f t="shared" ref="AA45" si="14">SUM(AA42:AA44)</f>
        <v>2451266.9799999995</v>
      </c>
    </row>
    <row r="46" spans="1:27" x14ac:dyDescent="0.25">
      <c r="A46" s="4" t="s">
        <v>12</v>
      </c>
      <c r="B46" s="4"/>
      <c r="C46" s="9">
        <v>4883802.0499999989</v>
      </c>
      <c r="D46" s="9">
        <v>462249.26999999996</v>
      </c>
      <c r="E46" s="9">
        <v>31237.429999999997</v>
      </c>
      <c r="F46" s="9">
        <v>-1321.6700000000019</v>
      </c>
      <c r="G46" s="9">
        <v>957.21</v>
      </c>
      <c r="H46" s="9">
        <v>5376924.2899999982</v>
      </c>
      <c r="K46" s="4" t="s">
        <v>12</v>
      </c>
      <c r="L46" s="4"/>
      <c r="M46" s="9">
        <v>2089164.9000000001</v>
      </c>
      <c r="N46" s="9">
        <v>224762.57</v>
      </c>
      <c r="O46" s="9">
        <v>4350.76</v>
      </c>
      <c r="P46" s="9">
        <v>1533.42</v>
      </c>
      <c r="Q46" s="9">
        <v>358.34</v>
      </c>
      <c r="R46" s="9">
        <v>2320169.9899999998</v>
      </c>
      <c r="T46" s="4" t="s">
        <v>12</v>
      </c>
      <c r="V46" s="9">
        <f>C46-M46</f>
        <v>2794637.1499999985</v>
      </c>
      <c r="W46" s="9">
        <f t="shared" ref="W46:W48" si="15">D46-N46</f>
        <v>237486.69999999995</v>
      </c>
      <c r="X46" s="9">
        <f t="shared" ref="X46:X48" si="16">E46-O46</f>
        <v>26886.67</v>
      </c>
      <c r="Y46" s="9">
        <f t="shared" ref="Y46:Y48" si="17">F46-P46</f>
        <v>-2855.090000000002</v>
      </c>
      <c r="Z46" s="9">
        <f t="shared" ref="Z46:Z48" si="18">G46-Q46</f>
        <v>598.87000000000012</v>
      </c>
      <c r="AA46" s="9">
        <f t="shared" ref="AA46:AA48" si="19">H46-R46</f>
        <v>3056754.2999999984</v>
      </c>
    </row>
    <row r="47" spans="1:27" x14ac:dyDescent="0.25">
      <c r="A47" s="4" t="s">
        <v>13</v>
      </c>
      <c r="B47" s="4"/>
      <c r="C47" s="9">
        <v>1830270.15</v>
      </c>
      <c r="D47" s="9">
        <v>86038.85</v>
      </c>
      <c r="E47" s="9">
        <v>1231.3800000000001</v>
      </c>
      <c r="F47" s="9">
        <v>3453.4900000000007</v>
      </c>
      <c r="G47" s="9">
        <v>99278.83</v>
      </c>
      <c r="H47" s="9">
        <v>2020272.7</v>
      </c>
      <c r="K47" s="4" t="s">
        <v>13</v>
      </c>
      <c r="L47" s="4"/>
      <c r="M47" s="9">
        <v>773583.67</v>
      </c>
      <c r="N47" s="9">
        <v>42137.35</v>
      </c>
      <c r="O47" s="9">
        <v>2285.87</v>
      </c>
      <c r="P47" s="9">
        <v>1214.71</v>
      </c>
      <c r="Q47" s="9">
        <v>47629.69</v>
      </c>
      <c r="R47" s="9">
        <v>866851.29</v>
      </c>
      <c r="T47" s="4" t="s">
        <v>13</v>
      </c>
      <c r="V47" s="9">
        <f>C47-M47</f>
        <v>1056686.48</v>
      </c>
      <c r="W47" s="9">
        <f t="shared" si="15"/>
        <v>43901.500000000007</v>
      </c>
      <c r="X47" s="9">
        <f t="shared" si="16"/>
        <v>-1054.4899999999998</v>
      </c>
      <c r="Y47" s="9">
        <f t="shared" si="17"/>
        <v>2238.7800000000007</v>
      </c>
      <c r="Z47" s="9">
        <f t="shared" si="18"/>
        <v>51649.14</v>
      </c>
      <c r="AA47" s="9">
        <f t="shared" si="19"/>
        <v>1153421.4099999999</v>
      </c>
    </row>
    <row r="48" spans="1:27" x14ac:dyDescent="0.25">
      <c r="A48" s="4" t="s">
        <v>14</v>
      </c>
      <c r="B48" s="4"/>
      <c r="C48" s="9">
        <v>571522.11999999988</v>
      </c>
      <c r="D48" s="9">
        <v>75843.320000000007</v>
      </c>
      <c r="E48" s="9">
        <v>91.99</v>
      </c>
      <c r="F48" s="9">
        <v>11856.82</v>
      </c>
      <c r="G48" s="9">
        <v>17.170000000000002</v>
      </c>
      <c r="H48" s="11">
        <v>659331.41999999993</v>
      </c>
      <c r="K48" s="4" t="s">
        <v>14</v>
      </c>
      <c r="L48" s="4"/>
      <c r="M48" s="9">
        <v>245560.35000000003</v>
      </c>
      <c r="N48" s="9">
        <v>68569.100000000006</v>
      </c>
      <c r="O48" s="9">
        <v>84.43</v>
      </c>
      <c r="P48" s="9">
        <v>11756.88</v>
      </c>
      <c r="Q48" s="9">
        <v>17.170000000000002</v>
      </c>
      <c r="R48" s="11">
        <v>325987.93000000005</v>
      </c>
      <c r="T48" s="4" t="s">
        <v>14</v>
      </c>
      <c r="V48" s="9">
        <f>C48-M48</f>
        <v>325961.76999999984</v>
      </c>
      <c r="W48" s="9">
        <f t="shared" si="15"/>
        <v>7274.2200000000012</v>
      </c>
      <c r="X48" s="9">
        <f t="shared" si="16"/>
        <v>7.5599999999999881</v>
      </c>
      <c r="Y48" s="9">
        <f t="shared" si="17"/>
        <v>99.940000000000509</v>
      </c>
      <c r="Z48" s="9">
        <f t="shared" si="18"/>
        <v>0</v>
      </c>
      <c r="AA48" s="9">
        <f t="shared" si="19"/>
        <v>333343.48999999987</v>
      </c>
    </row>
    <row r="49" spans="1:27" x14ac:dyDescent="0.25">
      <c r="A49" s="4" t="s">
        <v>11</v>
      </c>
      <c r="B49" s="4"/>
      <c r="C49" s="10">
        <v>7285594.3199999994</v>
      </c>
      <c r="D49" s="10">
        <v>624131.43999999994</v>
      </c>
      <c r="E49" s="10">
        <v>32560.799999999999</v>
      </c>
      <c r="F49" s="10">
        <v>13988.64</v>
      </c>
      <c r="G49" s="10">
        <v>100253.20999999903</v>
      </c>
      <c r="H49" s="10">
        <v>8056528.4099999983</v>
      </c>
      <c r="K49" s="4" t="s">
        <v>11</v>
      </c>
      <c r="L49" s="4"/>
      <c r="M49" s="10">
        <v>3108308.9200000004</v>
      </c>
      <c r="N49" s="10">
        <v>335469.02</v>
      </c>
      <c r="O49" s="10">
        <v>6721.06</v>
      </c>
      <c r="P49" s="10">
        <v>14505.009999999998</v>
      </c>
      <c r="Q49" s="10">
        <v>48005.199999999721</v>
      </c>
      <c r="R49" s="10">
        <v>3513009.21</v>
      </c>
      <c r="T49" s="4" t="s">
        <v>11</v>
      </c>
      <c r="V49" s="10">
        <f>SUM(V46:V48)</f>
        <v>4177285.3999999985</v>
      </c>
      <c r="W49" s="10">
        <f t="shared" ref="W49" si="20">SUM(W46:W48)</f>
        <v>288662.41999999993</v>
      </c>
      <c r="X49" s="10">
        <f t="shared" ref="X49" si="21">SUM(X46:X48)</f>
        <v>25839.74</v>
      </c>
      <c r="Y49" s="10">
        <f t="shared" ref="Y49" si="22">SUM(Y46:Y48)</f>
        <v>-516.3700000000008</v>
      </c>
      <c r="Z49" s="10">
        <f t="shared" ref="Z49" si="23">SUM(Z46:Z48)</f>
        <v>52248.01</v>
      </c>
      <c r="AA49" s="10">
        <f t="shared" ref="AA49" si="24">SUM(AA46:AA48)</f>
        <v>4543519.1999999983</v>
      </c>
    </row>
    <row r="50" spans="1:27" ht="15.75" thickBot="1" x14ac:dyDescent="0.3">
      <c r="A50" s="5" t="s">
        <v>7</v>
      </c>
      <c r="B50" s="4"/>
      <c r="C50" s="12">
        <v>11649265.18</v>
      </c>
      <c r="D50" s="12">
        <v>1235598.83</v>
      </c>
      <c r="E50" s="12">
        <v>154314.59</v>
      </c>
      <c r="F50" s="12">
        <v>232222.51</v>
      </c>
      <c r="G50" s="12">
        <v>148469.29999999702</v>
      </c>
      <c r="H50" s="12">
        <v>13419870.409999996</v>
      </c>
      <c r="K50" s="5" t="s">
        <v>7</v>
      </c>
      <c r="L50" s="4"/>
      <c r="M50" s="12">
        <v>5573763.2300000004</v>
      </c>
      <c r="N50" s="12">
        <v>692353.15</v>
      </c>
      <c r="O50" s="12">
        <v>21924.59</v>
      </c>
      <c r="P50" s="12">
        <v>65612.209999999992</v>
      </c>
      <c r="Q50" s="12">
        <v>71431.049999999814</v>
      </c>
      <c r="R50" s="12">
        <v>6425084.2300000004</v>
      </c>
      <c r="T50" s="5" t="s">
        <v>7</v>
      </c>
      <c r="V50" s="12">
        <f>V45+V49</f>
        <v>6075501.9499999983</v>
      </c>
      <c r="W50" s="12">
        <f t="shared" ref="W50" si="25">W45+W49</f>
        <v>543245.68000000017</v>
      </c>
      <c r="X50" s="12">
        <f t="shared" ref="X50" si="26">X45+X49</f>
        <v>132390</v>
      </c>
      <c r="Y50" s="12">
        <f t="shared" ref="Y50" si="27">Y45+Y49</f>
        <v>166610.29999999999</v>
      </c>
      <c r="Z50" s="12">
        <f t="shared" ref="Z50" si="28">Z45+Z49</f>
        <v>77038.25</v>
      </c>
      <c r="AA50" s="12">
        <f t="shared" ref="AA50" si="29">AA45+AA49</f>
        <v>6994786.1799999978</v>
      </c>
    </row>
    <row r="51" spans="1:27" ht="15.75" thickTop="1" x14ac:dyDescent="0.25"/>
    <row r="54" spans="1:27" x14ac:dyDescent="0.25">
      <c r="A54" s="6" t="s">
        <v>19</v>
      </c>
    </row>
    <row r="55" spans="1:27" x14ac:dyDescent="0.25">
      <c r="A55" s="5" t="s">
        <v>1</v>
      </c>
      <c r="C55" s="3" t="s">
        <v>2</v>
      </c>
      <c r="D55" s="3" t="s">
        <v>3</v>
      </c>
      <c r="E55" s="3" t="s">
        <v>4</v>
      </c>
      <c r="F55" s="3" t="s">
        <v>5</v>
      </c>
      <c r="G55" s="3" t="s">
        <v>6</v>
      </c>
      <c r="H55" s="3" t="s">
        <v>7</v>
      </c>
    </row>
    <row r="56" spans="1:27" x14ac:dyDescent="0.25">
      <c r="A56" s="4" t="s">
        <v>8</v>
      </c>
      <c r="C56" s="9">
        <f>C5+V30</f>
        <v>5949919.1999999993</v>
      </c>
      <c r="D56" s="9">
        <f t="shared" ref="D56:H56" si="30">D5+W30</f>
        <v>876786.05000000028</v>
      </c>
      <c r="E56" s="9">
        <f t="shared" si="30"/>
        <v>18244.540000000005</v>
      </c>
      <c r="F56" s="9">
        <f t="shared" si="30"/>
        <v>4197.49</v>
      </c>
      <c r="G56" s="9">
        <f t="shared" si="30"/>
        <v>108874.47</v>
      </c>
      <c r="H56" s="9">
        <f t="shared" si="30"/>
        <v>6958021.75</v>
      </c>
    </row>
    <row r="57" spans="1:27" x14ac:dyDescent="0.25">
      <c r="A57" s="4" t="s">
        <v>9</v>
      </c>
      <c r="C57" s="9">
        <f t="shared" ref="C57:C62" si="31">C6+V31</f>
        <v>1191935.6100000003</v>
      </c>
      <c r="D57" s="9">
        <f t="shared" ref="D57:D62" si="32">D6+W31</f>
        <v>134030.88</v>
      </c>
      <c r="E57" s="9">
        <f t="shared" ref="E57:E62" si="33">E6+X31</f>
        <v>246547.59000000005</v>
      </c>
      <c r="F57" s="9">
        <f t="shared" ref="F57:F62" si="34">F6+Y31</f>
        <v>0</v>
      </c>
      <c r="G57" s="9">
        <f t="shared" ref="G57:G62" si="35">G6+Z31</f>
        <v>9309.5600000000013</v>
      </c>
      <c r="H57" s="9">
        <f t="shared" ref="H57:H62" si="36">H6+AA31</f>
        <v>1581823.6400000001</v>
      </c>
    </row>
    <row r="58" spans="1:27" x14ac:dyDescent="0.25">
      <c r="A58" s="4" t="s">
        <v>10</v>
      </c>
      <c r="C58" s="9">
        <f t="shared" si="31"/>
        <v>604023.23</v>
      </c>
      <c r="D58" s="9">
        <f t="shared" si="32"/>
        <v>158789.94999999998</v>
      </c>
      <c r="E58" s="9">
        <f t="shared" si="33"/>
        <v>0</v>
      </c>
      <c r="F58" s="9">
        <f t="shared" si="34"/>
        <v>704255.5</v>
      </c>
      <c r="G58" s="9">
        <f t="shared" si="35"/>
        <v>641.78</v>
      </c>
      <c r="H58" s="9">
        <f t="shared" si="36"/>
        <v>1467710.46</v>
      </c>
    </row>
    <row r="59" spans="1:27" x14ac:dyDescent="0.25">
      <c r="A59" s="4" t="s">
        <v>11</v>
      </c>
      <c r="C59" s="10">
        <f>SUM(C56:C58)</f>
        <v>7745878.0399999991</v>
      </c>
      <c r="D59" s="10">
        <f t="shared" ref="D59:H59" si="37">SUM(D56:D58)</f>
        <v>1169606.8800000004</v>
      </c>
      <c r="E59" s="10">
        <f t="shared" si="37"/>
        <v>264792.13000000006</v>
      </c>
      <c r="F59" s="10">
        <f t="shared" si="37"/>
        <v>708452.99</v>
      </c>
      <c r="G59" s="10">
        <f t="shared" si="37"/>
        <v>118825.81</v>
      </c>
      <c r="H59" s="10">
        <f t="shared" si="37"/>
        <v>10007555.850000001</v>
      </c>
    </row>
    <row r="60" spans="1:27" x14ac:dyDescent="0.25">
      <c r="A60" s="4" t="s">
        <v>12</v>
      </c>
      <c r="C60" s="9">
        <f t="shared" si="31"/>
        <v>7026179.5300000012</v>
      </c>
      <c r="D60" s="9">
        <f t="shared" si="32"/>
        <v>696540.55</v>
      </c>
      <c r="E60" s="9">
        <f t="shared" si="33"/>
        <v>34891.399999999994</v>
      </c>
      <c r="F60" s="9">
        <f t="shared" si="34"/>
        <v>58945.41</v>
      </c>
      <c r="G60" s="9">
        <f t="shared" si="35"/>
        <v>1345.36</v>
      </c>
      <c r="H60" s="9">
        <f t="shared" si="36"/>
        <v>7817902.25</v>
      </c>
    </row>
    <row r="61" spans="1:27" x14ac:dyDescent="0.25">
      <c r="A61" s="4" t="s">
        <v>13</v>
      </c>
      <c r="C61" s="9">
        <f t="shared" si="31"/>
        <v>2375155.3700000006</v>
      </c>
      <c r="D61" s="9">
        <f t="shared" si="32"/>
        <v>1079178.4000000001</v>
      </c>
      <c r="E61" s="9">
        <f t="shared" si="33"/>
        <v>0</v>
      </c>
      <c r="F61" s="9">
        <f t="shared" si="34"/>
        <v>21504.77</v>
      </c>
      <c r="G61" s="9">
        <f t="shared" si="35"/>
        <v>126539.70000000001</v>
      </c>
      <c r="H61" s="9">
        <f t="shared" si="36"/>
        <v>3602378.2400000012</v>
      </c>
    </row>
    <row r="62" spans="1:27" x14ac:dyDescent="0.25">
      <c r="A62" s="4" t="s">
        <v>14</v>
      </c>
      <c r="C62" s="9">
        <f t="shared" si="31"/>
        <v>697334.26</v>
      </c>
      <c r="D62" s="9">
        <f t="shared" si="32"/>
        <v>39753.380000000019</v>
      </c>
      <c r="E62" s="9">
        <f t="shared" si="33"/>
        <v>1814.88</v>
      </c>
      <c r="F62" s="9">
        <f t="shared" si="34"/>
        <v>256.39999999999964</v>
      </c>
      <c r="G62" s="9">
        <f t="shared" si="35"/>
        <v>298.10000000000002</v>
      </c>
      <c r="H62" s="11">
        <f t="shared" si="36"/>
        <v>739457.02000000014</v>
      </c>
    </row>
    <row r="63" spans="1:27" x14ac:dyDescent="0.25">
      <c r="A63" s="4" t="s">
        <v>11</v>
      </c>
      <c r="C63" s="10">
        <f>SUM(C60:C62)</f>
        <v>10098669.160000002</v>
      </c>
      <c r="D63" s="10">
        <f t="shared" ref="D63" si="38">SUM(D60:D62)</f>
        <v>1815472.3300000003</v>
      </c>
      <c r="E63" s="10">
        <f t="shared" ref="E63" si="39">SUM(E60:E62)</f>
        <v>36706.279999999992</v>
      </c>
      <c r="F63" s="10">
        <f t="shared" ref="F63" si="40">SUM(F60:F62)</f>
        <v>80706.58</v>
      </c>
      <c r="G63" s="10">
        <f t="shared" ref="G63" si="41">SUM(G60:G62)</f>
        <v>128183.16000000002</v>
      </c>
      <c r="H63" s="10">
        <f t="shared" ref="H63" si="42">SUM(H60:H62)</f>
        <v>12159737.510000002</v>
      </c>
    </row>
    <row r="64" spans="1:27" ht="15.75" thickBot="1" x14ac:dyDescent="0.3">
      <c r="A64" s="5" t="s">
        <v>7</v>
      </c>
      <c r="C64" s="12">
        <f>C59+C63</f>
        <v>17844547.200000003</v>
      </c>
      <c r="D64" s="12">
        <f t="shared" ref="D64:H64" si="43">D59+D63</f>
        <v>2985079.2100000009</v>
      </c>
      <c r="E64" s="12">
        <f t="shared" si="43"/>
        <v>301498.41000000003</v>
      </c>
      <c r="F64" s="12">
        <f t="shared" si="43"/>
        <v>789159.57</v>
      </c>
      <c r="G64" s="12">
        <f t="shared" si="43"/>
        <v>247008.97000000003</v>
      </c>
      <c r="H64" s="12">
        <f t="shared" si="43"/>
        <v>22167293.360000003</v>
      </c>
    </row>
    <row r="65" spans="1:8" ht="15.75" thickTop="1" x14ac:dyDescent="0.25"/>
    <row r="66" spans="1:8" x14ac:dyDescent="0.25">
      <c r="A66" s="6" t="s">
        <v>19</v>
      </c>
    </row>
    <row r="67" spans="1:8" x14ac:dyDescent="0.25">
      <c r="A67" s="5" t="s">
        <v>15</v>
      </c>
      <c r="C67" s="3" t="s">
        <v>2</v>
      </c>
      <c r="D67" s="3" t="s">
        <v>3</v>
      </c>
      <c r="E67" s="3" t="s">
        <v>4</v>
      </c>
      <c r="F67" s="3" t="s">
        <v>5</v>
      </c>
      <c r="G67" s="3" t="s">
        <v>6</v>
      </c>
      <c r="H67" s="3" t="s">
        <v>7</v>
      </c>
    </row>
    <row r="68" spans="1:8" x14ac:dyDescent="0.25">
      <c r="A68" s="4" t="s">
        <v>8</v>
      </c>
      <c r="C68" s="9">
        <f>C17+V42</f>
        <v>2915019.5299999993</v>
      </c>
      <c r="D68" s="9">
        <f t="shared" ref="D68:D70" si="44">D17+W42</f>
        <v>522263.29000000021</v>
      </c>
      <c r="E68" s="9">
        <f t="shared" ref="E68:E70" si="45">E17+X42</f>
        <v>-93985.549999999988</v>
      </c>
      <c r="F68" s="9">
        <f t="shared" ref="F68:F70" si="46">F17+Y42</f>
        <v>7.7000000000007276</v>
      </c>
      <c r="G68" s="9">
        <f t="shared" ref="G68:G70" si="47">G17+Z42</f>
        <v>51054.369999999995</v>
      </c>
      <c r="H68" s="9">
        <f t="shared" ref="H68:H70" si="48">H17+AA42</f>
        <v>3394359.3399999989</v>
      </c>
    </row>
    <row r="69" spans="1:8" x14ac:dyDescent="0.25">
      <c r="A69" s="4" t="s">
        <v>9</v>
      </c>
      <c r="C69" s="9">
        <f t="shared" ref="C69:C70" si="49">C18+V43</f>
        <v>681742.62</v>
      </c>
      <c r="D69" s="9">
        <f t="shared" si="44"/>
        <v>69290.41</v>
      </c>
      <c r="E69" s="9">
        <f t="shared" si="45"/>
        <v>131720.74</v>
      </c>
      <c r="F69" s="9">
        <f t="shared" si="46"/>
        <v>0</v>
      </c>
      <c r="G69" s="9">
        <f t="shared" si="47"/>
        <v>8607.7500000000018</v>
      </c>
      <c r="H69" s="9">
        <f t="shared" si="48"/>
        <v>891361.52</v>
      </c>
    </row>
    <row r="70" spans="1:8" x14ac:dyDescent="0.25">
      <c r="A70" s="4" t="s">
        <v>10</v>
      </c>
      <c r="C70" s="9">
        <f t="shared" si="49"/>
        <v>383259.80999999976</v>
      </c>
      <c r="D70" s="9">
        <f t="shared" si="44"/>
        <v>94765.62000000001</v>
      </c>
      <c r="E70" s="9">
        <f t="shared" si="45"/>
        <v>0</v>
      </c>
      <c r="F70" s="9">
        <f t="shared" si="46"/>
        <v>366540.43000000005</v>
      </c>
      <c r="G70" s="9">
        <f t="shared" si="47"/>
        <v>427.99</v>
      </c>
      <c r="H70" s="9">
        <f t="shared" si="48"/>
        <v>844993.84999999986</v>
      </c>
    </row>
    <row r="71" spans="1:8" x14ac:dyDescent="0.25">
      <c r="A71" s="4" t="s">
        <v>11</v>
      </c>
      <c r="C71" s="10">
        <f>SUM(C68:C70)</f>
        <v>3980021.959999999</v>
      </c>
      <c r="D71" s="10">
        <f t="shared" ref="D71" si="50">SUM(D68:D70)</f>
        <v>686319.32000000018</v>
      </c>
      <c r="E71" s="10">
        <f t="shared" ref="E71" si="51">SUM(E68:E70)</f>
        <v>37735.19</v>
      </c>
      <c r="F71" s="10">
        <f t="shared" ref="F71" si="52">SUM(F68:F70)</f>
        <v>366548.13000000006</v>
      </c>
      <c r="G71" s="10">
        <f t="shared" ref="G71" si="53">SUM(G68:G70)</f>
        <v>60090.109999999993</v>
      </c>
      <c r="H71" s="10">
        <f t="shared" ref="H71" si="54">SUM(H68:H70)</f>
        <v>5130714.709999999</v>
      </c>
    </row>
    <row r="72" spans="1:8" x14ac:dyDescent="0.25">
      <c r="A72" s="4" t="s">
        <v>12</v>
      </c>
      <c r="C72" s="9">
        <f t="shared" ref="C72:C74" si="55">C21+V46</f>
        <v>4396587.4099999983</v>
      </c>
      <c r="D72" s="9">
        <f t="shared" ref="D72:D74" si="56">D21+W46</f>
        <v>522558.36</v>
      </c>
      <c r="E72" s="9">
        <f t="shared" ref="E72:E74" si="57">E21+X46</f>
        <v>32997.18</v>
      </c>
      <c r="F72" s="9">
        <f t="shared" ref="F72:F74" si="58">F21+Y46</f>
        <v>32866.03</v>
      </c>
      <c r="G72" s="9">
        <f t="shared" ref="G72:G74" si="59">G21+Z46</f>
        <v>-1931.0200000000002</v>
      </c>
      <c r="H72" s="9">
        <f t="shared" ref="H72:H74" si="60">H21+AA46</f>
        <v>4983077.959999999</v>
      </c>
    </row>
    <row r="73" spans="1:8" x14ac:dyDescent="0.25">
      <c r="A73" s="4" t="s">
        <v>13</v>
      </c>
      <c r="C73" s="9">
        <f t="shared" si="55"/>
        <v>1393951.7000000002</v>
      </c>
      <c r="D73" s="9">
        <f t="shared" si="56"/>
        <v>378841.37</v>
      </c>
      <c r="E73" s="9">
        <f t="shared" si="57"/>
        <v>-2228.5199999999995</v>
      </c>
      <c r="F73" s="9">
        <f t="shared" si="58"/>
        <v>15309.76</v>
      </c>
      <c r="G73" s="9">
        <f t="shared" si="59"/>
        <v>79456.91</v>
      </c>
      <c r="H73" s="9">
        <f t="shared" si="60"/>
        <v>1865331.22</v>
      </c>
    </row>
    <row r="74" spans="1:8" x14ac:dyDescent="0.25">
      <c r="A74" s="4" t="s">
        <v>14</v>
      </c>
      <c r="C74" s="9">
        <f t="shared" si="55"/>
        <v>532764.67999999982</v>
      </c>
      <c r="D74" s="9">
        <f t="shared" si="56"/>
        <v>21566.659999999996</v>
      </c>
      <c r="E74" s="9">
        <f t="shared" si="57"/>
        <v>1749.7</v>
      </c>
      <c r="F74" s="9">
        <f t="shared" si="58"/>
        <v>99.940000000000509</v>
      </c>
      <c r="G74" s="9">
        <f t="shared" si="59"/>
        <v>298.10000000000002</v>
      </c>
      <c r="H74" s="11">
        <f t="shared" si="60"/>
        <v>556479.07999999984</v>
      </c>
    </row>
    <row r="75" spans="1:8" x14ac:dyDescent="0.25">
      <c r="A75" s="4" t="s">
        <v>11</v>
      </c>
      <c r="C75" s="10">
        <f>SUM(C72:C74)</f>
        <v>6323303.7899999982</v>
      </c>
      <c r="D75" s="10">
        <f t="shared" ref="D75" si="61">SUM(D72:D74)</f>
        <v>922966.39</v>
      </c>
      <c r="E75" s="10">
        <f t="shared" ref="E75" si="62">SUM(E72:E74)</f>
        <v>32518.36</v>
      </c>
      <c r="F75" s="10">
        <f t="shared" ref="F75" si="63">SUM(F72:F74)</f>
        <v>48275.73</v>
      </c>
      <c r="G75" s="10">
        <f t="shared" ref="G75" si="64">SUM(G72:G74)</f>
        <v>77823.990000000005</v>
      </c>
      <c r="H75" s="10">
        <f t="shared" ref="H75" si="65">SUM(H72:H74)</f>
        <v>7404888.2599999988</v>
      </c>
    </row>
    <row r="76" spans="1:8" ht="15.75" thickBot="1" x14ac:dyDescent="0.3">
      <c r="A76" s="5" t="s">
        <v>7</v>
      </c>
      <c r="C76" s="12">
        <f>C71+C75</f>
        <v>10303325.749999996</v>
      </c>
      <c r="D76" s="12">
        <f t="shared" ref="D76:H76" si="66">D71+D75</f>
        <v>1609285.7100000002</v>
      </c>
      <c r="E76" s="12">
        <f t="shared" si="66"/>
        <v>70253.55</v>
      </c>
      <c r="F76" s="12">
        <f t="shared" si="66"/>
        <v>414823.86000000004</v>
      </c>
      <c r="G76" s="12">
        <f t="shared" si="66"/>
        <v>137914.1</v>
      </c>
      <c r="H76" s="12">
        <f t="shared" si="66"/>
        <v>12535602.969999999</v>
      </c>
    </row>
    <row r="77" spans="1:8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A1220B-8A88-475F-AE2E-3B99EB61DBF5}"/>
</file>

<file path=customXml/itemProps2.xml><?xml version="1.0" encoding="utf-8"?>
<ds:datastoreItem xmlns:ds="http://schemas.openxmlformats.org/officeDocument/2006/customXml" ds:itemID="{8B9B747C-72F9-4856-9F1C-1EA4523FB049}"/>
</file>

<file path=customXml/itemProps3.xml><?xml version="1.0" encoding="utf-8"?>
<ds:datastoreItem xmlns:ds="http://schemas.openxmlformats.org/officeDocument/2006/customXml" ds:itemID="{58D1A55E-901C-480A-A940-3E1CFF18E4B9}"/>
</file>

<file path=customXml/itemProps4.xml><?xml version="1.0" encoding="utf-8"?>
<ds:datastoreItem xmlns:ds="http://schemas.openxmlformats.org/officeDocument/2006/customXml" ds:itemID="{58EA208B-9525-450A-8C06-4F131A014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Mitchell</dc:creator>
  <cp:lastModifiedBy>Dean, Mitchell</cp:lastModifiedBy>
  <dcterms:created xsi:type="dcterms:W3CDTF">2019-10-15T16:46:37Z</dcterms:created>
  <dcterms:modified xsi:type="dcterms:W3CDTF">2019-12-09T16:52:18Z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