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M:\2020\2020 WA Elec and Gas GRC\Adjustments\1.001 Allocation Factors\"/>
    </mc:Choice>
  </mc:AlternateContent>
  <bookViews>
    <workbookView xWindow="0" yWindow="0" windowWidth="23040" windowHeight="9972"/>
  </bookViews>
  <sheets>
    <sheet name="Cover" sheetId="7" r:id="rId1"/>
    <sheet name="Usage Gas -Note 10" sheetId="6" r:id="rId2"/>
    <sheet name="Usage Gas All" sheetId="5" r:id="rId3"/>
  </sheets>
  <definedNames>
    <definedName name="_xlnm.Print_Area" localSheetId="2">'Usage Gas All'!$A$1:$Q$48</definedName>
    <definedName name="_xlnm.Print_Area" localSheetId="1">'Usage Gas -Note 10'!$A$1:$R$48</definedName>
  </definedNames>
  <calcPr calcId="152511"/>
  <webPublishing codePage="1252"/>
</workbook>
</file>

<file path=xl/calcChain.xml><?xml version="1.0" encoding="utf-8"?>
<calcChain xmlns="http://schemas.openxmlformats.org/spreadsheetml/2006/main">
  <c r="R14" i="6" l="1"/>
  <c r="R30" i="6"/>
  <c r="R45" i="6"/>
  <c r="Q45" i="6"/>
  <c r="P45" i="6"/>
  <c r="O45" i="6"/>
  <c r="N45" i="6"/>
  <c r="M45" i="6"/>
  <c r="M47" i="6" s="1"/>
  <c r="L45" i="6"/>
  <c r="K45" i="6"/>
  <c r="J45" i="6"/>
  <c r="I45" i="6"/>
  <c r="I47" i="6" s="1"/>
  <c r="H45" i="6"/>
  <c r="G45" i="6"/>
  <c r="F45" i="6"/>
  <c r="E45" i="6"/>
  <c r="E47" i="6" s="1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F14" i="5"/>
  <c r="G14" i="5"/>
  <c r="H14" i="5"/>
  <c r="I14" i="5"/>
  <c r="J14" i="5"/>
  <c r="K14" i="5"/>
  <c r="L14" i="5"/>
  <c r="M14" i="5"/>
  <c r="N14" i="5"/>
  <c r="O14" i="5"/>
  <c r="P14" i="5"/>
  <c r="Q14" i="5"/>
  <c r="F45" i="5"/>
  <c r="G45" i="5"/>
  <c r="H45" i="5"/>
  <c r="I45" i="5"/>
  <c r="J45" i="5"/>
  <c r="K45" i="5"/>
  <c r="L45" i="5"/>
  <c r="M45" i="5"/>
  <c r="N45" i="5"/>
  <c r="O45" i="5"/>
  <c r="P45" i="5"/>
  <c r="Q45" i="5"/>
  <c r="F47" i="5"/>
  <c r="G47" i="5"/>
  <c r="H47" i="5"/>
  <c r="I47" i="5"/>
  <c r="J47" i="5"/>
  <c r="K47" i="5"/>
  <c r="L47" i="5"/>
  <c r="M47" i="5"/>
  <c r="N47" i="5"/>
  <c r="O47" i="5"/>
  <c r="P47" i="5"/>
  <c r="Q47" i="5"/>
  <c r="F30" i="5"/>
  <c r="G30" i="5"/>
  <c r="H30" i="5"/>
  <c r="I30" i="5"/>
  <c r="J30" i="5"/>
  <c r="K30" i="5"/>
  <c r="L30" i="5"/>
  <c r="M30" i="5"/>
  <c r="N30" i="5"/>
  <c r="O30" i="5"/>
  <c r="P30" i="5"/>
  <c r="Q30" i="5"/>
  <c r="E30" i="5"/>
  <c r="E47" i="5"/>
  <c r="E45" i="5"/>
  <c r="E14" i="5"/>
  <c r="F47" i="6" l="1"/>
  <c r="J47" i="6"/>
  <c r="N47" i="6"/>
  <c r="Q47" i="6"/>
  <c r="G47" i="6"/>
  <c r="K47" i="6"/>
  <c r="O47" i="6"/>
  <c r="H47" i="6"/>
  <c r="L47" i="6"/>
  <c r="P47" i="6"/>
</calcChain>
</file>

<file path=xl/sharedStrings.xml><?xml version="1.0" encoding="utf-8"?>
<sst xmlns="http://schemas.openxmlformats.org/spreadsheetml/2006/main" count="193" uniqueCount="76">
  <si>
    <t>Data Source: Financial Reporting</t>
  </si>
  <si>
    <t>Data Updated Daily</t>
  </si>
  <si>
    <t>201901</t>
  </si>
  <si>
    <t>201902</t>
  </si>
  <si>
    <t>201903</t>
  </si>
  <si>
    <t>201904</t>
  </si>
  <si>
    <t>201905</t>
  </si>
  <si>
    <t>201906</t>
  </si>
  <si>
    <t>201907</t>
  </si>
  <si>
    <t>201908</t>
  </si>
  <si>
    <t>201909</t>
  </si>
  <si>
    <t>201910</t>
  </si>
  <si>
    <t>201911</t>
  </si>
  <si>
    <t>201912</t>
  </si>
  <si>
    <t>Total</t>
  </si>
  <si>
    <t>Service</t>
  </si>
  <si>
    <t>State Code</t>
  </si>
  <si>
    <t>ID</t>
  </si>
  <si>
    <t>TAX ADJUSTMENT</t>
  </si>
  <si>
    <t>OR</t>
  </si>
  <si>
    <t>WA</t>
  </si>
  <si>
    <t>RESIDENTIAL DISCOUNT</t>
  </si>
  <si>
    <t>TAX ADJUSTMENT TRIBA</t>
  </si>
  <si>
    <t>GD</t>
  </si>
  <si>
    <t>0101</t>
  </si>
  <si>
    <t>FIRM AND GENERAL SER</t>
  </si>
  <si>
    <t>0111</t>
  </si>
  <si>
    <t>FIRM-LARGE GEN SERV</t>
  </si>
  <si>
    <t>0112</t>
  </si>
  <si>
    <t>0146</t>
  </si>
  <si>
    <t>TRANSP SVC CUST GAS</t>
  </si>
  <si>
    <t>0147</t>
  </si>
  <si>
    <t>TRANSP SVC SPEC CON</t>
  </si>
  <si>
    <t>0158</t>
  </si>
  <si>
    <t>0159</t>
  </si>
  <si>
    <t>FIRM TRANS SPEC CONT</t>
  </si>
  <si>
    <t>0199</t>
  </si>
  <si>
    <t>MISC GAS REVENUE</t>
  </si>
  <si>
    <t>0410</t>
  </si>
  <si>
    <t>GENERAL RESIDENTIAL</t>
  </si>
  <si>
    <t>0420</t>
  </si>
  <si>
    <t>GEN NATURAL GAS SVC</t>
  </si>
  <si>
    <t>0424</t>
  </si>
  <si>
    <t>LARG GEN&amp;INDUST SVC</t>
  </si>
  <si>
    <t>0440</t>
  </si>
  <si>
    <t>INTERRUP NAT GAS SVC</t>
  </si>
  <si>
    <t>0447B</t>
  </si>
  <si>
    <t>SPEC CONTRACT-BIOMAS</t>
  </si>
  <si>
    <t>0447M</t>
  </si>
  <si>
    <t>SPEC CONTRACT-MURPHY</t>
  </si>
  <si>
    <t>0447R</t>
  </si>
  <si>
    <t>SPEC CONT-RBURG FRST</t>
  </si>
  <si>
    <t>0456</t>
  </si>
  <si>
    <t>TRANS SVC - INTERUPT</t>
  </si>
  <si>
    <t>0460</t>
  </si>
  <si>
    <t>0499</t>
  </si>
  <si>
    <t>447B</t>
  </si>
  <si>
    <t>0444</t>
  </si>
  <si>
    <t>SEASONAL NAT GAS SVC</t>
  </si>
  <si>
    <t>447R</t>
  </si>
  <si>
    <t>0102</t>
  </si>
  <si>
    <t>0121</t>
  </si>
  <si>
    <t>FIRM-HI ANNUAL LOAD</t>
  </si>
  <si>
    <t>0122</t>
  </si>
  <si>
    <t>0132</t>
  </si>
  <si>
    <t>INTERRUPTIBLE SERV</t>
  </si>
  <si>
    <t>0148</t>
  </si>
  <si>
    <t>HI VOL TRANSP SVC</t>
  </si>
  <si>
    <t>0158A</t>
  </si>
  <si>
    <t>Usage Qty</t>
  </si>
  <si>
    <t xml:space="preserve"> Usage 12 Month-Ended</t>
  </si>
  <si>
    <t>AVISTA</t>
  </si>
  <si>
    <t>ALLOCATION FACTORS</t>
  </si>
  <si>
    <t>NOTE 10 Natural Gas</t>
  </si>
  <si>
    <t>JURISDICTION ALLOCATORS</t>
  </si>
  <si>
    <t>Note:  See electronic workpapaers for supporting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</si>
</sst>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13" x14ac:knownFonts="1">
    <font>
      <sz val="10"/>
      <color theme="1"/>
      <name val="Tahoma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rgb="FF444444"/>
      <name val="Arial"/>
      <family val="2"/>
    </font>
    <font>
      <sz val="8"/>
      <color rgb="FF333333"/>
      <name val="Arial"/>
      <family val="2"/>
    </font>
    <font>
      <b/>
      <sz val="8"/>
      <color rgb="FFFFFFFF"/>
      <name val="Arial"/>
      <family val="2"/>
    </font>
    <font>
      <sz val="8"/>
      <color rgb="FF454545"/>
      <name val="Arial"/>
      <family val="2"/>
    </font>
    <font>
      <b/>
      <sz val="8"/>
      <color rgb="FF31455E"/>
      <name val="Arial"/>
      <family val="2"/>
    </font>
    <font>
      <b/>
      <sz val="8"/>
      <color rgb="FF222222"/>
      <name val="Arial"/>
      <family val="2"/>
    </font>
    <font>
      <sz val="10"/>
      <color theme="1"/>
      <name val="Tahoma"/>
      <family val="2"/>
    </font>
    <font>
      <sz val="20"/>
      <name val="Helv"/>
    </font>
    <font>
      <sz val="12"/>
      <name val="Helv"/>
    </font>
  </fonts>
  <fills count="7">
    <fill>
      <patternFill patternType="none"/>
    </fill>
    <fill>
      <patternFill patternType="gray125"/>
    </fill>
    <fill>
      <patternFill patternType="solid">
        <fgColor rgb="FFE7E5E5"/>
      </patternFill>
    </fill>
    <fill>
      <patternFill patternType="solid">
        <fgColor rgb="FF5F91CB"/>
      </patternFill>
    </fill>
    <fill>
      <patternFill patternType="solid">
        <fgColor rgb="FFDEE6F2"/>
      </patternFill>
    </fill>
    <fill>
      <patternFill patternType="solid">
        <fgColor rgb="FFBDDAF3"/>
      </patternFill>
    </fill>
    <fill>
      <patternFill patternType="solid">
        <fgColor rgb="FFEFF3F7"/>
      </patternFill>
    </fill>
  </fills>
  <borders count="20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/>
      <top style="medium">
        <color rgb="FFC0C0C0"/>
      </top>
      <bottom style="medium">
        <color rgb="FFC0C0C0"/>
      </bottom>
      <diagonal/>
    </border>
    <border>
      <left/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/>
      <bottom style="medium">
        <color rgb="FFEFEFEF"/>
      </bottom>
      <diagonal/>
    </border>
    <border>
      <left style="medium">
        <color rgb="FFD5D5D5"/>
      </left>
      <right style="medium">
        <color rgb="FFD5D5D5"/>
      </right>
      <top/>
      <bottom style="medium">
        <color rgb="FFD5D5D5"/>
      </bottom>
      <diagonal/>
    </border>
    <border>
      <left style="medium">
        <color rgb="FFC0C0C0"/>
      </left>
      <right style="medium">
        <color rgb="FFC0C0C0"/>
      </right>
      <top/>
      <bottom/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/>
      <right/>
      <top/>
      <bottom style="medium">
        <color rgb="FF93B1CD"/>
      </bottom>
      <diagonal/>
    </border>
    <border>
      <left/>
      <right style="medium">
        <color rgb="FF93B1CD"/>
      </right>
      <top/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E1E6EC"/>
      </left>
      <right style="medium">
        <color rgb="FFE1E6EC"/>
      </right>
      <top/>
      <bottom style="medium">
        <color rgb="FFE1E6EC"/>
      </bottom>
      <diagonal/>
    </border>
    <border>
      <left style="medium">
        <color rgb="FFC0C0C0"/>
      </left>
      <right style="medium">
        <color rgb="FFEFEFEF"/>
      </right>
      <top style="thin">
        <color indexed="64"/>
      </top>
      <bottom style="thin">
        <color indexed="64"/>
      </bottom>
      <diagonal/>
    </border>
    <border>
      <left style="medium">
        <color rgb="FFEFEFEF"/>
      </left>
      <right style="medium">
        <color rgb="FFEFEFEF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C0C0C0"/>
      </left>
      <right style="medium">
        <color rgb="FFC0C0C0"/>
      </right>
      <top style="thin">
        <color indexed="64"/>
      </top>
      <bottom style="thin">
        <color indexed="64"/>
      </bottom>
      <diagonal/>
    </border>
    <border>
      <left style="medium">
        <color rgb="FFD5D5D5"/>
      </left>
      <right style="medium">
        <color rgb="FFD5D5D5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rgb="FFC0C0C0"/>
      </left>
      <right/>
      <top/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top"/>
    </xf>
    <xf numFmtId="0" fontId="5" fillId="2" borderId="1" xfId="0" applyFont="1" applyFill="1" applyBorder="1" applyAlignment="1">
      <alignment horizontal="left" vertical="top"/>
    </xf>
    <xf numFmtId="0" fontId="6" fillId="3" borderId="2" xfId="0" applyFont="1" applyFill="1" applyBorder="1" applyAlignment="1">
      <alignment horizontal="left" vertical="top"/>
    </xf>
    <xf numFmtId="0" fontId="0" fillId="2" borderId="3" xfId="0" applyFill="1" applyBorder="1"/>
    <xf numFmtId="0" fontId="0" fillId="2" borderId="4" xfId="0" applyFill="1" applyBorder="1"/>
    <xf numFmtId="0" fontId="0" fillId="0" borderId="5" xfId="0" applyBorder="1"/>
    <xf numFmtId="0" fontId="0" fillId="4" borderId="6" xfId="0" applyFill="1" applyBorder="1"/>
    <xf numFmtId="0" fontId="0" fillId="2" borderId="7" xfId="0" applyFill="1" applyBorder="1"/>
    <xf numFmtId="0" fontId="0" fillId="2" borderId="8" xfId="0" applyFill="1" applyBorder="1"/>
    <xf numFmtId="0" fontId="5" fillId="2" borderId="8" xfId="0" applyFont="1" applyFill="1" applyBorder="1" applyAlignment="1">
      <alignment horizontal="left" vertical="top"/>
    </xf>
    <xf numFmtId="0" fontId="0" fillId="5" borderId="9" xfId="0" applyFill="1" applyBorder="1"/>
    <xf numFmtId="0" fontId="0" fillId="5" borderId="10" xfId="0" applyFill="1" applyBorder="1"/>
    <xf numFmtId="0" fontId="8" fillId="5" borderId="11" xfId="0" applyFont="1" applyFill="1" applyBorder="1" applyAlignment="1">
      <alignment horizontal="left" vertical="top"/>
    </xf>
    <xf numFmtId="0" fontId="0" fillId="0" borderId="0" xfId="0"/>
    <xf numFmtId="0" fontId="0" fillId="2" borderId="0" xfId="0" applyFill="1" applyBorder="1"/>
    <xf numFmtId="0" fontId="5" fillId="2" borderId="0" xfId="0" applyFont="1" applyFill="1" applyBorder="1" applyAlignment="1">
      <alignment horizontal="left" vertical="top"/>
    </xf>
    <xf numFmtId="165" fontId="7" fillId="0" borderId="5" xfId="1" applyNumberFormat="1" applyFont="1" applyBorder="1" applyAlignment="1">
      <alignment horizontal="right" vertical="top"/>
    </xf>
    <xf numFmtId="165" fontId="4" fillId="4" borderId="6" xfId="1" applyNumberFormat="1" applyFont="1" applyFill="1" applyBorder="1" applyAlignment="1">
      <alignment horizontal="right" vertical="top"/>
    </xf>
    <xf numFmtId="165" fontId="7" fillId="0" borderId="14" xfId="1" applyNumberFormat="1" applyFont="1" applyBorder="1" applyAlignment="1">
      <alignment horizontal="right" vertical="top"/>
    </xf>
    <xf numFmtId="165" fontId="0" fillId="0" borderId="5" xfId="1" applyNumberFormat="1" applyFont="1" applyBorder="1"/>
    <xf numFmtId="165" fontId="0" fillId="0" borderId="14" xfId="1" applyNumberFormat="1" applyFont="1" applyBorder="1"/>
    <xf numFmtId="165" fontId="0" fillId="0" borderId="13" xfId="1" applyNumberFormat="1" applyFont="1" applyBorder="1"/>
    <xf numFmtId="165" fontId="7" fillId="0" borderId="0" xfId="1" applyNumberFormat="1" applyFont="1" applyBorder="1" applyAlignment="1">
      <alignment horizontal="right" vertical="top"/>
    </xf>
    <xf numFmtId="165" fontId="4" fillId="4" borderId="0" xfId="1" applyNumberFormat="1" applyFont="1" applyFill="1" applyBorder="1" applyAlignment="1">
      <alignment horizontal="right" vertical="top"/>
    </xf>
    <xf numFmtId="165" fontId="9" fillId="6" borderId="12" xfId="1" applyNumberFormat="1" applyFont="1" applyFill="1" applyBorder="1" applyAlignment="1">
      <alignment horizontal="right" vertical="top"/>
    </xf>
    <xf numFmtId="165" fontId="7" fillId="0" borderId="15" xfId="1" applyNumberFormat="1" applyFont="1" applyBorder="1" applyAlignment="1">
      <alignment horizontal="right" vertical="top"/>
    </xf>
    <xf numFmtId="165" fontId="7" fillId="0" borderId="16" xfId="1" applyNumberFormat="1" applyFont="1" applyBorder="1" applyAlignment="1">
      <alignment horizontal="right" vertical="top"/>
    </xf>
    <xf numFmtId="165" fontId="4" fillId="4" borderId="17" xfId="1" applyNumberFormat="1" applyFont="1" applyFill="1" applyBorder="1" applyAlignment="1">
      <alignment horizontal="right" vertical="top"/>
    </xf>
    <xf numFmtId="165" fontId="7" fillId="0" borderId="18" xfId="1" applyNumberFormat="1" applyFont="1" applyBorder="1" applyAlignment="1">
      <alignment horizontal="right" vertical="top"/>
    </xf>
    <xf numFmtId="9" fontId="7" fillId="0" borderId="0" xfId="2" applyFont="1" applyFill="1" applyBorder="1" applyAlignment="1">
      <alignment horizontal="right" vertical="top"/>
    </xf>
    <xf numFmtId="9" fontId="0" fillId="0" borderId="19" xfId="2" applyFont="1" applyFill="1" applyBorder="1"/>
    <xf numFmtId="9" fontId="7" fillId="0" borderId="7" xfId="2" applyFont="1" applyFill="1" applyBorder="1" applyAlignment="1">
      <alignment horizontal="right" vertical="top"/>
    </xf>
    <xf numFmtId="37" fontId="11" fillId="0" borderId="0" xfId="0" applyNumberFormat="1" applyFont="1" applyAlignment="1">
      <alignment horizontal="center"/>
    </xf>
    <xf numFmtId="0" fontId="11" fillId="0" borderId="0" xfId="0" applyFont="1"/>
    <xf numFmtId="37" fontId="0" fillId="0" borderId="0" xfId="0" applyNumberFormat="1"/>
    <xf numFmtId="0" fontId="0" fillId="0" borderId="0" xfId="0" quotePrefix="1" applyAlignment="1">
      <alignment vertical="top"/>
    </xf>
    <xf numFmtId="0" fontId="0" fillId="0" borderId="0" xfId="0" applyFont="1" applyAlignment="1">
      <alignment wrapText="1"/>
    </xf>
    <xf numFmtId="0" fontId="12" fillId="0" borderId="0" xfId="0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H20"/>
  <sheetViews>
    <sheetView tabSelected="1" workbookViewId="0">
      <selection activeCell="C11" sqref="C11:F11"/>
    </sheetView>
  </sheetViews>
  <sheetFormatPr defaultRowHeight="13.2" x14ac:dyDescent="0.25"/>
  <cols>
    <col min="1" max="3" width="8.88671875" style="17"/>
    <col min="4" max="4" width="16" style="17" customWidth="1"/>
    <col min="5" max="5" width="25.77734375" style="17" customWidth="1"/>
    <col min="6" max="16384" width="8.88671875" style="17"/>
  </cols>
  <sheetData>
    <row r="10" spans="3:6" ht="24.6" x14ac:dyDescent="0.45">
      <c r="C10" s="36" t="s">
        <v>71</v>
      </c>
      <c r="D10" s="36"/>
      <c r="E10" s="36"/>
      <c r="F10" s="36"/>
    </row>
    <row r="11" spans="3:6" ht="24.6" x14ac:dyDescent="0.45">
      <c r="C11" s="36" t="s">
        <v>72</v>
      </c>
      <c r="D11" s="36"/>
      <c r="E11" s="36"/>
      <c r="F11" s="36"/>
    </row>
    <row r="12" spans="3:6" ht="24.6" x14ac:dyDescent="0.45">
      <c r="C12" s="37"/>
      <c r="D12" s="37"/>
      <c r="E12" s="37"/>
      <c r="F12" s="37"/>
    </row>
    <row r="13" spans="3:6" ht="24.6" x14ac:dyDescent="0.45">
      <c r="C13" s="36" t="s">
        <v>73</v>
      </c>
      <c r="D13" s="36"/>
      <c r="E13" s="36"/>
      <c r="F13" s="36"/>
    </row>
    <row r="14" spans="3:6" ht="24.6" x14ac:dyDescent="0.45">
      <c r="C14" s="36" t="s">
        <v>74</v>
      </c>
      <c r="D14" s="36"/>
      <c r="E14" s="36"/>
      <c r="F14" s="36"/>
    </row>
    <row r="15" spans="3:6" x14ac:dyDescent="0.25">
      <c r="C15" s="38"/>
      <c r="D15" s="38"/>
      <c r="E15" s="38"/>
      <c r="F15" s="38"/>
    </row>
    <row r="16" spans="3:6" x14ac:dyDescent="0.25">
      <c r="C16" s="38"/>
      <c r="D16" s="38"/>
      <c r="E16" s="38"/>
      <c r="F16" s="38"/>
    </row>
    <row r="17" spans="1:8" x14ac:dyDescent="0.25">
      <c r="C17" s="38"/>
      <c r="D17" s="38"/>
      <c r="E17" s="38"/>
      <c r="F17" s="38"/>
    </row>
    <row r="19" spans="1:8" x14ac:dyDescent="0.25">
      <c r="A19" s="39"/>
      <c r="B19" s="40"/>
      <c r="C19" s="40"/>
      <c r="D19" s="40"/>
      <c r="E19" s="40"/>
      <c r="F19" s="40"/>
      <c r="G19" s="40"/>
      <c r="H19" s="40"/>
    </row>
    <row r="20" spans="1:8" ht="15.6" x14ac:dyDescent="0.3">
      <c r="C20" s="41" t="s">
        <v>75</v>
      </c>
    </row>
  </sheetData>
  <mergeCells count="4">
    <mergeCell ref="C10:F10"/>
    <mergeCell ref="C11:F11"/>
    <mergeCell ref="C13:F13"/>
    <mergeCell ref="C14:F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0"/>
  <sheetViews>
    <sheetView zoomScaleNormal="100" workbookViewId="0">
      <selection activeCell="C11" sqref="C11:F11"/>
    </sheetView>
  </sheetViews>
  <sheetFormatPr defaultRowHeight="12.75" customHeight="1" x14ac:dyDescent="0.25"/>
  <cols>
    <col min="1" max="1" width="7.88671875" bestFit="1" customWidth="1"/>
    <col min="2" max="2" width="4.88671875" bestFit="1" customWidth="1"/>
    <col min="3" max="3" width="7.44140625" bestFit="1" customWidth="1"/>
    <col min="4" max="4" width="23.88671875" bestFit="1" customWidth="1"/>
    <col min="5" max="7" width="11.6640625" bestFit="1" customWidth="1"/>
    <col min="8" max="8" width="13.21875" customWidth="1"/>
    <col min="9" max="11" width="10.6640625" bestFit="1" customWidth="1"/>
    <col min="12" max="12" width="11.6640625" customWidth="1"/>
    <col min="13" max="14" width="10.6640625" bestFit="1" customWidth="1"/>
    <col min="15" max="16" width="11.6640625" bestFit="1" customWidth="1"/>
    <col min="17" max="17" width="12.6640625" bestFit="1" customWidth="1"/>
  </cols>
  <sheetData>
    <row r="1" spans="1:18" ht="21" customHeight="1" x14ac:dyDescent="0.25">
      <c r="H1" s="1" t="s">
        <v>70</v>
      </c>
      <c r="L1" s="2" t="s">
        <v>0</v>
      </c>
    </row>
    <row r="2" spans="1:18" ht="13.2" x14ac:dyDescent="0.25">
      <c r="L2" s="3" t="s">
        <v>1</v>
      </c>
    </row>
    <row r="3" spans="1:18" ht="12.75" customHeight="1" thickBot="1" x14ac:dyDescent="0.3"/>
    <row r="4" spans="1:18" ht="13.8" thickBot="1" x14ac:dyDescent="0.3">
      <c r="A4" s="4" t="s">
        <v>69</v>
      </c>
      <c r="E4" s="5" t="s">
        <v>2</v>
      </c>
      <c r="F4" s="5" t="s">
        <v>3</v>
      </c>
      <c r="G4" s="5" t="s">
        <v>4</v>
      </c>
      <c r="H4" s="5" t="s">
        <v>5</v>
      </c>
      <c r="I4" s="5" t="s">
        <v>6</v>
      </c>
      <c r="J4" s="5" t="s">
        <v>7</v>
      </c>
      <c r="K4" s="5" t="s">
        <v>8</v>
      </c>
      <c r="L4" s="5" t="s">
        <v>9</v>
      </c>
      <c r="M4" s="5" t="s">
        <v>10</v>
      </c>
      <c r="N4" s="5" t="s">
        <v>11</v>
      </c>
      <c r="O4" s="5" t="s">
        <v>12</v>
      </c>
      <c r="P4" s="5" t="s">
        <v>13</v>
      </c>
      <c r="Q4" s="6" t="s">
        <v>14</v>
      </c>
    </row>
    <row r="5" spans="1:18" ht="13.8" thickBot="1" x14ac:dyDescent="0.3">
      <c r="A5" s="5" t="s">
        <v>15</v>
      </c>
      <c r="B5" s="7"/>
      <c r="C5" s="8"/>
      <c r="D5" s="5" t="s">
        <v>16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10"/>
    </row>
    <row r="6" spans="1:18" ht="13.8" thickBot="1" x14ac:dyDescent="0.3">
      <c r="A6" s="13" t="s">
        <v>23</v>
      </c>
      <c r="B6" s="13" t="s">
        <v>17</v>
      </c>
      <c r="C6" s="13" t="s">
        <v>24</v>
      </c>
      <c r="D6" s="13" t="s">
        <v>25</v>
      </c>
      <c r="E6" s="20">
        <v>10070230.81239</v>
      </c>
      <c r="F6" s="20">
        <v>10822199.677510001</v>
      </c>
      <c r="G6" s="20">
        <v>11031998.856170001</v>
      </c>
      <c r="H6" s="20">
        <v>5790055.2573600002</v>
      </c>
      <c r="I6" s="20">
        <v>3266635.7782600001</v>
      </c>
      <c r="J6" s="20">
        <v>1685782.31277</v>
      </c>
      <c r="K6" s="20">
        <v>1268151.2161099999</v>
      </c>
      <c r="L6" s="20">
        <v>1051011.9047399999</v>
      </c>
      <c r="M6" s="20">
        <v>1225022.7427000001</v>
      </c>
      <c r="N6" s="20">
        <v>3808437.2141100001</v>
      </c>
      <c r="O6" s="20">
        <v>6978358.61785</v>
      </c>
      <c r="P6" s="20">
        <v>9695503.3681199998</v>
      </c>
      <c r="Q6" s="21">
        <v>66693387.758089997</v>
      </c>
    </row>
    <row r="7" spans="1:18" ht="13.8" thickBot="1" x14ac:dyDescent="0.3">
      <c r="A7" s="11"/>
      <c r="B7" s="11"/>
      <c r="C7" s="13" t="s">
        <v>26</v>
      </c>
      <c r="D7" s="13" t="s">
        <v>27</v>
      </c>
      <c r="E7" s="20">
        <v>3338729.2603699998</v>
      </c>
      <c r="F7" s="20">
        <v>3524633.8107699999</v>
      </c>
      <c r="G7" s="20">
        <v>3675835.3239000002</v>
      </c>
      <c r="H7" s="20">
        <v>2239888.0659400001</v>
      </c>
      <c r="I7" s="20">
        <v>1499985.0497300001</v>
      </c>
      <c r="J7" s="20">
        <v>1087665.11996</v>
      </c>
      <c r="K7" s="20">
        <v>1093763.93</v>
      </c>
      <c r="L7" s="20">
        <v>1050344.7660000001</v>
      </c>
      <c r="M7" s="20">
        <v>1059595.6315299999</v>
      </c>
      <c r="N7" s="20">
        <v>1745430.7832899999</v>
      </c>
      <c r="O7" s="20">
        <v>2516923.68689</v>
      </c>
      <c r="P7" s="20">
        <v>3146774.9418100002</v>
      </c>
      <c r="Q7" s="21">
        <v>25979570.370189998</v>
      </c>
    </row>
    <row r="8" spans="1:18" ht="13.8" thickBot="1" x14ac:dyDescent="0.3">
      <c r="A8" s="11"/>
      <c r="B8" s="11"/>
      <c r="C8" s="13" t="s">
        <v>28</v>
      </c>
      <c r="D8" s="13" t="s">
        <v>27</v>
      </c>
      <c r="E8" s="20">
        <v>1074.7860000000001</v>
      </c>
      <c r="F8" s="20">
        <v>974.31399999999996</v>
      </c>
      <c r="G8" s="20">
        <v>1384.5719999999999</v>
      </c>
      <c r="H8" s="20">
        <v>13367.691000000001</v>
      </c>
      <c r="I8" s="20">
        <v>33005.557000000001</v>
      </c>
      <c r="J8" s="20">
        <v>31218.732</v>
      </c>
      <c r="K8" s="20">
        <v>46279.387999999999</v>
      </c>
      <c r="L8" s="20">
        <v>65502.921999999999</v>
      </c>
      <c r="M8" s="20">
        <v>30708.458999999999</v>
      </c>
      <c r="N8" s="20">
        <v>41697.875999999997</v>
      </c>
      <c r="O8" s="20">
        <v>56409.178999999996</v>
      </c>
      <c r="P8" s="20">
        <v>5136.7979999999998</v>
      </c>
      <c r="Q8" s="21">
        <v>326760.27399999998</v>
      </c>
    </row>
    <row r="9" spans="1:18" ht="13.8" thickBot="1" x14ac:dyDescent="0.3">
      <c r="A9" s="11"/>
      <c r="B9" s="11"/>
      <c r="C9" s="13" t="s">
        <v>29</v>
      </c>
      <c r="D9" s="13" t="s">
        <v>30</v>
      </c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1"/>
    </row>
    <row r="10" spans="1:18" ht="13.8" thickBot="1" x14ac:dyDescent="0.3">
      <c r="A10" s="11"/>
      <c r="B10" s="11"/>
      <c r="C10" s="13" t="s">
        <v>31</v>
      </c>
      <c r="D10" s="13" t="s">
        <v>32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1"/>
    </row>
    <row r="11" spans="1:18" ht="13.8" thickBot="1" x14ac:dyDescent="0.3">
      <c r="A11" s="11"/>
      <c r="B11" s="11"/>
      <c r="C11" s="13" t="s">
        <v>33</v>
      </c>
      <c r="D11" s="13" t="s">
        <v>18</v>
      </c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1"/>
    </row>
    <row r="12" spans="1:18" ht="13.8" thickBot="1" x14ac:dyDescent="0.3">
      <c r="A12" s="11"/>
      <c r="B12" s="11"/>
      <c r="C12" s="13" t="s">
        <v>34</v>
      </c>
      <c r="D12" s="13" t="s">
        <v>35</v>
      </c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1"/>
    </row>
    <row r="13" spans="1:18" ht="13.8" thickBot="1" x14ac:dyDescent="0.3">
      <c r="A13" s="11"/>
      <c r="B13" s="12"/>
      <c r="C13" s="13" t="s">
        <v>36</v>
      </c>
      <c r="D13" s="13" t="s">
        <v>37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31">
        <v>0</v>
      </c>
    </row>
    <row r="14" spans="1:18" ht="13.8" thickBot="1" x14ac:dyDescent="0.3">
      <c r="A14" s="11"/>
      <c r="B14" s="12"/>
      <c r="C14" s="13"/>
      <c r="D14" s="13"/>
      <c r="E14" s="30">
        <f>SUM(E6:E13)</f>
        <v>13410034.858759999</v>
      </c>
      <c r="F14" s="30">
        <f t="shared" ref="F14:Q14" si="0">SUM(F6:F13)</f>
        <v>14347807.802279999</v>
      </c>
      <c r="G14" s="30">
        <f t="shared" si="0"/>
        <v>14709218.752070002</v>
      </c>
      <c r="H14" s="30">
        <f t="shared" si="0"/>
        <v>8043311.0142999999</v>
      </c>
      <c r="I14" s="30">
        <f t="shared" si="0"/>
        <v>4799626.3849900002</v>
      </c>
      <c r="J14" s="30">
        <f t="shared" si="0"/>
        <v>2804666.1647299998</v>
      </c>
      <c r="K14" s="30">
        <f t="shared" si="0"/>
        <v>2408194.5341099999</v>
      </c>
      <c r="L14" s="30">
        <f t="shared" si="0"/>
        <v>2166859.5927399998</v>
      </c>
      <c r="M14" s="30">
        <f t="shared" si="0"/>
        <v>2315326.83323</v>
      </c>
      <c r="N14" s="30">
        <f t="shared" si="0"/>
        <v>5595565.8733999999</v>
      </c>
      <c r="O14" s="30">
        <f t="shared" si="0"/>
        <v>9551691.4837400001</v>
      </c>
      <c r="P14" s="30">
        <f t="shared" si="0"/>
        <v>12847415.107930001</v>
      </c>
      <c r="Q14" s="30">
        <f t="shared" si="0"/>
        <v>92999718.402280003</v>
      </c>
      <c r="R14" s="35">
        <f>Q14/Q47</f>
        <v>0.23581085744139463</v>
      </c>
    </row>
    <row r="15" spans="1:18" ht="13.8" thickBot="1" x14ac:dyDescent="0.3">
      <c r="A15" s="11"/>
      <c r="B15" s="12"/>
      <c r="C15" s="13"/>
      <c r="D15" s="13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1"/>
    </row>
    <row r="16" spans="1:18" ht="13.8" thickBot="1" x14ac:dyDescent="0.3">
      <c r="A16" s="11"/>
      <c r="B16" s="13" t="s">
        <v>19</v>
      </c>
      <c r="C16" s="13" t="s">
        <v>38</v>
      </c>
      <c r="D16" s="13" t="s">
        <v>39</v>
      </c>
      <c r="E16" s="20">
        <v>8796613.9720099997</v>
      </c>
      <c r="F16" s="20">
        <v>7660413.0717900004</v>
      </c>
      <c r="G16" s="20">
        <v>8395001.5288299993</v>
      </c>
      <c r="H16" s="20">
        <v>4805623.3597400002</v>
      </c>
      <c r="I16" s="20">
        <v>2872206.1567500001</v>
      </c>
      <c r="J16" s="20">
        <v>1848405.5789399999</v>
      </c>
      <c r="K16" s="20">
        <v>1193158.00969</v>
      </c>
      <c r="L16" s="20">
        <v>1016891.49226</v>
      </c>
      <c r="M16" s="20">
        <v>1123690.3348099999</v>
      </c>
      <c r="N16" s="20">
        <v>2769431.0167200002</v>
      </c>
      <c r="O16" s="20">
        <v>4930589.6222900003</v>
      </c>
      <c r="P16" s="20">
        <v>7859772.4313000003</v>
      </c>
      <c r="Q16" s="21">
        <v>53271796.575130001</v>
      </c>
    </row>
    <row r="17" spans="1:18" ht="13.8" thickBot="1" x14ac:dyDescent="0.3">
      <c r="A17" s="11"/>
      <c r="B17" s="11"/>
      <c r="C17" s="13" t="s">
        <v>40</v>
      </c>
      <c r="D17" s="13" t="s">
        <v>41</v>
      </c>
      <c r="E17" s="20">
        <v>4679404.7905700002</v>
      </c>
      <c r="F17" s="20">
        <v>4130788.3904900001</v>
      </c>
      <c r="G17" s="20">
        <v>4615079.03737</v>
      </c>
      <c r="H17" s="20">
        <v>2715750.5857899999</v>
      </c>
      <c r="I17" s="20">
        <v>1656041.2628800001</v>
      </c>
      <c r="J17" s="20">
        <v>1187286.9530499999</v>
      </c>
      <c r="K17" s="20">
        <v>895369.66084999999</v>
      </c>
      <c r="L17" s="20">
        <v>799183.39882</v>
      </c>
      <c r="M17" s="20">
        <v>855383.49049</v>
      </c>
      <c r="N17" s="20">
        <v>1543208.5745000001</v>
      </c>
      <c r="O17" s="20">
        <v>2640737.0194999999</v>
      </c>
      <c r="P17" s="20">
        <v>4119513.1104899999</v>
      </c>
      <c r="Q17" s="21">
        <v>29837746.274799999</v>
      </c>
    </row>
    <row r="18" spans="1:18" ht="13.8" thickBot="1" x14ac:dyDescent="0.3">
      <c r="A18" s="11"/>
      <c r="B18" s="11"/>
      <c r="C18" s="13" t="s">
        <v>42</v>
      </c>
      <c r="D18" s="13" t="s">
        <v>43</v>
      </c>
      <c r="E18" s="20">
        <v>480535.13099999999</v>
      </c>
      <c r="F18" s="20">
        <v>429127.48110999999</v>
      </c>
      <c r="G18" s="20">
        <v>485979.02518</v>
      </c>
      <c r="H18" s="20">
        <v>393256.22463000001</v>
      </c>
      <c r="I18" s="20">
        <v>322231.55898999999</v>
      </c>
      <c r="J18" s="20">
        <v>285688.20299999998</v>
      </c>
      <c r="K18" s="20">
        <v>255178.20600000001</v>
      </c>
      <c r="L18" s="20">
        <v>256787.7</v>
      </c>
      <c r="M18" s="20">
        <v>249925.666</v>
      </c>
      <c r="N18" s="20">
        <v>319910.33643999998</v>
      </c>
      <c r="O18" s="20">
        <v>402196.29025000002</v>
      </c>
      <c r="P18" s="20">
        <v>486699.63309000002</v>
      </c>
      <c r="Q18" s="21">
        <v>4367515.4556900002</v>
      </c>
    </row>
    <row r="19" spans="1:18" ht="13.8" thickBot="1" x14ac:dyDescent="0.3">
      <c r="A19" s="11"/>
      <c r="B19" s="11"/>
      <c r="C19" s="13" t="s">
        <v>44</v>
      </c>
      <c r="D19" s="13" t="s">
        <v>45</v>
      </c>
      <c r="E19" s="20">
        <v>626671.01100000006</v>
      </c>
      <c r="F19" s="20">
        <v>632807.04200000002</v>
      </c>
      <c r="G19" s="20">
        <v>969067.58900000004</v>
      </c>
      <c r="H19" s="20">
        <v>702492.505</v>
      </c>
      <c r="I19" s="20">
        <v>755133.54</v>
      </c>
      <c r="J19" s="20">
        <v>623661.92200000002</v>
      </c>
      <c r="K19" s="20">
        <v>548200.58499999996</v>
      </c>
      <c r="L19" s="20">
        <v>474952.179</v>
      </c>
      <c r="M19" s="20">
        <v>563361.38699999999</v>
      </c>
      <c r="N19" s="20">
        <v>565088.23699999996</v>
      </c>
      <c r="O19" s="20">
        <v>742285.46900000004</v>
      </c>
      <c r="P19" s="20">
        <v>772931.95</v>
      </c>
      <c r="Q19" s="21">
        <v>7976653.4160000002</v>
      </c>
    </row>
    <row r="20" spans="1:18" ht="13.8" thickBot="1" x14ac:dyDescent="0.3">
      <c r="A20" s="11"/>
      <c r="B20" s="11"/>
      <c r="C20" s="13" t="s">
        <v>46</v>
      </c>
      <c r="D20" s="13" t="s">
        <v>47</v>
      </c>
      <c r="E20" s="20">
        <v>4736</v>
      </c>
      <c r="F20" s="20">
        <v>3670</v>
      </c>
      <c r="G20" s="20">
        <v>5760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1">
        <v>14166</v>
      </c>
    </row>
    <row r="21" spans="1:18" ht="13.8" thickBot="1" x14ac:dyDescent="0.3">
      <c r="A21" s="11"/>
      <c r="B21" s="11"/>
      <c r="C21" s="13" t="s">
        <v>48</v>
      </c>
      <c r="D21" s="13" t="s">
        <v>49</v>
      </c>
      <c r="E21" s="20">
        <v>131188</v>
      </c>
      <c r="F21" s="20">
        <v>207075</v>
      </c>
      <c r="G21" s="20">
        <v>151913</v>
      </c>
      <c r="H21" s="20">
        <v>210355</v>
      </c>
      <c r="I21" s="20">
        <v>234226</v>
      </c>
      <c r="J21" s="20">
        <v>216012</v>
      </c>
      <c r="K21" s="20">
        <v>210905</v>
      </c>
      <c r="L21" s="20">
        <v>220720</v>
      </c>
      <c r="M21" s="20">
        <v>218250</v>
      </c>
      <c r="N21" s="20">
        <v>204997</v>
      </c>
      <c r="O21" s="20">
        <v>208858</v>
      </c>
      <c r="P21" s="20">
        <v>208598</v>
      </c>
      <c r="Q21" s="21">
        <v>2423097</v>
      </c>
    </row>
    <row r="22" spans="1:18" ht="13.8" thickBot="1" x14ac:dyDescent="0.3">
      <c r="A22" s="11"/>
      <c r="B22" s="11"/>
      <c r="C22" s="13" t="s">
        <v>50</v>
      </c>
      <c r="D22" s="13" t="s">
        <v>51</v>
      </c>
      <c r="E22" s="20">
        <v>207956</v>
      </c>
      <c r="F22" s="20">
        <v>295717</v>
      </c>
      <c r="G22" s="20">
        <v>263828</v>
      </c>
      <c r="H22" s="20">
        <v>294872</v>
      </c>
      <c r="I22" s="20">
        <v>285805</v>
      </c>
      <c r="J22" s="20">
        <v>269895</v>
      </c>
      <c r="K22" s="20">
        <v>268894</v>
      </c>
      <c r="L22" s="20">
        <v>257060</v>
      </c>
      <c r="M22" s="20">
        <v>266880</v>
      </c>
      <c r="N22" s="20">
        <v>271187</v>
      </c>
      <c r="O22" s="20">
        <v>275736</v>
      </c>
      <c r="P22" s="20">
        <v>248358</v>
      </c>
      <c r="Q22" s="21">
        <v>3206188</v>
      </c>
    </row>
    <row r="23" spans="1:18" ht="13.8" thickBot="1" x14ac:dyDescent="0.3">
      <c r="A23" s="11"/>
      <c r="B23" s="11"/>
      <c r="C23" s="13" t="s">
        <v>52</v>
      </c>
      <c r="D23" s="13" t="s">
        <v>53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1"/>
    </row>
    <row r="24" spans="1:18" ht="13.8" thickBot="1" x14ac:dyDescent="0.3">
      <c r="A24" s="11"/>
      <c r="B24" s="11"/>
      <c r="C24" s="13" t="s">
        <v>54</v>
      </c>
      <c r="D24" s="13" t="s">
        <v>18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1"/>
    </row>
    <row r="25" spans="1:18" ht="13.8" thickBot="1" x14ac:dyDescent="0.3">
      <c r="A25" s="11"/>
      <c r="B25" s="11"/>
      <c r="C25" s="13" t="s">
        <v>55</v>
      </c>
      <c r="D25" s="13" t="s">
        <v>37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1"/>
    </row>
    <row r="26" spans="1:18" ht="13.8" thickBot="1" x14ac:dyDescent="0.3">
      <c r="A26" s="11"/>
      <c r="B26" s="11"/>
      <c r="C26" s="13" t="s">
        <v>56</v>
      </c>
      <c r="D26" s="13" t="s">
        <v>47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1"/>
    </row>
    <row r="27" spans="1:18" ht="13.8" thickBot="1" x14ac:dyDescent="0.3">
      <c r="A27" s="11"/>
      <c r="B27" s="11"/>
      <c r="C27" s="13" t="s">
        <v>36</v>
      </c>
      <c r="D27" s="13" t="s">
        <v>37</v>
      </c>
      <c r="E27" s="23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1"/>
    </row>
    <row r="28" spans="1:18" ht="13.8" thickBot="1" x14ac:dyDescent="0.3">
      <c r="A28" s="11"/>
      <c r="B28" s="11"/>
      <c r="C28" s="13" t="s">
        <v>57</v>
      </c>
      <c r="D28" s="13" t="s">
        <v>58</v>
      </c>
      <c r="E28" s="23"/>
      <c r="F28" s="23"/>
      <c r="G28" s="23"/>
      <c r="H28" s="20"/>
      <c r="I28" s="20"/>
      <c r="J28" s="20"/>
      <c r="K28" s="20"/>
      <c r="L28" s="20"/>
      <c r="M28" s="20"/>
      <c r="N28" s="20"/>
      <c r="O28" s="20"/>
      <c r="P28" s="20"/>
      <c r="Q28" s="21"/>
    </row>
    <row r="29" spans="1:18" ht="13.8" thickBot="1" x14ac:dyDescent="0.3">
      <c r="A29" s="11"/>
      <c r="B29" s="12"/>
      <c r="C29" s="13" t="s">
        <v>59</v>
      </c>
      <c r="D29" s="13" t="s">
        <v>51</v>
      </c>
      <c r="E29" s="24"/>
      <c r="F29" s="24"/>
      <c r="G29" s="24"/>
      <c r="H29" s="24"/>
      <c r="I29" s="24"/>
      <c r="J29" s="24"/>
      <c r="K29" s="24"/>
      <c r="L29" s="24"/>
      <c r="M29" s="22"/>
      <c r="N29" s="22"/>
      <c r="O29" s="22"/>
      <c r="P29" s="22"/>
      <c r="Q29" s="31"/>
    </row>
    <row r="30" spans="1:18" ht="13.8" thickBot="1" x14ac:dyDescent="0.3">
      <c r="A30" s="11"/>
      <c r="B30" s="12"/>
      <c r="C30" s="13"/>
      <c r="D30" s="13"/>
      <c r="E30" s="25">
        <f>SUM(E16:E29)</f>
        <v>14927104.904579999</v>
      </c>
      <c r="F30" s="25">
        <f t="shared" ref="F30:Q30" si="1">SUM(F16:F29)</f>
        <v>13359597.98539</v>
      </c>
      <c r="G30" s="25">
        <f t="shared" si="1"/>
        <v>14886628.18038</v>
      </c>
      <c r="H30" s="25">
        <f t="shared" si="1"/>
        <v>9122349.6751600001</v>
      </c>
      <c r="I30" s="25">
        <f t="shared" si="1"/>
        <v>6125643.5186200002</v>
      </c>
      <c r="J30" s="25">
        <f t="shared" si="1"/>
        <v>4430949.65699</v>
      </c>
      <c r="K30" s="25">
        <f t="shared" si="1"/>
        <v>3371705.4615399996</v>
      </c>
      <c r="L30" s="25">
        <f t="shared" si="1"/>
        <v>3025594.7700800002</v>
      </c>
      <c r="M30" s="25">
        <f t="shared" si="1"/>
        <v>3277490.8783</v>
      </c>
      <c r="N30" s="25">
        <f t="shared" si="1"/>
        <v>5673822.1646600002</v>
      </c>
      <c r="O30" s="25">
        <f t="shared" si="1"/>
        <v>9200402.4010400008</v>
      </c>
      <c r="P30" s="25">
        <f t="shared" si="1"/>
        <v>13695873.124880001</v>
      </c>
      <c r="Q30" s="25">
        <f t="shared" si="1"/>
        <v>101097162.72161999</v>
      </c>
      <c r="R30" s="34">
        <f>Q30/Q47</f>
        <v>0.25634280442824381</v>
      </c>
    </row>
    <row r="31" spans="1:18" ht="13.8" thickBot="1" x14ac:dyDescent="0.3">
      <c r="A31" s="11"/>
      <c r="B31" s="12"/>
      <c r="C31" s="13"/>
      <c r="D31" s="13"/>
      <c r="E31" s="23"/>
      <c r="F31" s="23"/>
      <c r="G31" s="23"/>
      <c r="H31" s="23"/>
      <c r="I31" s="23"/>
      <c r="J31" s="23"/>
      <c r="K31" s="23"/>
      <c r="L31" s="23"/>
      <c r="M31" s="20"/>
      <c r="N31" s="20"/>
      <c r="O31" s="20"/>
      <c r="P31" s="20"/>
      <c r="Q31" s="21"/>
    </row>
    <row r="32" spans="1:18" ht="13.8" thickBot="1" x14ac:dyDescent="0.3">
      <c r="A32" s="11"/>
      <c r="B32" s="13" t="s">
        <v>20</v>
      </c>
      <c r="C32" s="13" t="s">
        <v>24</v>
      </c>
      <c r="D32" s="13" t="s">
        <v>25</v>
      </c>
      <c r="E32" s="20">
        <v>21169040.568670001</v>
      </c>
      <c r="F32" s="20">
        <v>21909865.068100002</v>
      </c>
      <c r="G32" s="20">
        <v>23917039.473219998</v>
      </c>
      <c r="H32" s="20">
        <v>11867790.09626</v>
      </c>
      <c r="I32" s="20">
        <v>6580393.5395900002</v>
      </c>
      <c r="J32" s="20">
        <v>3077535.4767700001</v>
      </c>
      <c r="K32" s="20">
        <v>2533389.4658300001</v>
      </c>
      <c r="L32" s="20">
        <v>2140681.8077699998</v>
      </c>
      <c r="M32" s="20">
        <v>2441636.7374399998</v>
      </c>
      <c r="N32" s="20">
        <v>7600320.5581099996</v>
      </c>
      <c r="O32" s="20">
        <v>13933385.69479</v>
      </c>
      <c r="P32" s="20">
        <v>20257388.459169999</v>
      </c>
      <c r="Q32" s="21">
        <v>137428466.94571999</v>
      </c>
    </row>
    <row r="33" spans="1:18" ht="13.8" thickBot="1" x14ac:dyDescent="0.3">
      <c r="A33" s="11"/>
      <c r="B33" s="11"/>
      <c r="C33" s="13" t="s">
        <v>60</v>
      </c>
      <c r="D33" s="13" t="s">
        <v>21</v>
      </c>
      <c r="E33" s="20">
        <v>21979.498820000001</v>
      </c>
      <c r="F33" s="20">
        <v>22522.469840000002</v>
      </c>
      <c r="G33" s="20">
        <v>24533.96168</v>
      </c>
      <c r="H33" s="20">
        <v>12724.710569999999</v>
      </c>
      <c r="I33" s="20">
        <v>7253.1650600000003</v>
      </c>
      <c r="J33" s="20">
        <v>3044.4360299999998</v>
      </c>
      <c r="K33" s="20">
        <v>2206.4956400000001</v>
      </c>
      <c r="L33" s="20">
        <v>1872.3195599999999</v>
      </c>
      <c r="M33" s="20">
        <v>2251.4028899999998</v>
      </c>
      <c r="N33" s="20">
        <v>6260.3701300000002</v>
      </c>
      <c r="O33" s="20">
        <v>11798.551299999999</v>
      </c>
      <c r="P33" s="20">
        <v>18576.62529</v>
      </c>
      <c r="Q33" s="21">
        <v>135024.00680999999</v>
      </c>
    </row>
    <row r="34" spans="1:18" ht="13.8" thickBot="1" x14ac:dyDescent="0.3">
      <c r="A34" s="11"/>
      <c r="B34" s="11"/>
      <c r="C34" s="13" t="s">
        <v>26</v>
      </c>
      <c r="D34" s="13" t="s">
        <v>27</v>
      </c>
      <c r="E34" s="20">
        <v>7907718.6622400004</v>
      </c>
      <c r="F34" s="20">
        <v>8359692.2839900004</v>
      </c>
      <c r="G34" s="20">
        <v>8879428.6829899997</v>
      </c>
      <c r="H34" s="20">
        <v>5350080.2127799997</v>
      </c>
      <c r="I34" s="20">
        <v>3292591.0162300002</v>
      </c>
      <c r="J34" s="20">
        <v>2360232.3919600002</v>
      </c>
      <c r="K34" s="20">
        <v>1930036.2632299999</v>
      </c>
      <c r="L34" s="20">
        <v>1726388.3343100001</v>
      </c>
      <c r="M34" s="20">
        <v>1977936.2909299999</v>
      </c>
      <c r="N34" s="20">
        <v>3658692.9313500002</v>
      </c>
      <c r="O34" s="20">
        <v>5684787.3211899996</v>
      </c>
      <c r="P34" s="20">
        <v>7749217.9453600002</v>
      </c>
      <c r="Q34" s="21">
        <v>58876802.336560003</v>
      </c>
    </row>
    <row r="35" spans="1:18" ht="13.8" thickBot="1" x14ac:dyDescent="0.3">
      <c r="A35" s="11"/>
      <c r="B35" s="11"/>
      <c r="C35" s="13" t="s">
        <v>28</v>
      </c>
      <c r="D35" s="13" t="s">
        <v>27</v>
      </c>
      <c r="E35" s="20">
        <v>17301.425999999999</v>
      </c>
      <c r="F35" s="20">
        <v>22381.554</v>
      </c>
      <c r="G35" s="20">
        <v>17519.166000000001</v>
      </c>
      <c r="H35" s="20">
        <v>12233.788</v>
      </c>
      <c r="I35" s="20">
        <v>9290.1059999999998</v>
      </c>
      <c r="J35" s="20">
        <v>5926.2240000000002</v>
      </c>
      <c r="K35" s="20">
        <v>5552.99</v>
      </c>
      <c r="L35" s="20">
        <v>5665.0860000000002</v>
      </c>
      <c r="M35" s="20">
        <v>6765.2939999999999</v>
      </c>
      <c r="N35" s="20">
        <v>11540.242</v>
      </c>
      <c r="O35" s="20">
        <v>16255.312</v>
      </c>
      <c r="P35" s="20">
        <v>18990.132000000001</v>
      </c>
      <c r="Q35" s="21">
        <v>149421.32</v>
      </c>
    </row>
    <row r="36" spans="1:18" ht="13.8" thickBot="1" x14ac:dyDescent="0.3">
      <c r="A36" s="11"/>
      <c r="B36" s="11"/>
      <c r="C36" s="13" t="s">
        <v>61</v>
      </c>
      <c r="D36" s="13" t="s">
        <v>62</v>
      </c>
      <c r="E36" s="20">
        <v>172849.799</v>
      </c>
      <c r="F36" s="20">
        <v>170359.236</v>
      </c>
      <c r="G36" s="20">
        <v>164839.584</v>
      </c>
      <c r="H36" s="20">
        <v>118160.238</v>
      </c>
      <c r="I36" s="20">
        <v>108163.182</v>
      </c>
      <c r="J36" s="20">
        <v>-41612.80474</v>
      </c>
      <c r="K36" s="20">
        <v>78960.495999999999</v>
      </c>
      <c r="L36" s="20">
        <v>109627.87699999999</v>
      </c>
      <c r="M36" s="20">
        <v>86446.432000000001</v>
      </c>
      <c r="N36" s="20">
        <v>137341.47399999999</v>
      </c>
      <c r="O36" s="20">
        <v>186105.818</v>
      </c>
      <c r="P36" s="20">
        <v>204341.89</v>
      </c>
      <c r="Q36" s="21">
        <v>1495583.22126</v>
      </c>
    </row>
    <row r="37" spans="1:18" ht="13.8" thickBot="1" x14ac:dyDescent="0.3">
      <c r="A37" s="11"/>
      <c r="B37" s="11"/>
      <c r="C37" s="13" t="s">
        <v>63</v>
      </c>
      <c r="D37" s="13" t="s">
        <v>62</v>
      </c>
      <c r="E37" s="20">
        <v>58512.194000000003</v>
      </c>
      <c r="F37" s="20">
        <v>55557.243999999999</v>
      </c>
      <c r="G37" s="20">
        <v>69433.48</v>
      </c>
      <c r="H37" s="20">
        <v>47250.396000000001</v>
      </c>
      <c r="I37" s="20">
        <v>40225.32</v>
      </c>
      <c r="J37" s="20">
        <v>26141.696</v>
      </c>
      <c r="K37" s="20">
        <v>29214.02</v>
      </c>
      <c r="L37" s="20">
        <v>25080.812999999998</v>
      </c>
      <c r="M37" s="20">
        <v>24698.952000000001</v>
      </c>
      <c r="N37" s="20">
        <v>30772.944</v>
      </c>
      <c r="O37" s="20">
        <v>263533.55699999997</v>
      </c>
      <c r="P37" s="20">
        <v>536882.13899999997</v>
      </c>
      <c r="Q37" s="21">
        <v>1207302.7549999999</v>
      </c>
    </row>
    <row r="38" spans="1:18" ht="13.8" thickBot="1" x14ac:dyDescent="0.3">
      <c r="A38" s="11"/>
      <c r="B38" s="11"/>
      <c r="C38" s="13" t="s">
        <v>64</v>
      </c>
      <c r="D38" s="13" t="s">
        <v>65</v>
      </c>
      <c r="E38" s="20">
        <v>141223.598</v>
      </c>
      <c r="F38" s="20">
        <v>142095.962</v>
      </c>
      <c r="G38" s="20">
        <v>133435.25399999999</v>
      </c>
      <c r="H38" s="20">
        <v>97799.154999999999</v>
      </c>
      <c r="I38" s="20">
        <v>74295.216</v>
      </c>
      <c r="J38" s="20">
        <v>52474.186000000002</v>
      </c>
      <c r="K38" s="20">
        <v>38599.68</v>
      </c>
      <c r="L38" s="20">
        <v>36912.334999999999</v>
      </c>
      <c r="M38" s="20">
        <v>11737.691999999999</v>
      </c>
      <c r="N38" s="20">
        <v>107004.38</v>
      </c>
      <c r="O38" s="20">
        <v>95173.206999999995</v>
      </c>
      <c r="P38" s="20">
        <v>62449.625</v>
      </c>
      <c r="Q38" s="21">
        <v>993200.29</v>
      </c>
    </row>
    <row r="39" spans="1:18" ht="13.8" thickBot="1" x14ac:dyDescent="0.3">
      <c r="A39" s="11"/>
      <c r="B39" s="11"/>
      <c r="C39" s="13" t="s">
        <v>29</v>
      </c>
      <c r="D39" s="13" t="s">
        <v>30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1"/>
    </row>
    <row r="40" spans="1:18" ht="13.8" thickBot="1" x14ac:dyDescent="0.3">
      <c r="A40" s="11"/>
      <c r="B40" s="11"/>
      <c r="C40" s="13" t="s">
        <v>31</v>
      </c>
      <c r="D40" s="13" t="s">
        <v>32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1"/>
    </row>
    <row r="41" spans="1:18" ht="13.8" thickBot="1" x14ac:dyDescent="0.3">
      <c r="A41" s="11"/>
      <c r="B41" s="11"/>
      <c r="C41" s="13" t="s">
        <v>66</v>
      </c>
      <c r="D41" s="13" t="s">
        <v>67</v>
      </c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1"/>
    </row>
    <row r="42" spans="1:18" ht="13.8" thickBot="1" x14ac:dyDescent="0.3">
      <c r="A42" s="11"/>
      <c r="B42" s="11"/>
      <c r="C42" s="13" t="s">
        <v>33</v>
      </c>
      <c r="D42" s="13" t="s">
        <v>18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21">
        <v>0</v>
      </c>
    </row>
    <row r="43" spans="1:18" ht="13.8" thickBot="1" x14ac:dyDescent="0.3">
      <c r="A43" s="11"/>
      <c r="B43" s="11"/>
      <c r="C43" s="13" t="s">
        <v>68</v>
      </c>
      <c r="D43" s="13" t="s">
        <v>22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20">
        <v>0</v>
      </c>
      <c r="Q43" s="21">
        <v>0</v>
      </c>
    </row>
    <row r="44" spans="1:18" ht="13.8" thickBot="1" x14ac:dyDescent="0.3">
      <c r="A44" s="11"/>
      <c r="B44" s="12"/>
      <c r="C44" s="13" t="s">
        <v>36</v>
      </c>
      <c r="D44" s="13" t="s">
        <v>37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31">
        <v>0</v>
      </c>
    </row>
    <row r="45" spans="1:18" ht="13.2" x14ac:dyDescent="0.25">
      <c r="A45" s="11"/>
      <c r="B45" s="18"/>
      <c r="C45" s="19"/>
      <c r="D45" s="19"/>
      <c r="E45" s="29">
        <f>SUM(E32:E44)</f>
        <v>29488625.74673</v>
      </c>
      <c r="F45" s="29">
        <f t="shared" ref="F45:Q45" si="2">SUM(F32:F44)</f>
        <v>30682473.817930005</v>
      </c>
      <c r="G45" s="29">
        <f t="shared" si="2"/>
        <v>33206229.601889998</v>
      </c>
      <c r="H45" s="29">
        <f t="shared" si="2"/>
        <v>17506038.596610002</v>
      </c>
      <c r="I45" s="29">
        <f t="shared" si="2"/>
        <v>10112211.544880001</v>
      </c>
      <c r="J45" s="29">
        <f t="shared" si="2"/>
        <v>5483741.6060200008</v>
      </c>
      <c r="K45" s="29">
        <f t="shared" si="2"/>
        <v>4617959.4106999999</v>
      </c>
      <c r="L45" s="29">
        <f t="shared" si="2"/>
        <v>4046228.5726400004</v>
      </c>
      <c r="M45" s="29">
        <f t="shared" si="2"/>
        <v>4551472.8012599992</v>
      </c>
      <c r="N45" s="29">
        <f t="shared" si="2"/>
        <v>11551932.899590001</v>
      </c>
      <c r="O45" s="29">
        <f t="shared" si="2"/>
        <v>20191039.461279999</v>
      </c>
      <c r="P45" s="29">
        <f t="shared" si="2"/>
        <v>28847846.815819997</v>
      </c>
      <c r="Q45" s="29">
        <f t="shared" si="2"/>
        <v>200285800.87535</v>
      </c>
      <c r="R45" s="33">
        <f>Q45/Q47</f>
        <v>0.50784633813036173</v>
      </c>
    </row>
    <row r="46" spans="1:18" ht="13.2" x14ac:dyDescent="0.25">
      <c r="A46" s="11"/>
      <c r="B46" s="18"/>
      <c r="C46" s="19"/>
      <c r="D46" s="19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</row>
    <row r="47" spans="1:18" ht="13.8" thickBot="1" x14ac:dyDescent="0.3">
      <c r="A47" s="11"/>
      <c r="B47" s="18"/>
      <c r="C47" s="19"/>
      <c r="D47" s="19"/>
      <c r="E47" s="32">
        <f>SUM(E45,E30,E14)</f>
        <v>57825765.510069996</v>
      </c>
      <c r="F47" s="32">
        <f t="shared" ref="F47:Q47" si="3">SUM(F45,F30,F14)</f>
        <v>58389879.605600007</v>
      </c>
      <c r="G47" s="32">
        <f t="shared" si="3"/>
        <v>62802076.534340002</v>
      </c>
      <c r="H47" s="32">
        <f t="shared" si="3"/>
        <v>34671699.286070004</v>
      </c>
      <c r="I47" s="32">
        <f t="shared" si="3"/>
        <v>21037481.448490001</v>
      </c>
      <c r="J47" s="32">
        <f t="shared" si="3"/>
        <v>12719357.42774</v>
      </c>
      <c r="K47" s="32">
        <f t="shared" si="3"/>
        <v>10397859.40635</v>
      </c>
      <c r="L47" s="32">
        <f t="shared" si="3"/>
        <v>9238682.9354599994</v>
      </c>
      <c r="M47" s="32">
        <f t="shared" si="3"/>
        <v>10144290.512789998</v>
      </c>
      <c r="N47" s="32">
        <f t="shared" si="3"/>
        <v>22821320.937649999</v>
      </c>
      <c r="O47" s="32">
        <f t="shared" si="3"/>
        <v>38943133.34606</v>
      </c>
      <c r="P47" s="32">
        <f t="shared" si="3"/>
        <v>55391135.048629999</v>
      </c>
      <c r="Q47" s="32">
        <f t="shared" si="3"/>
        <v>394382681.99924994</v>
      </c>
    </row>
    <row r="48" spans="1:18" ht="13.2" x14ac:dyDescent="0.25">
      <c r="A48" s="11"/>
      <c r="B48" s="18"/>
      <c r="C48" s="19"/>
      <c r="D48" s="19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7"/>
    </row>
    <row r="49" spans="1:17" ht="13.2" x14ac:dyDescent="0.25">
      <c r="A49" s="11"/>
      <c r="B49" s="18"/>
      <c r="C49" s="19"/>
      <c r="D49" s="19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7"/>
    </row>
    <row r="50" spans="1:17" ht="13.8" thickBot="1" x14ac:dyDescent="0.3">
      <c r="A50" s="12"/>
      <c r="B50" s="16" t="s">
        <v>14</v>
      </c>
      <c r="C50" s="14"/>
      <c r="D50" s="15"/>
      <c r="E50" s="28">
        <v>75170348.510069996</v>
      </c>
      <c r="F50" s="28">
        <v>76778486.605599999</v>
      </c>
      <c r="G50" s="28">
        <v>80101057.534339994</v>
      </c>
      <c r="H50" s="28">
        <v>50479176.558069997</v>
      </c>
      <c r="I50" s="28">
        <v>35636455.342490003</v>
      </c>
      <c r="J50" s="28">
        <v>26731238.981740002</v>
      </c>
      <c r="K50" s="28">
        <v>22967450.272349998</v>
      </c>
      <c r="L50" s="28">
        <v>22792128.25646</v>
      </c>
      <c r="M50" s="28">
        <v>25290901.773789998</v>
      </c>
      <c r="N50" s="28">
        <v>39888535.299649999</v>
      </c>
      <c r="O50" s="28">
        <v>56607074.330059998</v>
      </c>
      <c r="P50" s="28">
        <v>72688918.780630007</v>
      </c>
      <c r="Q50" s="28">
        <v>585131772.24524999</v>
      </c>
    </row>
  </sheetData>
  <pageMargins left="0.2" right="0.2" top="0.75" bottom="0.75" header="0.3" footer="0.3"/>
  <pageSetup scale="69" orientation="landscape" r:id="rId1"/>
  <headerFooter>
    <oddFooter>&amp;LAvista
&amp;F
&amp;A&amp;RPage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0"/>
  <sheetViews>
    <sheetView zoomScaleNormal="100" workbookViewId="0">
      <selection activeCell="C11" sqref="C11:F11"/>
    </sheetView>
  </sheetViews>
  <sheetFormatPr defaultRowHeight="12.75" customHeight="1" x14ac:dyDescent="0.25"/>
  <cols>
    <col min="1" max="1" width="7.88671875" bestFit="1" customWidth="1"/>
    <col min="2" max="2" width="4.88671875" bestFit="1" customWidth="1"/>
    <col min="3" max="3" width="7.44140625" bestFit="1" customWidth="1"/>
    <col min="4" max="4" width="23.88671875" bestFit="1" customWidth="1"/>
    <col min="5" max="7" width="11.6640625" bestFit="1" customWidth="1"/>
    <col min="8" max="8" width="13.21875" customWidth="1"/>
    <col min="9" max="11" width="10.6640625" bestFit="1" customWidth="1"/>
    <col min="12" max="12" width="11.6640625" customWidth="1"/>
    <col min="13" max="14" width="10.6640625" bestFit="1" customWidth="1"/>
    <col min="15" max="16" width="11.6640625" bestFit="1" customWidth="1"/>
    <col min="17" max="17" width="12.6640625" bestFit="1" customWidth="1"/>
  </cols>
  <sheetData>
    <row r="1" spans="1:17" ht="21" customHeight="1" x14ac:dyDescent="0.25">
      <c r="H1" s="1" t="s">
        <v>70</v>
      </c>
      <c r="L1" s="2" t="s">
        <v>0</v>
      </c>
    </row>
    <row r="2" spans="1:17" ht="13.2" x14ac:dyDescent="0.25">
      <c r="L2" s="3" t="s">
        <v>1</v>
      </c>
    </row>
    <row r="3" spans="1:17" ht="12.75" customHeight="1" thickBot="1" x14ac:dyDescent="0.3"/>
    <row r="4" spans="1:17" ht="13.8" thickBot="1" x14ac:dyDescent="0.3">
      <c r="A4" s="4" t="s">
        <v>69</v>
      </c>
      <c r="E4" s="5" t="s">
        <v>2</v>
      </c>
      <c r="F4" s="5" t="s">
        <v>3</v>
      </c>
      <c r="G4" s="5" t="s">
        <v>4</v>
      </c>
      <c r="H4" s="5" t="s">
        <v>5</v>
      </c>
      <c r="I4" s="5" t="s">
        <v>6</v>
      </c>
      <c r="J4" s="5" t="s">
        <v>7</v>
      </c>
      <c r="K4" s="5" t="s">
        <v>8</v>
      </c>
      <c r="L4" s="5" t="s">
        <v>9</v>
      </c>
      <c r="M4" s="5" t="s">
        <v>10</v>
      </c>
      <c r="N4" s="5" t="s">
        <v>11</v>
      </c>
      <c r="O4" s="5" t="s">
        <v>12</v>
      </c>
      <c r="P4" s="5" t="s">
        <v>13</v>
      </c>
      <c r="Q4" s="6" t="s">
        <v>14</v>
      </c>
    </row>
    <row r="5" spans="1:17" ht="13.8" thickBot="1" x14ac:dyDescent="0.3">
      <c r="A5" s="5" t="s">
        <v>15</v>
      </c>
      <c r="B5" s="7"/>
      <c r="C5" s="8"/>
      <c r="D5" s="5" t="s">
        <v>16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10"/>
    </row>
    <row r="6" spans="1:17" ht="13.8" thickBot="1" x14ac:dyDescent="0.3">
      <c r="A6" s="13" t="s">
        <v>23</v>
      </c>
      <c r="B6" s="13" t="s">
        <v>17</v>
      </c>
      <c r="C6" s="13" t="s">
        <v>24</v>
      </c>
      <c r="D6" s="13" t="s">
        <v>25</v>
      </c>
      <c r="E6" s="20">
        <v>10070230.81239</v>
      </c>
      <c r="F6" s="20">
        <v>10822199.677510001</v>
      </c>
      <c r="G6" s="20">
        <v>11031998.856170001</v>
      </c>
      <c r="H6" s="20">
        <v>5790055.2573600002</v>
      </c>
      <c r="I6" s="20">
        <v>3266635.7782600001</v>
      </c>
      <c r="J6" s="20">
        <v>1685782.31277</v>
      </c>
      <c r="K6" s="20">
        <v>1268151.2161099999</v>
      </c>
      <c r="L6" s="20">
        <v>1051011.9047399999</v>
      </c>
      <c r="M6" s="20">
        <v>1225022.7427000001</v>
      </c>
      <c r="N6" s="20">
        <v>3808437.2141100001</v>
      </c>
      <c r="O6" s="20">
        <v>6978358.61785</v>
      </c>
      <c r="P6" s="20">
        <v>9695503.3681199998</v>
      </c>
      <c r="Q6" s="21">
        <v>66693387.758089997</v>
      </c>
    </row>
    <row r="7" spans="1:17" ht="13.8" thickBot="1" x14ac:dyDescent="0.3">
      <c r="A7" s="11"/>
      <c r="B7" s="11"/>
      <c r="C7" s="13" t="s">
        <v>26</v>
      </c>
      <c r="D7" s="13" t="s">
        <v>27</v>
      </c>
      <c r="E7" s="20">
        <v>3338729.2603699998</v>
      </c>
      <c r="F7" s="20">
        <v>3524633.8107699999</v>
      </c>
      <c r="G7" s="20">
        <v>3675835.3239000002</v>
      </c>
      <c r="H7" s="20">
        <v>2239888.0659400001</v>
      </c>
      <c r="I7" s="20">
        <v>1499985.0497300001</v>
      </c>
      <c r="J7" s="20">
        <v>1087665.11996</v>
      </c>
      <c r="K7" s="20">
        <v>1093763.93</v>
      </c>
      <c r="L7" s="20">
        <v>1050344.7660000001</v>
      </c>
      <c r="M7" s="20">
        <v>1059595.6315299999</v>
      </c>
      <c r="N7" s="20">
        <v>1745430.7832899999</v>
      </c>
      <c r="O7" s="20">
        <v>2516923.68689</v>
      </c>
      <c r="P7" s="20">
        <v>3146774.9418100002</v>
      </c>
      <c r="Q7" s="21">
        <v>25979570.370189998</v>
      </c>
    </row>
    <row r="8" spans="1:17" ht="13.8" thickBot="1" x14ac:dyDescent="0.3">
      <c r="A8" s="11"/>
      <c r="B8" s="11"/>
      <c r="C8" s="13" t="s">
        <v>28</v>
      </c>
      <c r="D8" s="13" t="s">
        <v>27</v>
      </c>
      <c r="E8" s="20">
        <v>1074.7860000000001</v>
      </c>
      <c r="F8" s="20">
        <v>974.31399999999996</v>
      </c>
      <c r="G8" s="20">
        <v>1384.5719999999999</v>
      </c>
      <c r="H8" s="20">
        <v>13367.691000000001</v>
      </c>
      <c r="I8" s="20">
        <v>33005.557000000001</v>
      </c>
      <c r="J8" s="20">
        <v>31218.732</v>
      </c>
      <c r="K8" s="20">
        <v>46279.387999999999</v>
      </c>
      <c r="L8" s="20">
        <v>65502.921999999999</v>
      </c>
      <c r="M8" s="20">
        <v>30708.458999999999</v>
      </c>
      <c r="N8" s="20">
        <v>41697.875999999997</v>
      </c>
      <c r="O8" s="20">
        <v>56409.178999999996</v>
      </c>
      <c r="P8" s="20">
        <v>5136.7979999999998</v>
      </c>
      <c r="Q8" s="21">
        <v>326760.27399999998</v>
      </c>
    </row>
    <row r="9" spans="1:17" ht="13.8" thickBot="1" x14ac:dyDescent="0.3">
      <c r="A9" s="11"/>
      <c r="B9" s="11"/>
      <c r="C9" s="13" t="s">
        <v>29</v>
      </c>
      <c r="D9" s="13" t="s">
        <v>30</v>
      </c>
      <c r="E9" s="20">
        <v>299519</v>
      </c>
      <c r="F9" s="20">
        <v>337027</v>
      </c>
      <c r="G9" s="20">
        <v>294422</v>
      </c>
      <c r="H9" s="20">
        <v>320254</v>
      </c>
      <c r="I9" s="20">
        <v>362015</v>
      </c>
      <c r="J9" s="20">
        <v>295588</v>
      </c>
      <c r="K9" s="20">
        <v>252351</v>
      </c>
      <c r="L9" s="20">
        <v>250124</v>
      </c>
      <c r="M9" s="20">
        <v>247915</v>
      </c>
      <c r="N9" s="20">
        <v>386937</v>
      </c>
      <c r="O9" s="20">
        <v>324533</v>
      </c>
      <c r="P9" s="20">
        <v>295251</v>
      </c>
      <c r="Q9" s="21">
        <v>3665936</v>
      </c>
    </row>
    <row r="10" spans="1:17" ht="13.8" thickBot="1" x14ac:dyDescent="0.3">
      <c r="A10" s="11"/>
      <c r="B10" s="11"/>
      <c r="C10" s="13" t="s">
        <v>31</v>
      </c>
      <c r="D10" s="13" t="s">
        <v>32</v>
      </c>
      <c r="E10" s="20">
        <v>163672</v>
      </c>
      <c r="F10" s="20">
        <v>166932</v>
      </c>
      <c r="G10" s="20">
        <v>156616</v>
      </c>
      <c r="H10" s="20">
        <v>177941</v>
      </c>
      <c r="I10" s="20">
        <v>153550</v>
      </c>
      <c r="J10" s="20">
        <v>160358</v>
      </c>
      <c r="K10" s="20">
        <v>144488</v>
      </c>
      <c r="L10" s="20">
        <v>138515</v>
      </c>
      <c r="M10" s="20">
        <v>104754</v>
      </c>
      <c r="N10" s="20">
        <v>118310</v>
      </c>
      <c r="O10" s="20">
        <v>171342</v>
      </c>
      <c r="P10" s="20">
        <v>157136</v>
      </c>
      <c r="Q10" s="21">
        <v>1813614</v>
      </c>
    </row>
    <row r="11" spans="1:17" ht="13.8" thickBot="1" x14ac:dyDescent="0.3">
      <c r="A11" s="11"/>
      <c r="B11" s="11"/>
      <c r="C11" s="13" t="s">
        <v>33</v>
      </c>
      <c r="D11" s="13" t="s">
        <v>18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1">
        <v>0</v>
      </c>
    </row>
    <row r="12" spans="1:17" ht="13.8" thickBot="1" x14ac:dyDescent="0.3">
      <c r="A12" s="11"/>
      <c r="B12" s="11"/>
      <c r="C12" s="13" t="s">
        <v>34</v>
      </c>
      <c r="D12" s="13" t="s">
        <v>35</v>
      </c>
      <c r="E12" s="20">
        <v>5016600</v>
      </c>
      <c r="F12" s="20">
        <v>5157515</v>
      </c>
      <c r="G12" s="20">
        <v>4886427</v>
      </c>
      <c r="H12" s="20">
        <v>3177409</v>
      </c>
      <c r="I12" s="20">
        <v>3745696</v>
      </c>
      <c r="J12" s="20">
        <v>4178731</v>
      </c>
      <c r="K12" s="20">
        <v>3361067</v>
      </c>
      <c r="L12" s="20">
        <v>4254710</v>
      </c>
      <c r="M12" s="20">
        <v>4955541</v>
      </c>
      <c r="N12" s="20">
        <v>7065646</v>
      </c>
      <c r="O12" s="20">
        <v>5192364</v>
      </c>
      <c r="P12" s="20">
        <v>5156018</v>
      </c>
      <c r="Q12" s="21">
        <v>56147724</v>
      </c>
    </row>
    <row r="13" spans="1:17" ht="13.8" thickBot="1" x14ac:dyDescent="0.3">
      <c r="A13" s="11"/>
      <c r="B13" s="12"/>
      <c r="C13" s="13" t="s">
        <v>36</v>
      </c>
      <c r="D13" s="13" t="s">
        <v>37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31">
        <v>0</v>
      </c>
    </row>
    <row r="14" spans="1:17" ht="13.8" thickBot="1" x14ac:dyDescent="0.3">
      <c r="A14" s="11"/>
      <c r="B14" s="12"/>
      <c r="C14" s="13"/>
      <c r="D14" s="13"/>
      <c r="E14" s="30">
        <f>SUM(E6:E13)</f>
        <v>18889825.858759999</v>
      </c>
      <c r="F14" s="30">
        <f t="shared" ref="F14:Q14" si="0">SUM(F6:F13)</f>
        <v>20009281.802280001</v>
      </c>
      <c r="G14" s="30">
        <f t="shared" si="0"/>
        <v>20046683.752070002</v>
      </c>
      <c r="H14" s="30">
        <f t="shared" si="0"/>
        <v>11718915.0143</v>
      </c>
      <c r="I14" s="30">
        <f t="shared" si="0"/>
        <v>9060887.3849899992</v>
      </c>
      <c r="J14" s="30">
        <f t="shared" si="0"/>
        <v>7439343.1647299994</v>
      </c>
      <c r="K14" s="30">
        <f t="shared" si="0"/>
        <v>6166100.5341100004</v>
      </c>
      <c r="L14" s="30">
        <f t="shared" si="0"/>
        <v>6810208.5927399993</v>
      </c>
      <c r="M14" s="30">
        <f t="shared" si="0"/>
        <v>7623536.83323</v>
      </c>
      <c r="N14" s="30">
        <f t="shared" si="0"/>
        <v>13166458.873399999</v>
      </c>
      <c r="O14" s="30">
        <f t="shared" si="0"/>
        <v>15239930.48374</v>
      </c>
      <c r="P14" s="30">
        <f t="shared" si="0"/>
        <v>18455820.107930001</v>
      </c>
      <c r="Q14" s="30">
        <f t="shared" si="0"/>
        <v>154626992.40228</v>
      </c>
    </row>
    <row r="15" spans="1:17" ht="13.8" thickBot="1" x14ac:dyDescent="0.3">
      <c r="A15" s="11"/>
      <c r="B15" s="12"/>
      <c r="C15" s="13"/>
      <c r="D15" s="13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1"/>
    </row>
    <row r="16" spans="1:17" ht="13.8" thickBot="1" x14ac:dyDescent="0.3">
      <c r="A16" s="11"/>
      <c r="B16" s="13" t="s">
        <v>19</v>
      </c>
      <c r="C16" s="13" t="s">
        <v>38</v>
      </c>
      <c r="D16" s="13" t="s">
        <v>39</v>
      </c>
      <c r="E16" s="20">
        <v>8796613.9720099997</v>
      </c>
      <c r="F16" s="20">
        <v>7660413.0717900004</v>
      </c>
      <c r="G16" s="20">
        <v>8395001.5288299993</v>
      </c>
      <c r="H16" s="20">
        <v>4805623.3597400002</v>
      </c>
      <c r="I16" s="20">
        <v>2872206.1567500001</v>
      </c>
      <c r="J16" s="20">
        <v>1848405.5789399999</v>
      </c>
      <c r="K16" s="20">
        <v>1193158.00969</v>
      </c>
      <c r="L16" s="20">
        <v>1016891.49226</v>
      </c>
      <c r="M16" s="20">
        <v>1123690.3348099999</v>
      </c>
      <c r="N16" s="20">
        <v>2769431.0167200002</v>
      </c>
      <c r="O16" s="20">
        <v>4930589.6222900003</v>
      </c>
      <c r="P16" s="20">
        <v>7859772.4313000003</v>
      </c>
      <c r="Q16" s="21">
        <v>53271796.575130001</v>
      </c>
    </row>
    <row r="17" spans="1:17" ht="13.8" thickBot="1" x14ac:dyDescent="0.3">
      <c r="A17" s="11"/>
      <c r="B17" s="11"/>
      <c r="C17" s="13" t="s">
        <v>40</v>
      </c>
      <c r="D17" s="13" t="s">
        <v>41</v>
      </c>
      <c r="E17" s="20">
        <v>4679404.7905700002</v>
      </c>
      <c r="F17" s="20">
        <v>4130788.3904900001</v>
      </c>
      <c r="G17" s="20">
        <v>4615079.03737</v>
      </c>
      <c r="H17" s="20">
        <v>2715750.5857899999</v>
      </c>
      <c r="I17" s="20">
        <v>1656041.2628800001</v>
      </c>
      <c r="J17" s="20">
        <v>1187286.9530499999</v>
      </c>
      <c r="K17" s="20">
        <v>895369.66084999999</v>
      </c>
      <c r="L17" s="20">
        <v>799183.39882</v>
      </c>
      <c r="M17" s="20">
        <v>855383.49049</v>
      </c>
      <c r="N17" s="20">
        <v>1543208.5745000001</v>
      </c>
      <c r="O17" s="20">
        <v>2640737.0194999999</v>
      </c>
      <c r="P17" s="20">
        <v>4119513.1104899999</v>
      </c>
      <c r="Q17" s="21">
        <v>29837746.274799999</v>
      </c>
    </row>
    <row r="18" spans="1:17" ht="13.8" thickBot="1" x14ac:dyDescent="0.3">
      <c r="A18" s="11"/>
      <c r="B18" s="11"/>
      <c r="C18" s="13" t="s">
        <v>42</v>
      </c>
      <c r="D18" s="13" t="s">
        <v>43</v>
      </c>
      <c r="E18" s="20">
        <v>480535.13099999999</v>
      </c>
      <c r="F18" s="20">
        <v>429127.48110999999</v>
      </c>
      <c r="G18" s="20">
        <v>485979.02518</v>
      </c>
      <c r="H18" s="20">
        <v>393256.22463000001</v>
      </c>
      <c r="I18" s="20">
        <v>322231.55898999999</v>
      </c>
      <c r="J18" s="20">
        <v>285688.20299999998</v>
      </c>
      <c r="K18" s="20">
        <v>255178.20600000001</v>
      </c>
      <c r="L18" s="20">
        <v>256787.7</v>
      </c>
      <c r="M18" s="20">
        <v>249925.666</v>
      </c>
      <c r="N18" s="20">
        <v>319910.33643999998</v>
      </c>
      <c r="O18" s="20">
        <v>402196.29025000002</v>
      </c>
      <c r="P18" s="20">
        <v>486699.63309000002</v>
      </c>
      <c r="Q18" s="21">
        <v>4367515.4556900002</v>
      </c>
    </row>
    <row r="19" spans="1:17" ht="13.8" thickBot="1" x14ac:dyDescent="0.3">
      <c r="A19" s="11"/>
      <c r="B19" s="11"/>
      <c r="C19" s="13" t="s">
        <v>44</v>
      </c>
      <c r="D19" s="13" t="s">
        <v>45</v>
      </c>
      <c r="E19" s="20">
        <v>626671.01100000006</v>
      </c>
      <c r="F19" s="20">
        <v>632807.04200000002</v>
      </c>
      <c r="G19" s="20">
        <v>969067.58900000004</v>
      </c>
      <c r="H19" s="20">
        <v>702492.505</v>
      </c>
      <c r="I19" s="20">
        <v>755133.54</v>
      </c>
      <c r="J19" s="20">
        <v>623661.92200000002</v>
      </c>
      <c r="K19" s="20">
        <v>548200.58499999996</v>
      </c>
      <c r="L19" s="20">
        <v>474952.179</v>
      </c>
      <c r="M19" s="20">
        <v>563361.38699999999</v>
      </c>
      <c r="N19" s="20">
        <v>565088.23699999996</v>
      </c>
      <c r="O19" s="20">
        <v>742285.46900000004</v>
      </c>
      <c r="P19" s="20">
        <v>772931.95</v>
      </c>
      <c r="Q19" s="21">
        <v>7976653.4160000002</v>
      </c>
    </row>
    <row r="20" spans="1:17" ht="13.8" thickBot="1" x14ac:dyDescent="0.3">
      <c r="A20" s="11"/>
      <c r="B20" s="11"/>
      <c r="C20" s="13" t="s">
        <v>46</v>
      </c>
      <c r="D20" s="13" t="s">
        <v>47</v>
      </c>
      <c r="E20" s="20">
        <v>4736</v>
      </c>
      <c r="F20" s="20">
        <v>3670</v>
      </c>
      <c r="G20" s="20">
        <v>5760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1">
        <v>14166</v>
      </c>
    </row>
    <row r="21" spans="1:17" ht="13.8" thickBot="1" x14ac:dyDescent="0.3">
      <c r="A21" s="11"/>
      <c r="B21" s="11"/>
      <c r="C21" s="13" t="s">
        <v>48</v>
      </c>
      <c r="D21" s="13" t="s">
        <v>49</v>
      </c>
      <c r="E21" s="20">
        <v>131188</v>
      </c>
      <c r="F21" s="20">
        <v>207075</v>
      </c>
      <c r="G21" s="20">
        <v>151913</v>
      </c>
      <c r="H21" s="20">
        <v>210355</v>
      </c>
      <c r="I21" s="20">
        <v>234226</v>
      </c>
      <c r="J21" s="20">
        <v>216012</v>
      </c>
      <c r="K21" s="20">
        <v>210905</v>
      </c>
      <c r="L21" s="20">
        <v>220720</v>
      </c>
      <c r="M21" s="20">
        <v>218250</v>
      </c>
      <c r="N21" s="20">
        <v>204997</v>
      </c>
      <c r="O21" s="20">
        <v>208858</v>
      </c>
      <c r="P21" s="20">
        <v>208598</v>
      </c>
      <c r="Q21" s="21">
        <v>2423097</v>
      </c>
    </row>
    <row r="22" spans="1:17" ht="13.8" thickBot="1" x14ac:dyDescent="0.3">
      <c r="A22" s="11"/>
      <c r="B22" s="11"/>
      <c r="C22" s="13" t="s">
        <v>50</v>
      </c>
      <c r="D22" s="13" t="s">
        <v>51</v>
      </c>
      <c r="E22" s="20">
        <v>207956</v>
      </c>
      <c r="F22" s="20">
        <v>295717</v>
      </c>
      <c r="G22" s="20">
        <v>263828</v>
      </c>
      <c r="H22" s="20">
        <v>294872</v>
      </c>
      <c r="I22" s="20">
        <v>285805</v>
      </c>
      <c r="J22" s="20">
        <v>269895</v>
      </c>
      <c r="K22" s="20">
        <v>268894</v>
      </c>
      <c r="L22" s="20">
        <v>257060</v>
      </c>
      <c r="M22" s="20">
        <v>266880</v>
      </c>
      <c r="N22" s="20">
        <v>271187</v>
      </c>
      <c r="O22" s="20">
        <v>275736</v>
      </c>
      <c r="P22" s="20">
        <v>248358</v>
      </c>
      <c r="Q22" s="21">
        <v>3206188</v>
      </c>
    </row>
    <row r="23" spans="1:17" ht="13.8" thickBot="1" x14ac:dyDescent="0.3">
      <c r="A23" s="11"/>
      <c r="B23" s="11"/>
      <c r="C23" s="13" t="s">
        <v>52</v>
      </c>
      <c r="D23" s="13" t="s">
        <v>53</v>
      </c>
      <c r="E23" s="20">
        <v>3032128</v>
      </c>
      <c r="F23" s="20">
        <v>3802912</v>
      </c>
      <c r="G23" s="20">
        <v>3233253</v>
      </c>
      <c r="H23" s="20">
        <v>3082015</v>
      </c>
      <c r="I23" s="20">
        <v>3129839</v>
      </c>
      <c r="J23" s="20">
        <v>2827550</v>
      </c>
      <c r="K23" s="20">
        <v>2469832</v>
      </c>
      <c r="L23" s="20">
        <v>2302098</v>
      </c>
      <c r="M23" s="20">
        <v>2510128</v>
      </c>
      <c r="N23" s="20">
        <v>2406483</v>
      </c>
      <c r="O23" s="20">
        <v>3123300</v>
      </c>
      <c r="P23" s="20">
        <v>2955945</v>
      </c>
      <c r="Q23" s="21">
        <v>34875483</v>
      </c>
    </row>
    <row r="24" spans="1:17" ht="13.8" thickBot="1" x14ac:dyDescent="0.3">
      <c r="A24" s="11"/>
      <c r="B24" s="11"/>
      <c r="C24" s="13" t="s">
        <v>54</v>
      </c>
      <c r="D24" s="13" t="s">
        <v>18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1">
        <v>0</v>
      </c>
    </row>
    <row r="25" spans="1:17" ht="13.8" thickBot="1" x14ac:dyDescent="0.3">
      <c r="A25" s="11"/>
      <c r="B25" s="11"/>
      <c r="C25" s="13" t="s">
        <v>55</v>
      </c>
      <c r="D25" s="13" t="s">
        <v>37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1">
        <v>0</v>
      </c>
    </row>
    <row r="26" spans="1:17" ht="13.8" thickBot="1" x14ac:dyDescent="0.3">
      <c r="A26" s="11"/>
      <c r="B26" s="11"/>
      <c r="C26" s="13" t="s">
        <v>56</v>
      </c>
      <c r="D26" s="13" t="s">
        <v>47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1">
        <v>0</v>
      </c>
    </row>
    <row r="27" spans="1:17" ht="13.8" thickBot="1" x14ac:dyDescent="0.3">
      <c r="A27" s="11"/>
      <c r="B27" s="11"/>
      <c r="C27" s="13" t="s">
        <v>36</v>
      </c>
      <c r="D27" s="13" t="s">
        <v>37</v>
      </c>
      <c r="E27" s="23"/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1">
        <v>0</v>
      </c>
    </row>
    <row r="28" spans="1:17" ht="13.8" thickBot="1" x14ac:dyDescent="0.3">
      <c r="A28" s="11"/>
      <c r="B28" s="11"/>
      <c r="C28" s="13" t="s">
        <v>57</v>
      </c>
      <c r="D28" s="13" t="s">
        <v>58</v>
      </c>
      <c r="E28" s="23"/>
      <c r="F28" s="23"/>
      <c r="G28" s="23"/>
      <c r="H28" s="20">
        <v>229.27199999999999</v>
      </c>
      <c r="I28" s="20">
        <v>45408.894</v>
      </c>
      <c r="J28" s="20">
        <v>72399.554000000004</v>
      </c>
      <c r="K28" s="20">
        <v>40774.866000000002</v>
      </c>
      <c r="L28" s="20">
        <v>26561.321</v>
      </c>
      <c r="M28" s="20">
        <v>82950.260999999999</v>
      </c>
      <c r="N28" s="20">
        <v>31782.362000000001</v>
      </c>
      <c r="O28" s="20">
        <v>35963.983999999997</v>
      </c>
      <c r="P28" s="20">
        <v>948.73199999999997</v>
      </c>
      <c r="Q28" s="21">
        <v>337019.24599999998</v>
      </c>
    </row>
    <row r="29" spans="1:17" ht="13.8" thickBot="1" x14ac:dyDescent="0.3">
      <c r="A29" s="11"/>
      <c r="B29" s="12"/>
      <c r="C29" s="13" t="s">
        <v>59</v>
      </c>
      <c r="D29" s="13" t="s">
        <v>51</v>
      </c>
      <c r="E29" s="24"/>
      <c r="F29" s="24"/>
      <c r="G29" s="24"/>
      <c r="H29" s="24"/>
      <c r="I29" s="24"/>
      <c r="J29" s="24"/>
      <c r="K29" s="24"/>
      <c r="L29" s="24"/>
      <c r="M29" s="22">
        <v>0</v>
      </c>
      <c r="N29" s="22">
        <v>0</v>
      </c>
      <c r="O29" s="22">
        <v>0</v>
      </c>
      <c r="P29" s="22">
        <v>0</v>
      </c>
      <c r="Q29" s="31">
        <v>0</v>
      </c>
    </row>
    <row r="30" spans="1:17" ht="13.8" thickBot="1" x14ac:dyDescent="0.3">
      <c r="A30" s="11"/>
      <c r="B30" s="12"/>
      <c r="C30" s="13"/>
      <c r="D30" s="13"/>
      <c r="E30" s="25">
        <f>SUM(E16:E29)</f>
        <v>17959232.904579997</v>
      </c>
      <c r="F30" s="25">
        <f t="shared" ref="F30:Q30" si="1">SUM(F16:F29)</f>
        <v>17162509.98539</v>
      </c>
      <c r="G30" s="25">
        <f t="shared" si="1"/>
        <v>18119881.180380002</v>
      </c>
      <c r="H30" s="25">
        <f t="shared" si="1"/>
        <v>12204593.94716</v>
      </c>
      <c r="I30" s="25">
        <f t="shared" si="1"/>
        <v>9300891.4126199987</v>
      </c>
      <c r="J30" s="25">
        <f t="shared" si="1"/>
        <v>7330899.2109900005</v>
      </c>
      <c r="K30" s="25">
        <f t="shared" si="1"/>
        <v>5882312.32754</v>
      </c>
      <c r="L30" s="25">
        <f t="shared" si="1"/>
        <v>5354254.0910800006</v>
      </c>
      <c r="M30" s="25">
        <f t="shared" si="1"/>
        <v>5870569.1392999999</v>
      </c>
      <c r="N30" s="25">
        <f t="shared" si="1"/>
        <v>8112087.52666</v>
      </c>
      <c r="O30" s="25">
        <f t="shared" si="1"/>
        <v>12359666.38504</v>
      </c>
      <c r="P30" s="25">
        <f t="shared" si="1"/>
        <v>16652766.856880002</v>
      </c>
      <c r="Q30" s="25">
        <f t="shared" si="1"/>
        <v>136309664.96761999</v>
      </c>
    </row>
    <row r="31" spans="1:17" ht="13.8" thickBot="1" x14ac:dyDescent="0.3">
      <c r="A31" s="11"/>
      <c r="B31" s="12"/>
      <c r="C31" s="13"/>
      <c r="D31" s="13"/>
      <c r="E31" s="23"/>
      <c r="F31" s="23"/>
      <c r="G31" s="23"/>
      <c r="H31" s="23"/>
      <c r="I31" s="23"/>
      <c r="J31" s="23"/>
      <c r="K31" s="23"/>
      <c r="L31" s="23"/>
      <c r="M31" s="20"/>
      <c r="N31" s="20"/>
      <c r="O31" s="20"/>
      <c r="P31" s="20"/>
      <c r="Q31" s="21"/>
    </row>
    <row r="32" spans="1:17" ht="13.8" thickBot="1" x14ac:dyDescent="0.3">
      <c r="A32" s="11"/>
      <c r="B32" s="13" t="s">
        <v>20</v>
      </c>
      <c r="C32" s="13" t="s">
        <v>24</v>
      </c>
      <c r="D32" s="13" t="s">
        <v>25</v>
      </c>
      <c r="E32" s="20">
        <v>21169040.568670001</v>
      </c>
      <c r="F32" s="20">
        <v>21909865.068100002</v>
      </c>
      <c r="G32" s="20">
        <v>23917039.473219998</v>
      </c>
      <c r="H32" s="20">
        <v>11867790.09626</v>
      </c>
      <c r="I32" s="20">
        <v>6580393.5395900002</v>
      </c>
      <c r="J32" s="20">
        <v>3077535.4767700001</v>
      </c>
      <c r="K32" s="20">
        <v>2533389.4658300001</v>
      </c>
      <c r="L32" s="20">
        <v>2140681.8077699998</v>
      </c>
      <c r="M32" s="20">
        <v>2441636.7374399998</v>
      </c>
      <c r="N32" s="20">
        <v>7600320.5581099996</v>
      </c>
      <c r="O32" s="20">
        <v>13933385.69479</v>
      </c>
      <c r="P32" s="20">
        <v>20257388.459169999</v>
      </c>
      <c r="Q32" s="21">
        <v>137428466.94571999</v>
      </c>
    </row>
    <row r="33" spans="1:17" ht="13.8" thickBot="1" x14ac:dyDescent="0.3">
      <c r="A33" s="11"/>
      <c r="B33" s="11"/>
      <c r="C33" s="13" t="s">
        <v>60</v>
      </c>
      <c r="D33" s="13" t="s">
        <v>21</v>
      </c>
      <c r="E33" s="20">
        <v>21979.498820000001</v>
      </c>
      <c r="F33" s="20">
        <v>22522.469840000002</v>
      </c>
      <c r="G33" s="20">
        <v>24533.96168</v>
      </c>
      <c r="H33" s="20">
        <v>12724.710569999999</v>
      </c>
      <c r="I33" s="20">
        <v>7253.1650600000003</v>
      </c>
      <c r="J33" s="20">
        <v>3044.4360299999998</v>
      </c>
      <c r="K33" s="20">
        <v>2206.4956400000001</v>
      </c>
      <c r="L33" s="20">
        <v>1872.3195599999999</v>
      </c>
      <c r="M33" s="20">
        <v>2251.4028899999998</v>
      </c>
      <c r="N33" s="20">
        <v>6260.3701300000002</v>
      </c>
      <c r="O33" s="20">
        <v>11798.551299999999</v>
      </c>
      <c r="P33" s="20">
        <v>18576.62529</v>
      </c>
      <c r="Q33" s="21">
        <v>135024.00680999999</v>
      </c>
    </row>
    <row r="34" spans="1:17" ht="13.8" thickBot="1" x14ac:dyDescent="0.3">
      <c r="A34" s="11"/>
      <c r="B34" s="11"/>
      <c r="C34" s="13" t="s">
        <v>26</v>
      </c>
      <c r="D34" s="13" t="s">
        <v>27</v>
      </c>
      <c r="E34" s="20">
        <v>7907718.6622400004</v>
      </c>
      <c r="F34" s="20">
        <v>8359692.2839900004</v>
      </c>
      <c r="G34" s="20">
        <v>8879428.6829899997</v>
      </c>
      <c r="H34" s="20">
        <v>5350080.2127799997</v>
      </c>
      <c r="I34" s="20">
        <v>3292591.0162300002</v>
      </c>
      <c r="J34" s="20">
        <v>2360232.3919600002</v>
      </c>
      <c r="K34" s="20">
        <v>1930036.2632299999</v>
      </c>
      <c r="L34" s="20">
        <v>1726388.3343100001</v>
      </c>
      <c r="M34" s="20">
        <v>1977936.2909299999</v>
      </c>
      <c r="N34" s="20">
        <v>3658692.9313500002</v>
      </c>
      <c r="O34" s="20">
        <v>5684787.3211899996</v>
      </c>
      <c r="P34" s="20">
        <v>7749217.9453600002</v>
      </c>
      <c r="Q34" s="21">
        <v>58876802.336560003</v>
      </c>
    </row>
    <row r="35" spans="1:17" ht="13.8" thickBot="1" x14ac:dyDescent="0.3">
      <c r="A35" s="11"/>
      <c r="B35" s="11"/>
      <c r="C35" s="13" t="s">
        <v>28</v>
      </c>
      <c r="D35" s="13" t="s">
        <v>27</v>
      </c>
      <c r="E35" s="20">
        <v>17301.425999999999</v>
      </c>
      <c r="F35" s="20">
        <v>22381.554</v>
      </c>
      <c r="G35" s="20">
        <v>17519.166000000001</v>
      </c>
      <c r="H35" s="20">
        <v>12233.788</v>
      </c>
      <c r="I35" s="20">
        <v>9290.1059999999998</v>
      </c>
      <c r="J35" s="20">
        <v>5926.2240000000002</v>
      </c>
      <c r="K35" s="20">
        <v>5552.99</v>
      </c>
      <c r="L35" s="20">
        <v>5665.0860000000002</v>
      </c>
      <c r="M35" s="20">
        <v>6765.2939999999999</v>
      </c>
      <c r="N35" s="20">
        <v>11540.242</v>
      </c>
      <c r="O35" s="20">
        <v>16255.312</v>
      </c>
      <c r="P35" s="20">
        <v>18990.132000000001</v>
      </c>
      <c r="Q35" s="21">
        <v>149421.32</v>
      </c>
    </row>
    <row r="36" spans="1:17" ht="13.8" thickBot="1" x14ac:dyDescent="0.3">
      <c r="A36" s="11"/>
      <c r="B36" s="11"/>
      <c r="C36" s="13" t="s">
        <v>61</v>
      </c>
      <c r="D36" s="13" t="s">
        <v>62</v>
      </c>
      <c r="E36" s="20">
        <v>172849.799</v>
      </c>
      <c r="F36" s="20">
        <v>170359.236</v>
      </c>
      <c r="G36" s="20">
        <v>164839.584</v>
      </c>
      <c r="H36" s="20">
        <v>118160.238</v>
      </c>
      <c r="I36" s="20">
        <v>108163.182</v>
      </c>
      <c r="J36" s="20">
        <v>-41612.80474</v>
      </c>
      <c r="K36" s="20">
        <v>78960.495999999999</v>
      </c>
      <c r="L36" s="20">
        <v>109627.87699999999</v>
      </c>
      <c r="M36" s="20">
        <v>86446.432000000001</v>
      </c>
      <c r="N36" s="20">
        <v>137341.47399999999</v>
      </c>
      <c r="O36" s="20">
        <v>186105.818</v>
      </c>
      <c r="P36" s="20">
        <v>204341.89</v>
      </c>
      <c r="Q36" s="21">
        <v>1495583.22126</v>
      </c>
    </row>
    <row r="37" spans="1:17" ht="13.8" thickBot="1" x14ac:dyDescent="0.3">
      <c r="A37" s="11"/>
      <c r="B37" s="11"/>
      <c r="C37" s="13" t="s">
        <v>63</v>
      </c>
      <c r="D37" s="13" t="s">
        <v>62</v>
      </c>
      <c r="E37" s="20">
        <v>58512.194000000003</v>
      </c>
      <c r="F37" s="20">
        <v>55557.243999999999</v>
      </c>
      <c r="G37" s="20">
        <v>69433.48</v>
      </c>
      <c r="H37" s="20">
        <v>47250.396000000001</v>
      </c>
      <c r="I37" s="20">
        <v>40225.32</v>
      </c>
      <c r="J37" s="20">
        <v>26141.696</v>
      </c>
      <c r="K37" s="20">
        <v>29214.02</v>
      </c>
      <c r="L37" s="20">
        <v>25080.812999999998</v>
      </c>
      <c r="M37" s="20">
        <v>24698.952000000001</v>
      </c>
      <c r="N37" s="20">
        <v>30772.944</v>
      </c>
      <c r="O37" s="20">
        <v>263533.55699999997</v>
      </c>
      <c r="P37" s="20">
        <v>536882.13899999997</v>
      </c>
      <c r="Q37" s="21">
        <v>1207302.7549999999</v>
      </c>
    </row>
    <row r="38" spans="1:17" ht="13.8" thickBot="1" x14ac:dyDescent="0.3">
      <c r="A38" s="11"/>
      <c r="B38" s="11"/>
      <c r="C38" s="13" t="s">
        <v>64</v>
      </c>
      <c r="D38" s="13" t="s">
        <v>65</v>
      </c>
      <c r="E38" s="20">
        <v>141223.598</v>
      </c>
      <c r="F38" s="20">
        <v>142095.962</v>
      </c>
      <c r="G38" s="20">
        <v>133435.25399999999</v>
      </c>
      <c r="H38" s="20">
        <v>97799.154999999999</v>
      </c>
      <c r="I38" s="20">
        <v>74295.216</v>
      </c>
      <c r="J38" s="20">
        <v>52474.186000000002</v>
      </c>
      <c r="K38" s="20">
        <v>38599.68</v>
      </c>
      <c r="L38" s="20">
        <v>36912.334999999999</v>
      </c>
      <c r="M38" s="20">
        <v>11737.691999999999</v>
      </c>
      <c r="N38" s="20">
        <v>107004.38</v>
      </c>
      <c r="O38" s="20">
        <v>95173.206999999995</v>
      </c>
      <c r="P38" s="20">
        <v>62449.625</v>
      </c>
      <c r="Q38" s="21">
        <v>993200.29</v>
      </c>
    </row>
    <row r="39" spans="1:17" ht="13.8" thickBot="1" x14ac:dyDescent="0.3">
      <c r="A39" s="11"/>
      <c r="B39" s="11"/>
      <c r="C39" s="13" t="s">
        <v>29</v>
      </c>
      <c r="D39" s="13" t="s">
        <v>30</v>
      </c>
      <c r="E39" s="20">
        <v>3545563</v>
      </c>
      <c r="F39" s="20">
        <v>3917949</v>
      </c>
      <c r="G39" s="20">
        <v>4055434</v>
      </c>
      <c r="H39" s="20">
        <v>3694851</v>
      </c>
      <c r="I39" s="20">
        <v>3110140</v>
      </c>
      <c r="J39" s="20">
        <v>2599480</v>
      </c>
      <c r="K39" s="20">
        <v>2420678</v>
      </c>
      <c r="L39" s="20">
        <v>2424503</v>
      </c>
      <c r="M39" s="20">
        <v>2325589</v>
      </c>
      <c r="N39" s="20">
        <v>2566070</v>
      </c>
      <c r="O39" s="20">
        <v>3210635</v>
      </c>
      <c r="P39" s="20">
        <v>3207391</v>
      </c>
      <c r="Q39" s="21">
        <v>37078283</v>
      </c>
    </row>
    <row r="40" spans="1:17" ht="13.8" thickBot="1" x14ac:dyDescent="0.3">
      <c r="A40" s="11"/>
      <c r="B40" s="11"/>
      <c r="C40" s="13" t="s">
        <v>31</v>
      </c>
      <c r="D40" s="13" t="s">
        <v>32</v>
      </c>
      <c r="E40" s="20">
        <v>379164</v>
      </c>
      <c r="F40" s="20">
        <v>176712</v>
      </c>
      <c r="G40" s="20">
        <v>583729</v>
      </c>
      <c r="H40" s="20">
        <v>814272</v>
      </c>
      <c r="I40" s="20">
        <v>68975</v>
      </c>
      <c r="J40" s="20">
        <v>121440</v>
      </c>
      <c r="K40" s="20">
        <v>369851</v>
      </c>
      <c r="L40" s="20">
        <v>649887</v>
      </c>
      <c r="M40" s="20">
        <v>1405649</v>
      </c>
      <c r="N40" s="20">
        <v>813959</v>
      </c>
      <c r="O40" s="20">
        <v>1435027</v>
      </c>
      <c r="P40" s="20">
        <v>1088514</v>
      </c>
      <c r="Q40" s="21">
        <v>7907179</v>
      </c>
    </row>
    <row r="41" spans="1:17" ht="13.8" thickBot="1" x14ac:dyDescent="0.3">
      <c r="A41" s="11"/>
      <c r="B41" s="11"/>
      <c r="C41" s="13" t="s">
        <v>66</v>
      </c>
      <c r="D41" s="13" t="s">
        <v>67</v>
      </c>
      <c r="E41" s="20">
        <v>4907937</v>
      </c>
      <c r="F41" s="20">
        <v>4829560</v>
      </c>
      <c r="G41" s="20">
        <v>4089100</v>
      </c>
      <c r="H41" s="20">
        <v>4540506</v>
      </c>
      <c r="I41" s="20">
        <v>3983350</v>
      </c>
      <c r="J41" s="20">
        <v>3756335</v>
      </c>
      <c r="K41" s="20">
        <v>3510549</v>
      </c>
      <c r="L41" s="20">
        <v>3507047</v>
      </c>
      <c r="M41" s="20">
        <v>3514085</v>
      </c>
      <c r="N41" s="20">
        <v>3678027</v>
      </c>
      <c r="O41" s="20">
        <v>4170776</v>
      </c>
      <c r="P41" s="20">
        <v>4436580</v>
      </c>
      <c r="Q41" s="21">
        <v>48923852</v>
      </c>
    </row>
    <row r="42" spans="1:17" ht="13.8" thickBot="1" x14ac:dyDescent="0.3">
      <c r="A42" s="11"/>
      <c r="B42" s="11"/>
      <c r="C42" s="13" t="s">
        <v>33</v>
      </c>
      <c r="D42" s="13" t="s">
        <v>18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21">
        <v>0</v>
      </c>
    </row>
    <row r="43" spans="1:17" ht="13.8" thickBot="1" x14ac:dyDescent="0.3">
      <c r="A43" s="11"/>
      <c r="B43" s="11"/>
      <c r="C43" s="13" t="s">
        <v>68</v>
      </c>
      <c r="D43" s="13" t="s">
        <v>22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20">
        <v>0</v>
      </c>
      <c r="Q43" s="21">
        <v>0</v>
      </c>
    </row>
    <row r="44" spans="1:17" ht="13.8" thickBot="1" x14ac:dyDescent="0.3">
      <c r="A44" s="11"/>
      <c r="B44" s="12"/>
      <c r="C44" s="13" t="s">
        <v>36</v>
      </c>
      <c r="D44" s="13" t="s">
        <v>37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31">
        <v>0</v>
      </c>
    </row>
    <row r="45" spans="1:17" ht="13.2" x14ac:dyDescent="0.25">
      <c r="A45" s="11"/>
      <c r="B45" s="18"/>
      <c r="C45" s="19"/>
      <c r="D45" s="19"/>
      <c r="E45" s="29">
        <f>SUM(E32:E44)</f>
        <v>38321289.74673</v>
      </c>
      <c r="F45" s="29">
        <f t="shared" ref="F45:Q45" si="2">SUM(F32:F44)</f>
        <v>39606694.817930005</v>
      </c>
      <c r="G45" s="29">
        <f t="shared" si="2"/>
        <v>41934492.601889998</v>
      </c>
      <c r="H45" s="29">
        <f t="shared" si="2"/>
        <v>26555667.596610002</v>
      </c>
      <c r="I45" s="29">
        <f t="shared" si="2"/>
        <v>17274676.544880003</v>
      </c>
      <c r="J45" s="29">
        <f t="shared" si="2"/>
        <v>11960996.60602</v>
      </c>
      <c r="K45" s="29">
        <f t="shared" si="2"/>
        <v>10919037.410700001</v>
      </c>
      <c r="L45" s="29">
        <f t="shared" si="2"/>
        <v>10627665.57264</v>
      </c>
      <c r="M45" s="29">
        <f t="shared" si="2"/>
        <v>11796795.801259998</v>
      </c>
      <c r="N45" s="29">
        <f t="shared" si="2"/>
        <v>18609988.899590001</v>
      </c>
      <c r="O45" s="29">
        <f t="shared" si="2"/>
        <v>29007477.461279999</v>
      </c>
      <c r="P45" s="29">
        <f t="shared" si="2"/>
        <v>37580331.815819994</v>
      </c>
      <c r="Q45" s="29">
        <f t="shared" si="2"/>
        <v>294195114.87535</v>
      </c>
    </row>
    <row r="46" spans="1:17" ht="13.2" x14ac:dyDescent="0.25">
      <c r="A46" s="11"/>
      <c r="B46" s="18"/>
      <c r="C46" s="19"/>
      <c r="D46" s="19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</row>
    <row r="47" spans="1:17" ht="13.8" thickBot="1" x14ac:dyDescent="0.3">
      <c r="A47" s="11"/>
      <c r="B47" s="18"/>
      <c r="C47" s="19"/>
      <c r="D47" s="19"/>
      <c r="E47" s="32">
        <f>SUM(E45,E30,E14)</f>
        <v>75170348.510069996</v>
      </c>
      <c r="F47" s="32">
        <f t="shared" ref="F47:Q47" si="3">SUM(F45,F30,F14)</f>
        <v>76778486.605599999</v>
      </c>
      <c r="G47" s="32">
        <f t="shared" si="3"/>
        <v>80101057.534339994</v>
      </c>
      <c r="H47" s="32">
        <f t="shared" si="3"/>
        <v>50479176.558070004</v>
      </c>
      <c r="I47" s="32">
        <f t="shared" si="3"/>
        <v>35636455.342490003</v>
      </c>
      <c r="J47" s="32">
        <f t="shared" si="3"/>
        <v>26731238.981739998</v>
      </c>
      <c r="K47" s="32">
        <f t="shared" si="3"/>
        <v>22967450.272349998</v>
      </c>
      <c r="L47" s="32">
        <f t="shared" si="3"/>
        <v>22792128.25646</v>
      </c>
      <c r="M47" s="32">
        <f t="shared" si="3"/>
        <v>25290901.773789998</v>
      </c>
      <c r="N47" s="32">
        <f t="shared" si="3"/>
        <v>39888535.299649999</v>
      </c>
      <c r="O47" s="32">
        <f t="shared" si="3"/>
        <v>56607074.330060005</v>
      </c>
      <c r="P47" s="32">
        <f t="shared" si="3"/>
        <v>72688918.780629992</v>
      </c>
      <c r="Q47" s="32">
        <f t="shared" si="3"/>
        <v>585131772.24524999</v>
      </c>
    </row>
    <row r="48" spans="1:17" ht="13.2" x14ac:dyDescent="0.25">
      <c r="A48" s="11"/>
      <c r="B48" s="18"/>
      <c r="C48" s="19"/>
      <c r="D48" s="19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7"/>
    </row>
    <row r="49" spans="1:17" ht="13.2" x14ac:dyDescent="0.25">
      <c r="A49" s="11"/>
      <c r="B49" s="18"/>
      <c r="C49" s="19"/>
      <c r="D49" s="19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7"/>
    </row>
    <row r="50" spans="1:17" ht="13.8" thickBot="1" x14ac:dyDescent="0.3">
      <c r="A50" s="12"/>
      <c r="B50" s="16" t="s">
        <v>14</v>
      </c>
      <c r="C50" s="14"/>
      <c r="D50" s="15"/>
      <c r="E50" s="28">
        <v>75170348.510069996</v>
      </c>
      <c r="F50" s="28">
        <v>76778486.605599999</v>
      </c>
      <c r="G50" s="28">
        <v>80101057.534339994</v>
      </c>
      <c r="H50" s="28">
        <v>50479176.558069997</v>
      </c>
      <c r="I50" s="28">
        <v>35636455.342490003</v>
      </c>
      <c r="J50" s="28">
        <v>26731238.981740002</v>
      </c>
      <c r="K50" s="28">
        <v>22967450.272349998</v>
      </c>
      <c r="L50" s="28">
        <v>22792128.25646</v>
      </c>
      <c r="M50" s="28">
        <v>25290901.773789998</v>
      </c>
      <c r="N50" s="28">
        <v>39888535.299649999</v>
      </c>
      <c r="O50" s="28">
        <v>56607074.330059998</v>
      </c>
      <c r="P50" s="28">
        <v>72688918.780630007</v>
      </c>
      <c r="Q50" s="28">
        <v>585131772.24524999</v>
      </c>
    </row>
  </sheetData>
  <pageMargins left="0.7" right="0.7" top="0.75" bottom="0.75" header="0.3" footer="0.3"/>
  <pageSetup scale="66" orientation="landscape" r:id="rId1"/>
  <headerFooter>
    <oddFooter>&amp;L&amp;F&amp;RPage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A77B5ED84937743973E7F67CD421E1E" ma:contentTypeVersion="52" ma:contentTypeDescription="" ma:contentTypeScope="" ma:versionID="5c3423d3119d0c9e52915902aa2dcee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200900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2C943AB-0683-4A24-9B14-22E46650A030}"/>
</file>

<file path=customXml/itemProps2.xml><?xml version="1.0" encoding="utf-8"?>
<ds:datastoreItem xmlns:ds="http://schemas.openxmlformats.org/officeDocument/2006/customXml" ds:itemID="{5990B6C7-AEBE-4DA2-BF56-370BD5C72A89}"/>
</file>

<file path=customXml/itemProps3.xml><?xml version="1.0" encoding="utf-8"?>
<ds:datastoreItem xmlns:ds="http://schemas.openxmlformats.org/officeDocument/2006/customXml" ds:itemID="{6728CEDE-D8ED-4553-8A5E-5AE01463EF0E}"/>
</file>

<file path=customXml/itemProps4.xml><?xml version="1.0" encoding="utf-8"?>
<ds:datastoreItem xmlns:ds="http://schemas.openxmlformats.org/officeDocument/2006/customXml" ds:itemID="{687098DD-34B7-4C39-B928-D0E04A36BF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</vt:lpstr>
      <vt:lpstr>Usage Gas -Note 10</vt:lpstr>
      <vt:lpstr>Usage Gas All</vt:lpstr>
      <vt:lpstr>'Usage Gas All'!Print_Area</vt:lpstr>
      <vt:lpstr>'Usage Gas -Note 10'!Print_Area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Pluth, Jeanne</dc:creator>
  <cp:lastModifiedBy>Pluth, Jeanne</cp:lastModifiedBy>
  <cp:lastPrinted>2020-01-09T16:26:23Z</cp:lastPrinted>
  <dcterms:created xsi:type="dcterms:W3CDTF">2020-01-09T16:17:31Z</dcterms:created>
  <dcterms:modified xsi:type="dcterms:W3CDTF">2020-08-28T20:10:06Z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0x0101006E56B4D1795A2E4DB2F0B01679ED314A00EA77B5ED84937743973E7F67CD421E1E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