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1355" windowHeight="5130"/>
  </bookViews>
  <sheets>
    <sheet name="MRM-6" sheetId="3" r:id="rId1"/>
  </sheets>
  <calcPr calcId="145621"/>
</workbook>
</file>

<file path=xl/calcChain.xml><?xml version="1.0" encoding="utf-8"?>
<calcChain xmlns="http://schemas.openxmlformats.org/spreadsheetml/2006/main">
  <c r="L16" i="3" l="1"/>
  <c r="L14" i="3"/>
  <c r="L10" i="3"/>
  <c r="K14" i="3"/>
  <c r="K18" i="3" s="1"/>
  <c r="H18" i="3"/>
  <c r="F18" i="3"/>
  <c r="I10" i="3"/>
  <c r="I18" i="3" s="1"/>
  <c r="G10" i="3"/>
  <c r="G18" i="3" s="1"/>
  <c r="L18" i="3" l="1"/>
  <c r="E10" i="3"/>
  <c r="J16" i="3"/>
  <c r="E13" i="3"/>
  <c r="E12" i="3"/>
  <c r="D14" i="3"/>
  <c r="D18" i="3" s="1"/>
  <c r="C14" i="3"/>
  <c r="C18" i="3" s="1"/>
  <c r="J10" i="3" l="1"/>
  <c r="J18" i="3" s="1"/>
  <c r="E14" i="3"/>
  <c r="J14" i="3" s="1"/>
  <c r="E18" i="3" l="1"/>
</calcChain>
</file>

<file path=xl/sharedStrings.xml><?xml version="1.0" encoding="utf-8"?>
<sst xmlns="http://schemas.openxmlformats.org/spreadsheetml/2006/main" count="35" uniqueCount="35">
  <si>
    <t>Inventory</t>
  </si>
  <si>
    <t>Total</t>
  </si>
  <si>
    <t>Property Tax</t>
  </si>
  <si>
    <t>Proceeds</t>
  </si>
  <si>
    <t>Escrow</t>
  </si>
  <si>
    <t>Accum Depreciation</t>
  </si>
  <si>
    <t>Other Costs</t>
  </si>
  <si>
    <t>Assets Transferred</t>
  </si>
  <si>
    <t>Transaction Costs</t>
  </si>
  <si>
    <t>Net Book Value</t>
  </si>
  <si>
    <t>Row</t>
  </si>
  <si>
    <t>Trasaction Costs</t>
  </si>
  <si>
    <t>Description</t>
  </si>
  <si>
    <t>Sub-Total</t>
  </si>
  <si>
    <t>Puget Sound Energy, Inc.</t>
  </si>
  <si>
    <t>Jefferson PUD Gain Calculation</t>
  </si>
  <si>
    <t>Other Ancillary Items</t>
  </si>
  <si>
    <t>Original Cost</t>
  </si>
  <si>
    <t>Assets
Owned as of 
June 11, 2010</t>
  </si>
  <si>
    <t>Total Gain</t>
  </si>
  <si>
    <t>Assets from June 12, 2010 - March 31, 2013</t>
  </si>
  <si>
    <t>Purchase Price Adjustment</t>
  </si>
  <si>
    <t>Adjusted Totals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</si>
  <si>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</si>
  <si>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</si>
  <si>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</si>
  <si>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</si>
  <si>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</si>
  <si>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</si>
  <si>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</si>
  <si>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</si>
  <si>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</si>
  <si>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</si>
  <si>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</si>
  <si>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NOTE:  Columns A through I are from Exhibit No. ___(MRM-3) and have not changed.  Columns J and K reflect the purchase price adjustment.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</si>
</sst>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/>
    <xf numFmtId="37" fontId="2" fillId="0" borderId="0" xfId="1" applyNumberFormat="1" applyFont="1" applyBorder="1"/>
    <xf numFmtId="37" fontId="2" fillId="0" borderId="0" xfId="1" applyNumberFormat="1" applyFont="1"/>
    <xf numFmtId="40" fontId="2" fillId="0" borderId="0" xfId="0" applyNumberFormat="1" applyFont="1"/>
    <xf numFmtId="37" fontId="2" fillId="0" borderId="5" xfId="1" applyNumberFormat="1" applyFont="1" applyBorder="1"/>
    <xf numFmtId="0" fontId="2" fillId="0" borderId="0" xfId="0" applyFont="1" applyFill="1" applyBorder="1"/>
    <xf numFmtId="37" fontId="2" fillId="0" borderId="6" xfId="1" applyNumberFormat="1" applyFont="1" applyBorder="1"/>
    <xf numFmtId="41" fontId="2" fillId="0" borderId="0" xfId="1" applyFont="1"/>
    <xf numFmtId="41" fontId="3" fillId="0" borderId="0" xfId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85" zoomScaleNormal="85" workbookViewId="0">
      <pane xSplit="2" ySplit="8" topLeftCell="C9" activePane="bottomRight" state="frozen"/>
      <selection pane="topRight" activeCell="B1" sqref="B1"/>
      <selection pane="bottomLeft" activeCell="A2" sqref="A2"/>
      <selection pane="bottomRight" activeCell="A24" sqref="A24"/>
    </sheetView>
  </sheetViews>
  <sheetFormatPr defaultRowHeight="15.75" x14ac:dyDescent="0.25"/>
  <cols>
    <col min="1" max="1" width="6.28515625" style="1" customWidth="1"/>
    <col min="2" max="2" width="20.7109375" style="1" customWidth="1"/>
    <col min="3" max="5" width="15.85546875" style="1" customWidth="1"/>
    <col min="6" max="7" width="12.140625" style="1" customWidth="1"/>
    <col min="8" max="8" width="11.140625" style="1" customWidth="1"/>
    <col min="9" max="9" width="11.5703125" style="1" customWidth="1"/>
    <col min="10" max="10" width="14" style="1" customWidth="1"/>
    <col min="11" max="11" width="13" style="1" customWidth="1"/>
    <col min="12" max="12" width="14" style="1" customWidth="1"/>
    <col min="13" max="16384" width="9.140625" style="1"/>
  </cols>
  <sheetData>
    <row r="1" spans="1:12" x14ac:dyDescent="0.25">
      <c r="A1" s="1" t="s">
        <v>14</v>
      </c>
    </row>
    <row r="2" spans="1:12" x14ac:dyDescent="0.25">
      <c r="A2" s="1" t="s">
        <v>15</v>
      </c>
    </row>
    <row r="5" spans="1:12" x14ac:dyDescent="0.25">
      <c r="A5" s="22"/>
      <c r="B5" s="22" t="s">
        <v>23</v>
      </c>
      <c r="C5" s="22" t="s">
        <v>24</v>
      </c>
      <c r="D5" s="22" t="s">
        <v>25</v>
      </c>
      <c r="E5" s="22" t="s">
        <v>26</v>
      </c>
      <c r="F5" s="22" t="s">
        <v>27</v>
      </c>
      <c r="G5" s="22" t="s">
        <v>28</v>
      </c>
      <c r="H5" s="22" t="s">
        <v>29</v>
      </c>
      <c r="I5" s="22" t="s">
        <v>30</v>
      </c>
      <c r="J5" s="22" t="s">
        <v>31</v>
      </c>
      <c r="K5" s="22" t="s">
        <v>32</v>
      </c>
      <c r="L5" s="22" t="s">
        <v>33</v>
      </c>
    </row>
    <row r="7" spans="1:12" ht="31.5" x14ac:dyDescent="0.25">
      <c r="C7" s="2" t="s">
        <v>7</v>
      </c>
      <c r="D7" s="3"/>
      <c r="E7" s="4"/>
      <c r="F7" s="5" t="s">
        <v>8</v>
      </c>
      <c r="G7" s="2" t="s">
        <v>16</v>
      </c>
      <c r="H7" s="3"/>
      <c r="I7" s="4"/>
    </row>
    <row r="8" spans="1:12" s="8" customFormat="1" ht="56.25" customHeight="1" x14ac:dyDescent="0.25">
      <c r="A8" s="6" t="s">
        <v>10</v>
      </c>
      <c r="B8" s="6" t="s">
        <v>12</v>
      </c>
      <c r="C8" s="7" t="s">
        <v>18</v>
      </c>
      <c r="D8" s="6" t="s">
        <v>20</v>
      </c>
      <c r="E8" s="6" t="s">
        <v>13</v>
      </c>
      <c r="F8" s="6" t="s">
        <v>11</v>
      </c>
      <c r="G8" s="6" t="s">
        <v>2</v>
      </c>
      <c r="H8" s="6" t="s">
        <v>0</v>
      </c>
      <c r="I8" s="6" t="s">
        <v>4</v>
      </c>
      <c r="J8" s="6" t="s">
        <v>1</v>
      </c>
      <c r="K8" s="6" t="s">
        <v>21</v>
      </c>
      <c r="L8" s="6" t="s">
        <v>22</v>
      </c>
    </row>
    <row r="9" spans="1:12" s="9" customFormat="1" x14ac:dyDescent="0.25">
      <c r="C9" s="10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5">
      <c r="A10" s="12">
        <v>1</v>
      </c>
      <c r="B10" s="13" t="s">
        <v>3</v>
      </c>
      <c r="C10" s="14">
        <v>103000000</v>
      </c>
      <c r="D10" s="15">
        <v>5362251.05</v>
      </c>
      <c r="E10" s="15">
        <f>+SUM(C10:D10)</f>
        <v>108362251.05</v>
      </c>
      <c r="F10" s="15">
        <v>800000</v>
      </c>
      <c r="G10" s="15">
        <f>+G16</f>
        <v>168436.98</v>
      </c>
      <c r="H10" s="15">
        <v>44424.19</v>
      </c>
      <c r="I10" s="15">
        <f>+I16</f>
        <v>-1916.25</v>
      </c>
      <c r="J10" s="15">
        <f>SUM(E10:I10)</f>
        <v>109373195.97</v>
      </c>
      <c r="K10" s="15">
        <v>-100000</v>
      </c>
      <c r="L10" s="15">
        <f>+J10+K10</f>
        <v>109273195.97</v>
      </c>
    </row>
    <row r="11" spans="1:12" x14ac:dyDescent="0.25">
      <c r="A11" s="12"/>
      <c r="B11" s="13"/>
      <c r="C11" s="14"/>
      <c r="D11" s="15"/>
      <c r="E11" s="15"/>
      <c r="F11" s="15"/>
      <c r="G11" s="15"/>
      <c r="H11" s="15"/>
      <c r="I11" s="15"/>
      <c r="J11" s="15"/>
      <c r="K11" s="15"/>
      <c r="L11" s="15"/>
    </row>
    <row r="12" spans="1:12" x14ac:dyDescent="0.25">
      <c r="A12" s="12">
        <v>2</v>
      </c>
      <c r="B12" s="13" t="s">
        <v>17</v>
      </c>
      <c r="C12" s="14">
        <v>71034862.260000005</v>
      </c>
      <c r="D12" s="15">
        <v>5590308.3099999996</v>
      </c>
      <c r="E12" s="15">
        <f>+SUM(C12:D12)</f>
        <v>76625170.570000008</v>
      </c>
      <c r="F12" s="15"/>
      <c r="G12" s="15"/>
      <c r="H12" s="15"/>
      <c r="I12" s="15"/>
      <c r="J12" s="15"/>
      <c r="K12" s="15"/>
      <c r="L12" s="15"/>
    </row>
    <row r="13" spans="1:12" x14ac:dyDescent="0.25">
      <c r="A13" s="12">
        <v>3</v>
      </c>
      <c r="B13" s="13" t="s">
        <v>5</v>
      </c>
      <c r="C13" s="14">
        <v>-29710678.130000003</v>
      </c>
      <c r="D13" s="15">
        <v>-228057.31</v>
      </c>
      <c r="E13" s="15">
        <f>+SUM(C13:D13)</f>
        <v>-29938735.440000001</v>
      </c>
      <c r="F13" s="15"/>
      <c r="G13" s="15"/>
      <c r="H13" s="15"/>
      <c r="I13" s="15"/>
      <c r="J13" s="15"/>
      <c r="K13" s="15"/>
      <c r="L13" s="15"/>
    </row>
    <row r="14" spans="1:12" x14ac:dyDescent="0.25">
      <c r="A14" s="12">
        <v>4</v>
      </c>
      <c r="B14" s="13" t="s">
        <v>9</v>
      </c>
      <c r="C14" s="17">
        <f>SUM(C12:C13)</f>
        <v>41324184.130000003</v>
      </c>
      <c r="D14" s="17">
        <f>SUM(D12:D13)</f>
        <v>5362251</v>
      </c>
      <c r="E14" s="17">
        <f>SUM(E12:E13)</f>
        <v>46686435.13000001</v>
      </c>
      <c r="F14" s="15"/>
      <c r="G14" s="15"/>
      <c r="H14" s="15"/>
      <c r="I14" s="15"/>
      <c r="J14" s="15">
        <f>+E14</f>
        <v>46686435.13000001</v>
      </c>
      <c r="K14" s="15">
        <f>+F14</f>
        <v>0</v>
      </c>
      <c r="L14" s="15">
        <f>+J14+K14</f>
        <v>46686435.13000001</v>
      </c>
    </row>
    <row r="15" spans="1:12" x14ac:dyDescent="0.25">
      <c r="A15" s="12"/>
      <c r="B15" s="13"/>
      <c r="C15" s="14"/>
      <c r="D15" s="15"/>
      <c r="E15" s="15"/>
      <c r="F15" s="15"/>
      <c r="G15" s="15"/>
      <c r="H15" s="15"/>
      <c r="I15" s="15"/>
      <c r="J15" s="15"/>
      <c r="K15" s="15"/>
      <c r="L15" s="15"/>
    </row>
    <row r="16" spans="1:12" x14ac:dyDescent="0.25">
      <c r="A16" s="12">
        <v>5</v>
      </c>
      <c r="B16" s="13" t="s">
        <v>6</v>
      </c>
      <c r="C16" s="14"/>
      <c r="D16" s="15"/>
      <c r="E16" s="15"/>
      <c r="F16" s="15">
        <v>2510406.6</v>
      </c>
      <c r="G16" s="15">
        <v>168436.98</v>
      </c>
      <c r="H16" s="15">
        <v>45520.5</v>
      </c>
      <c r="I16" s="15">
        <v>-1916.25</v>
      </c>
      <c r="J16" s="15">
        <f>SUM(E16:I16)</f>
        <v>2722447.83</v>
      </c>
      <c r="K16" s="15">
        <v>0</v>
      </c>
      <c r="L16" s="15">
        <f>+J16+K16</f>
        <v>2722447.83</v>
      </c>
    </row>
    <row r="17" spans="1:12" x14ac:dyDescent="0.25">
      <c r="A17" s="12"/>
      <c r="B17" s="13"/>
      <c r="C17" s="14"/>
      <c r="D17" s="15"/>
      <c r="E17" s="15"/>
      <c r="F17" s="15"/>
      <c r="G17" s="15"/>
      <c r="H17" s="15"/>
      <c r="I17" s="15"/>
      <c r="J17" s="15"/>
      <c r="K17" s="15"/>
      <c r="L17" s="15"/>
    </row>
    <row r="18" spans="1:12" ht="16.5" thickBot="1" x14ac:dyDescent="0.3">
      <c r="A18" s="12">
        <v>6</v>
      </c>
      <c r="B18" s="18" t="s">
        <v>19</v>
      </c>
      <c r="C18" s="19">
        <f t="shared" ref="C18:J18" si="0">+C10-C14-C16</f>
        <v>61675815.869999997</v>
      </c>
      <c r="D18" s="19">
        <f t="shared" si="0"/>
        <v>4.9999999813735485E-2</v>
      </c>
      <c r="E18" s="19">
        <f t="shared" si="0"/>
        <v>61675815.919999987</v>
      </c>
      <c r="F18" s="19">
        <f t="shared" si="0"/>
        <v>-1710406.6</v>
      </c>
      <c r="G18" s="19">
        <f t="shared" si="0"/>
        <v>0</v>
      </c>
      <c r="H18" s="19">
        <f t="shared" si="0"/>
        <v>-1096.3099999999977</v>
      </c>
      <c r="I18" s="19">
        <f t="shared" si="0"/>
        <v>0</v>
      </c>
      <c r="J18" s="19">
        <f t="shared" si="0"/>
        <v>59964313.00999999</v>
      </c>
      <c r="K18" s="19">
        <f t="shared" ref="K18:L18" si="1">+K10-K14-K16</f>
        <v>-100000</v>
      </c>
      <c r="L18" s="19">
        <f t="shared" si="1"/>
        <v>59864313.00999999</v>
      </c>
    </row>
    <row r="19" spans="1:12" ht="16.5" thickTop="1" x14ac:dyDescent="0.25"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x14ac:dyDescent="0.25"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x14ac:dyDescent="0.25">
      <c r="C21" s="20"/>
      <c r="D21" s="20"/>
      <c r="E21" s="20"/>
      <c r="F21" s="21"/>
      <c r="G21" s="20"/>
      <c r="H21" s="20"/>
      <c r="I21" s="20"/>
      <c r="J21" s="20"/>
      <c r="K21" s="20"/>
      <c r="L21" s="20"/>
    </row>
    <row r="22" spans="1:12" x14ac:dyDescent="0.25">
      <c r="C22" s="16"/>
      <c r="D22" s="16"/>
      <c r="E22" s="16"/>
      <c r="F22" s="16"/>
      <c r="G22" s="16"/>
      <c r="I22" s="16"/>
      <c r="J22" s="16"/>
      <c r="K22" s="16"/>
      <c r="L22" s="16"/>
    </row>
    <row r="23" spans="1:12" x14ac:dyDescent="0.25">
      <c r="C23" s="16"/>
      <c r="D23" s="16"/>
      <c r="E23" s="16"/>
      <c r="F23" s="16"/>
      <c r="G23" s="16"/>
      <c r="I23" s="16"/>
      <c r="J23" s="16"/>
      <c r="K23" s="16"/>
      <c r="L23" s="16"/>
    </row>
    <row r="24" spans="1:12" x14ac:dyDescent="0.25">
      <c r="A24" s="1" t="s">
        <v>34</v>
      </c>
      <c r="C24" s="16"/>
      <c r="D24" s="16"/>
      <c r="E24" s="16"/>
      <c r="F24" s="16"/>
      <c r="G24" s="16"/>
      <c r="I24" s="16"/>
      <c r="J24" s="16"/>
      <c r="K24" s="16"/>
      <c r="L24" s="16"/>
    </row>
    <row r="25" spans="1:12" x14ac:dyDescent="0.25"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25"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 x14ac:dyDescent="0.25"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x14ac:dyDescent="0.25"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 x14ac:dyDescent="0.25"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x14ac:dyDescent="0.25"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x14ac:dyDescent="0.25"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x14ac:dyDescent="0.25"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3:12" x14ac:dyDescent="0.25"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3:12" x14ac:dyDescent="0.25"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3:12" x14ac:dyDescent="0.25"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3:12" x14ac:dyDescent="0.25"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3:12" x14ac:dyDescent="0.25"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3:12" x14ac:dyDescent="0.25"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3:12" x14ac:dyDescent="0.25"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3:12" x14ac:dyDescent="0.25"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3:12" x14ac:dyDescent="0.25">
      <c r="C41" s="16"/>
      <c r="D41" s="16"/>
      <c r="E41" s="16"/>
      <c r="F41" s="16"/>
      <c r="G41" s="16"/>
      <c r="H41" s="16"/>
      <c r="I41" s="16"/>
      <c r="J41" s="16"/>
      <c r="K41" s="16"/>
      <c r="L41" s="16"/>
    </row>
  </sheetData>
  <pageMargins left="0.64" right="0.27" top="0.75" bottom="0.75" header="0.3" footer="0.3"/>
  <pageSetup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2013-10-31T07:00:00+00:00</OpenedDate>
    <Date1 xmlns="dc463f71-b30c-4ab2-9473-d307f9d35888">2014-04-22T07:00:00+00:00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132027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7A0A5D7D9C4E4DAB7922844D35C890" ma:contentTypeVersion="135" ma:contentTypeDescription="" ma:contentTypeScope="" ma:versionID="70a3fd3cd15240eeeb6ebd65f477f98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B75083C-13DA-4015-8BBC-58306E85DAC2}"/>
</file>

<file path=customXml/itemProps2.xml><?xml version="1.0" encoding="utf-8"?>
<ds:datastoreItem xmlns:ds="http://schemas.openxmlformats.org/officeDocument/2006/customXml" ds:itemID="{29A3F532-6732-41BA-98D9-621524A8A8E2}"/>
</file>

<file path=customXml/itemProps3.xml><?xml version="1.0" encoding="utf-8"?>
<ds:datastoreItem xmlns:ds="http://schemas.openxmlformats.org/officeDocument/2006/customXml" ds:itemID="{0C852EB9-FD04-4DE0-9A2C-0C9DF22E6148}"/>
</file>

<file path=customXml/itemProps4.xml><?xml version="1.0" encoding="utf-8"?>
<ds:datastoreItem xmlns:ds="http://schemas.openxmlformats.org/officeDocument/2006/customXml" ds:itemID="{40000622-6A7D-4D18-B76A-A4E5D1FDB3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MRM-6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Larson</dc:creator>
  <cp:lastModifiedBy>No Name</cp:lastModifiedBy>
  <cp:lastPrinted>2014-04-22T21:04:42Z</cp:lastPrinted>
  <dcterms:created xsi:type="dcterms:W3CDTF">2013-08-13T23:00:26Z</dcterms:created>
  <dcterms:modified xsi:type="dcterms:W3CDTF">2014-04-22T21:05:24Z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0x0101006E56B4D1795A2E4DB2F0B01679ED314A00C87A0A5D7D9C4E4DAB7922844D35C890</vt:lpwstr>
  </property>
  <property fmtid="{D5CDD505-2E9C-101B-9397-08002B2CF9AE}" pid="3" name="_docset_NoMedatataSyncRequired">
    <vt:lpwstr>False</vt:lpwstr>
  </property>
</Properties>
</file>