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9105" activeTab="0"/>
  </bookViews>
  <sheets>
    <sheet name="03-17-08 Zero Cons Summary " sheetId="1" r:id="rId1"/>
    <sheet name="04-07-08 Zero Cons Summary" sheetId="2" r:id="rId2"/>
    <sheet name="05-12-08 Zero Cons Summary" sheetId="3" r:id="rId3"/>
  </sheets>
  <definedNames>
    <definedName name="_61103zerobyzip6_12_Crosstab">#REF!</definedName>
    <definedName name="_xlnm.Print_Area" localSheetId="0">'03-17-08 Zero Cons Summary '!$A$1:$H$26</definedName>
    <definedName name="_xlnm.Print_Area" localSheetId="1">'04-07-08 Zero Cons Summary'!$A$1:$H$26</definedName>
    <definedName name="_xlnm.Print_Area" localSheetId="2">'05-12-08 Zero Cons Summary'!$A$1:$H$26</definedName>
  </definedNames>
  <calcPr fullCalcOnLoad="1"/>
</workbook>
</file>

<file path=xl/sharedStrings.xml><?xml version="1.0" encoding="utf-8"?>
<sst xmlns="http://schemas.openxmlformats.org/spreadsheetml/2006/main" count="129" uniqueCount="39">
  <si>
    <t>Electric</t>
  </si>
  <si>
    <t>Gas</t>
  </si>
  <si>
    <t>Total</t>
  </si>
  <si>
    <t>Comments</t>
  </si>
  <si>
    <t>Count</t>
  </si>
  <si>
    <t>Total Zero Consumption Meters</t>
  </si>
  <si>
    <t>Send to MDW Weekly Query</t>
  </si>
  <si>
    <t>Less known causes:</t>
  </si>
  <si>
    <t xml:space="preserve"> </t>
  </si>
  <si>
    <t>MDW Weekly Query</t>
  </si>
  <si>
    <t>Expected Zero Consumption</t>
  </si>
  <si>
    <t>Interim Use Meters, Disconnected</t>
  </si>
  <si>
    <t>Product Vacancy Agreement &amp; Irregular Use</t>
  </si>
  <si>
    <t>Equals:</t>
  </si>
  <si>
    <t>Send to Office Review Campaigns</t>
  </si>
  <si>
    <t>Probable Valid Zero Consumption</t>
  </si>
  <si>
    <t>Based on Office Review -- Prior Pattern, Contractors</t>
  </si>
  <si>
    <t>Unknown</t>
  </si>
  <si>
    <t>Need to Work -- Office and Field</t>
  </si>
  <si>
    <t xml:space="preserve">Percent Found Stopped Meter/Module </t>
  </si>
  <si>
    <t>Projected Stopped High</t>
  </si>
  <si>
    <t>Projected Stopped Low</t>
  </si>
  <si>
    <t>Estimate of valid zero consumption meters in the "Uninvestigated Zero Consumption Meters" population:</t>
  </si>
  <si>
    <t>Meters Validated by MDW Processes</t>
  </si>
  <si>
    <t>Projected Valid Low</t>
  </si>
  <si>
    <t>Projected Valid High</t>
  </si>
  <si>
    <t>Data from the May 12, 2008 Zero Consumption Report</t>
  </si>
  <si>
    <t>Office Review Campaigns categorize the total "Uninvestigated Zero Consumption Meters" into three groups:</t>
  </si>
  <si>
    <t>A projection of meters with problems is made using the Office Review Campaign categories:</t>
  </si>
  <si>
    <t>Data from the March 17, 2008 Zero Consumption Report</t>
  </si>
  <si>
    <t>Data from the April 14, 2008 Zero Consumption Report</t>
  </si>
  <si>
    <t>Pending Stopped Meter/Module investigations</t>
  </si>
  <si>
    <t xml:space="preserve">Based on existing Service Orders </t>
  </si>
  <si>
    <t>Includes the "Unknown" and "Pending Stopped Meter/Module Investigations" categories, multiplied by the Percent Found Stopped Meter/Module</t>
  </si>
  <si>
    <t>Includes the "Pending Stopped Meter/Module investigations" category only, multiplied by the Percent Found Stopped Meter/Module</t>
  </si>
  <si>
    <t>To Be Investigated Zero Consumption Meters</t>
  </si>
  <si>
    <t>("To Be Investigated Zero Consumption Meters"  -  "Projected Stopped High")  / "To Be Investigated Zero Consumption Meters"</t>
  </si>
  <si>
    <t>("To Be Investigated Zero Consumption Meters"  -  "Projected Stopped Low")  / "To Be Investigated Zero Consumption Meters"</t>
  </si>
  <si>
    <t>Average percentage based on completed service order history of repairs.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</si>
</sst>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d\-mmm;@"/>
    <numFmt numFmtId="170" formatCode="mm/dd/yy;@"/>
    <numFmt numFmtId="171" formatCode="0.0%"/>
    <numFmt numFmtId="172" formatCode="[$-409]mmm\-yy;@"/>
    <numFmt numFmtId="173" formatCode="mmm\-yyyy"/>
    <numFmt numFmtId="174" formatCode="0.0"/>
  </numFmts>
  <fonts count="3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11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3" fontId="0" fillId="0" borderId="12" xfId="0" applyNumberFormat="1" applyFill="1" applyBorder="1" applyAlignment="1">
      <alignment horizontal="center" vertical="center"/>
    </xf>
    <xf numFmtId="10" fontId="0" fillId="0" borderId="0" xfId="59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59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0" fillId="0" borderId="13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indent="1"/>
    </xf>
    <xf numFmtId="3" fontId="0" fillId="0" borderId="10" xfId="0" applyNumberForma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Border="1" applyAlignment="1">
      <alignment/>
    </xf>
    <xf numFmtId="3" fontId="4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wrapText="1"/>
    </xf>
    <xf numFmtId="10" fontId="0" fillId="0" borderId="10" xfId="59" applyNumberFormat="1" applyFont="1" applyBorder="1" applyAlignment="1">
      <alignment/>
    </xf>
    <xf numFmtId="0" fontId="4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indent="1"/>
    </xf>
    <xf numFmtId="10" fontId="0" fillId="0" borderId="19" xfId="59" applyNumberFormat="1" applyFont="1" applyBorder="1" applyAlignment="1">
      <alignment/>
    </xf>
    <xf numFmtId="0" fontId="4" fillId="33" borderId="20" xfId="0" applyFont="1" applyFill="1" applyBorder="1" applyAlignment="1">
      <alignment vertical="center"/>
    </xf>
    <xf numFmtId="3" fontId="0" fillId="33" borderId="21" xfId="0" applyNumberFormat="1" applyFill="1" applyBorder="1" applyAlignment="1">
      <alignment horizontal="center" vertical="center"/>
    </xf>
    <xf numFmtId="10" fontId="0" fillId="33" borderId="21" xfId="59" applyNumberFormat="1" applyFill="1" applyBorder="1" applyAlignment="1">
      <alignment horizontal="center" vertical="center"/>
    </xf>
    <xf numFmtId="0" fontId="0" fillId="33" borderId="22" xfId="0" applyFill="1" applyBorder="1" applyAlignment="1">
      <alignment vertical="center" wrapText="1"/>
    </xf>
    <xf numFmtId="0" fontId="4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10" fontId="0" fillId="0" borderId="10" xfId="59" applyNumberFormat="1" applyBorder="1" applyAlignment="1">
      <alignment/>
    </xf>
    <xf numFmtId="10" fontId="0" fillId="0" borderId="19" xfId="59" applyNumberFormat="1" applyBorder="1" applyAlignment="1">
      <alignment/>
    </xf>
    <xf numFmtId="0" fontId="4" fillId="33" borderId="27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tabSelected="1" zoomScalePageLayoutView="0" workbookViewId="0" topLeftCell="A1">
      <pane ySplit="2" topLeftCell="A11" activePane="bottomLeft" state="frozen"/>
      <selection pane="topLeft" activeCell="A12" sqref="A12"/>
      <selection pane="bottomLeft" activeCell="A11" sqref="A11"/>
    </sheetView>
  </sheetViews>
  <sheetFormatPr defaultColWidth="9.140625" defaultRowHeight="12.75"/>
  <cols>
    <col min="1" max="1" width="36.7109375" style="0" customWidth="1"/>
    <col min="2" max="7" width="9.28125" style="0" customWidth="1"/>
    <col min="8" max="8" width="41.7109375" style="0" customWidth="1"/>
  </cols>
  <sheetData>
    <row r="1" spans="1:8" ht="26.25" customHeight="1">
      <c r="A1" s="47" t="s">
        <v>29</v>
      </c>
      <c r="B1" s="43" t="s">
        <v>0</v>
      </c>
      <c r="C1" s="44" t="s">
        <v>1</v>
      </c>
      <c r="D1" s="43" t="s">
        <v>2</v>
      </c>
      <c r="E1" s="53" t="s">
        <v>3</v>
      </c>
      <c r="F1" s="54"/>
      <c r="G1" s="54"/>
      <c r="H1" s="55"/>
    </row>
    <row r="2" spans="1:8" ht="18" customHeight="1">
      <c r="A2" s="48"/>
      <c r="B2" s="42" t="s">
        <v>4</v>
      </c>
      <c r="C2" s="42" t="s">
        <v>4</v>
      </c>
      <c r="D2" s="28" t="s">
        <v>4</v>
      </c>
      <c r="E2" s="56"/>
      <c r="F2" s="57"/>
      <c r="G2" s="57"/>
      <c r="H2" s="58"/>
    </row>
    <row r="3" spans="1:8" s="6" customFormat="1" ht="18" customHeight="1">
      <c r="A3" s="3" t="s">
        <v>5</v>
      </c>
      <c r="B3" s="4">
        <v>14252</v>
      </c>
      <c r="C3" s="4">
        <v>18842</v>
      </c>
      <c r="D3" s="4">
        <f>B3+C3</f>
        <v>33094</v>
      </c>
      <c r="E3" s="59" t="s">
        <v>6</v>
      </c>
      <c r="F3" s="59"/>
      <c r="G3" s="59"/>
      <c r="H3" s="59"/>
    </row>
    <row r="4" spans="1:8" s="6" customFormat="1" ht="18" customHeight="1">
      <c r="A4" s="3" t="s">
        <v>7</v>
      </c>
      <c r="B4" s="4"/>
      <c r="C4" s="4"/>
      <c r="D4" s="4"/>
      <c r="E4" s="7"/>
      <c r="F4" s="8"/>
      <c r="G4" s="8" t="s">
        <v>8</v>
      </c>
      <c r="H4" s="8"/>
    </row>
    <row r="5" spans="1:8" s="6" customFormat="1" ht="18" customHeight="1" hidden="1" thickBot="1">
      <c r="A5" s="3" t="s">
        <v>9</v>
      </c>
      <c r="B5" s="9"/>
      <c r="C5" s="9"/>
      <c r="D5" s="9"/>
      <c r="E5" s="7"/>
      <c r="F5" s="8"/>
      <c r="G5" s="8"/>
      <c r="H5" s="8"/>
    </row>
    <row r="6" spans="1:8" s="6" customFormat="1" ht="18" customHeight="1">
      <c r="A6" s="10" t="s">
        <v>10</v>
      </c>
      <c r="B6" s="4">
        <v>4651</v>
      </c>
      <c r="C6" s="4">
        <v>6448</v>
      </c>
      <c r="D6" s="4">
        <f>+C6+B6</f>
        <v>11099</v>
      </c>
      <c r="E6" s="59" t="s">
        <v>11</v>
      </c>
      <c r="F6" s="59"/>
      <c r="G6" s="59"/>
      <c r="H6" s="59"/>
    </row>
    <row r="7" spans="1:8" s="6" customFormat="1" ht="18" customHeight="1">
      <c r="A7" s="10" t="s">
        <v>23</v>
      </c>
      <c r="B7" s="11">
        <v>4896</v>
      </c>
      <c r="C7" s="11">
        <v>2836</v>
      </c>
      <c r="D7" s="11">
        <f>+C7+B7</f>
        <v>7732</v>
      </c>
      <c r="E7" s="59" t="s">
        <v>12</v>
      </c>
      <c r="F7" s="59"/>
      <c r="G7" s="59"/>
      <c r="H7" s="59"/>
    </row>
    <row r="8" spans="1:8" s="6" customFormat="1" ht="17.25" customHeight="1">
      <c r="A8" s="10"/>
      <c r="B8" s="4">
        <f>+B7+B6</f>
        <v>9547</v>
      </c>
      <c r="C8" s="4">
        <f>+C7+C6</f>
        <v>9284</v>
      </c>
      <c r="D8" s="4">
        <f>+D7+D6</f>
        <v>18831</v>
      </c>
      <c r="E8" s="7"/>
      <c r="F8" s="8"/>
      <c r="G8" s="8"/>
      <c r="H8" s="8"/>
    </row>
    <row r="9" spans="1:8" s="6" customFormat="1" ht="18" customHeight="1">
      <c r="A9" s="12" t="s">
        <v>13</v>
      </c>
      <c r="B9" s="4"/>
      <c r="C9" s="4"/>
      <c r="D9" s="4"/>
      <c r="E9" s="7"/>
      <c r="F9" s="8"/>
      <c r="G9" s="8"/>
      <c r="H9" s="8"/>
    </row>
    <row r="10" spans="1:8" s="6" customFormat="1" ht="29.25" customHeight="1" thickBot="1">
      <c r="A10" s="13" t="s">
        <v>35</v>
      </c>
      <c r="B10" s="14">
        <f>+B3-B8</f>
        <v>4705</v>
      </c>
      <c r="C10" s="14">
        <f>+C3-C8</f>
        <v>9558</v>
      </c>
      <c r="D10" s="14">
        <f>+D3-D8</f>
        <v>14263</v>
      </c>
      <c r="E10" s="59" t="s">
        <v>14</v>
      </c>
      <c r="F10" s="59"/>
      <c r="G10" s="59"/>
      <c r="H10" s="59"/>
    </row>
    <row r="11" spans="1:8" s="16" customFormat="1" ht="18" customHeight="1" thickTop="1">
      <c r="A11" s="3"/>
      <c r="B11" s="4"/>
      <c r="C11" s="15"/>
      <c r="D11" s="4"/>
      <c r="E11" s="15"/>
      <c r="F11" s="4"/>
      <c r="G11" s="15"/>
      <c r="H11" s="7"/>
    </row>
    <row r="12" spans="1:8" s="16" customFormat="1" ht="18" customHeight="1">
      <c r="A12" s="3" t="s">
        <v>27</v>
      </c>
      <c r="B12" s="4"/>
      <c r="C12" s="15"/>
      <c r="D12" s="4"/>
      <c r="E12" s="15"/>
      <c r="F12" s="4"/>
      <c r="G12" s="15"/>
      <c r="H12" s="7"/>
    </row>
    <row r="13" spans="1:8" s="19" customFormat="1" ht="18" customHeight="1">
      <c r="A13" s="10" t="s">
        <v>15</v>
      </c>
      <c r="B13" s="17">
        <v>1152</v>
      </c>
      <c r="C13" s="17">
        <v>1162</v>
      </c>
      <c r="D13" s="18">
        <f>C13+B13</f>
        <v>2314</v>
      </c>
      <c r="E13" s="59" t="s">
        <v>16</v>
      </c>
      <c r="F13" s="59"/>
      <c r="G13" s="59"/>
      <c r="H13" s="59"/>
    </row>
    <row r="14" spans="1:8" s="19" customFormat="1" ht="18" customHeight="1">
      <c r="A14" s="10" t="s">
        <v>17</v>
      </c>
      <c r="B14" s="4">
        <v>3007</v>
      </c>
      <c r="C14" s="4">
        <v>3889</v>
      </c>
      <c r="D14" s="4">
        <f>B14+C14</f>
        <v>6896</v>
      </c>
      <c r="E14" s="59" t="s">
        <v>18</v>
      </c>
      <c r="F14" s="59"/>
      <c r="G14" s="59"/>
      <c r="H14" s="59"/>
    </row>
    <row r="15" spans="1:8" s="19" customFormat="1" ht="25.5" customHeight="1">
      <c r="A15" s="13" t="s">
        <v>31</v>
      </c>
      <c r="B15" s="4">
        <v>546</v>
      </c>
      <c r="C15" s="4">
        <v>4507</v>
      </c>
      <c r="D15" s="4">
        <f>B15+C15</f>
        <v>5053</v>
      </c>
      <c r="E15" s="59" t="s">
        <v>32</v>
      </c>
      <c r="F15" s="59"/>
      <c r="G15" s="59"/>
      <c r="H15" s="59"/>
    </row>
    <row r="16" spans="1:8" s="19" customFormat="1" ht="18" customHeight="1" thickBot="1">
      <c r="A16" s="10"/>
      <c r="B16" s="20">
        <f>SUM(B13:B15)</f>
        <v>4705</v>
      </c>
      <c r="C16" s="20">
        <f>SUM(C13:C15)</f>
        <v>9558</v>
      </c>
      <c r="D16" s="20">
        <f>SUM(D13:D15)</f>
        <v>14263</v>
      </c>
      <c r="E16" s="15"/>
      <c r="G16" s="15"/>
      <c r="H16" s="5"/>
    </row>
    <row r="17" spans="1:8" s="16" customFormat="1" ht="18" customHeight="1" thickBot="1" thickTop="1">
      <c r="A17" s="3"/>
      <c r="B17" s="4"/>
      <c r="C17" s="15"/>
      <c r="D17" s="4"/>
      <c r="E17" s="15"/>
      <c r="F17" s="4"/>
      <c r="G17" s="15"/>
      <c r="H17" s="5"/>
    </row>
    <row r="18" spans="1:8" s="16" customFormat="1" ht="18" customHeight="1">
      <c r="A18" s="35" t="s">
        <v>28</v>
      </c>
      <c r="B18" s="36"/>
      <c r="C18" s="37"/>
      <c r="D18" s="36"/>
      <c r="E18" s="37"/>
      <c r="F18" s="36"/>
      <c r="G18" s="37"/>
      <c r="H18" s="38"/>
    </row>
    <row r="19" spans="1:8" s="16" customFormat="1" ht="18" customHeight="1">
      <c r="A19" s="32"/>
      <c r="B19" s="1" t="s">
        <v>0</v>
      </c>
      <c r="C19" s="1" t="s">
        <v>1</v>
      </c>
      <c r="D19" s="2" t="s">
        <v>2</v>
      </c>
      <c r="E19" s="62" t="s">
        <v>3</v>
      </c>
      <c r="F19" s="62"/>
      <c r="G19" s="62"/>
      <c r="H19" s="63"/>
    </row>
    <row r="20" spans="1:8" s="19" customFormat="1" ht="31.5" customHeight="1">
      <c r="A20" s="21" t="s">
        <v>19</v>
      </c>
      <c r="B20" s="23">
        <v>0.15</v>
      </c>
      <c r="C20" s="23">
        <v>0.58</v>
      </c>
      <c r="D20" s="22"/>
      <c r="E20" s="60" t="s">
        <v>38</v>
      </c>
      <c r="F20" s="60"/>
      <c r="G20" s="60"/>
      <c r="H20" s="61"/>
    </row>
    <row r="21" spans="1:8" s="19" customFormat="1" ht="31.5" customHeight="1">
      <c r="A21" s="21" t="s">
        <v>20</v>
      </c>
      <c r="B21" s="2">
        <f>(B14+B15)*B20</f>
        <v>532.9499999999999</v>
      </c>
      <c r="C21" s="2">
        <f>(C14+C15)*C20</f>
        <v>4869.679999999999</v>
      </c>
      <c r="D21" s="2">
        <f>C21+B21</f>
        <v>5402.629999999999</v>
      </c>
      <c r="E21" s="60" t="s">
        <v>33</v>
      </c>
      <c r="F21" s="60"/>
      <c r="G21" s="60"/>
      <c r="H21" s="61"/>
    </row>
    <row r="22" spans="1:8" s="19" customFormat="1" ht="31.5" customHeight="1">
      <c r="A22" s="21" t="s">
        <v>21</v>
      </c>
      <c r="B22" s="2">
        <f>B15*B20</f>
        <v>81.89999999999999</v>
      </c>
      <c r="C22" s="2">
        <f>C15*C20</f>
        <v>2614.06</v>
      </c>
      <c r="D22" s="2">
        <f>B22+C22</f>
        <v>2695.96</v>
      </c>
      <c r="E22" s="60" t="s">
        <v>34</v>
      </c>
      <c r="F22" s="60"/>
      <c r="G22" s="60"/>
      <c r="H22" s="61"/>
    </row>
    <row r="23" spans="1:8" s="16" customFormat="1" ht="12.75">
      <c r="A23" s="24"/>
      <c r="H23" s="25"/>
    </row>
    <row r="24" spans="1:8" s="26" customFormat="1" ht="12.75">
      <c r="A24" s="39" t="s">
        <v>22</v>
      </c>
      <c r="B24" s="40"/>
      <c r="C24" s="40"/>
      <c r="D24" s="40"/>
      <c r="E24" s="40"/>
      <c r="F24" s="40"/>
      <c r="G24" s="40"/>
      <c r="H24" s="41"/>
    </row>
    <row r="25" spans="1:8" s="16" customFormat="1" ht="31.5" customHeight="1">
      <c r="A25" s="21" t="s">
        <v>24</v>
      </c>
      <c r="B25" s="45">
        <f>(+$B$10-B21)/$B$10</f>
        <v>0.8867268862911797</v>
      </c>
      <c r="C25" s="45">
        <f>(+$C$10-C21)/$C$10</f>
        <v>0.49051265955220763</v>
      </c>
      <c r="D25" s="45">
        <f>(+$D$10-D21)/$D$10</f>
        <v>0.6212136296711772</v>
      </c>
      <c r="E25" s="49" t="s">
        <v>36</v>
      </c>
      <c r="F25" s="49"/>
      <c r="G25" s="49"/>
      <c r="H25" s="50"/>
    </row>
    <row r="26" spans="1:8" s="16" customFormat="1" ht="31.5" customHeight="1" thickBot="1">
      <c r="A26" s="33" t="s">
        <v>25</v>
      </c>
      <c r="B26" s="46">
        <f>(+$B$10-B22)/$B$10</f>
        <v>0.9825929861849098</v>
      </c>
      <c r="C26" s="46">
        <f>(+$C$10-C22)/$C$10</f>
        <v>0.7265055450931158</v>
      </c>
      <c r="D26" s="46">
        <f>(+$D$10-D22)/$D$10</f>
        <v>0.8109822617962561</v>
      </c>
      <c r="E26" s="51" t="s">
        <v>37</v>
      </c>
      <c r="F26" s="51"/>
      <c r="G26" s="51"/>
      <c r="H26" s="52"/>
    </row>
    <row r="27" spans="1:8" s="16" customFormat="1" ht="12.75">
      <c r="A27" s="29"/>
      <c r="C27" s="27"/>
      <c r="E27" s="30"/>
      <c r="F27" s="30"/>
      <c r="G27" s="30"/>
      <c r="H27" s="30"/>
    </row>
  </sheetData>
  <sheetProtection/>
  <mergeCells count="15">
    <mergeCell ref="E22:H22"/>
    <mergeCell ref="E15:H15"/>
    <mergeCell ref="E19:H19"/>
    <mergeCell ref="E20:H20"/>
    <mergeCell ref="E21:H21"/>
    <mergeCell ref="A1:A2"/>
    <mergeCell ref="E25:H25"/>
    <mergeCell ref="E26:H26"/>
    <mergeCell ref="E1:H2"/>
    <mergeCell ref="E6:H6"/>
    <mergeCell ref="E7:H7"/>
    <mergeCell ref="E10:H10"/>
    <mergeCell ref="E3:H3"/>
    <mergeCell ref="E13:H13"/>
    <mergeCell ref="E14:H14"/>
  </mergeCells>
  <printOptions/>
  <pageMargins left="0.35" right="0.33" top="0.47" bottom="0.77" header="0.21" footer="0.5"/>
  <pageSetup fitToHeight="1" fitToWidth="1" horizontalDpi="300" verticalDpi="3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1">
      <pane ySplit="2" topLeftCell="A14" activePane="bottomLeft" state="frozen"/>
      <selection pane="topLeft" activeCell="A12" sqref="A12"/>
      <selection pane="bottomLeft" activeCell="A1" sqref="A1:H26"/>
    </sheetView>
  </sheetViews>
  <sheetFormatPr defaultColWidth="9.140625" defaultRowHeight="12.75"/>
  <cols>
    <col min="1" max="1" width="36.7109375" style="0" customWidth="1"/>
    <col min="2" max="7" width="9.28125" style="0" customWidth="1"/>
    <col min="8" max="8" width="41.7109375" style="0" customWidth="1"/>
  </cols>
  <sheetData>
    <row r="1" spans="1:8" ht="26.25" customHeight="1">
      <c r="A1" s="47" t="s">
        <v>30</v>
      </c>
      <c r="B1" s="43" t="s">
        <v>0</v>
      </c>
      <c r="C1" s="44" t="s">
        <v>1</v>
      </c>
      <c r="D1" s="43" t="s">
        <v>2</v>
      </c>
      <c r="E1" s="53" t="s">
        <v>3</v>
      </c>
      <c r="F1" s="54"/>
      <c r="G1" s="54"/>
      <c r="H1" s="55"/>
    </row>
    <row r="2" spans="1:8" ht="18" customHeight="1">
      <c r="A2" s="48"/>
      <c r="B2" s="42" t="s">
        <v>4</v>
      </c>
      <c r="C2" s="42" t="s">
        <v>4</v>
      </c>
      <c r="D2" s="28" t="s">
        <v>4</v>
      </c>
      <c r="E2" s="56"/>
      <c r="F2" s="57"/>
      <c r="G2" s="57"/>
      <c r="H2" s="58"/>
    </row>
    <row r="3" spans="1:8" s="6" customFormat="1" ht="18" customHeight="1">
      <c r="A3" s="3" t="s">
        <v>5</v>
      </c>
      <c r="B3" s="4">
        <v>14829</v>
      </c>
      <c r="C3" s="4">
        <v>21077</v>
      </c>
      <c r="D3" s="4">
        <f>B3+C3</f>
        <v>35906</v>
      </c>
      <c r="E3" s="59" t="s">
        <v>6</v>
      </c>
      <c r="F3" s="59"/>
      <c r="G3" s="59"/>
      <c r="H3" s="59"/>
    </row>
    <row r="4" spans="1:8" s="6" customFormat="1" ht="18" customHeight="1">
      <c r="A4" s="3" t="s">
        <v>7</v>
      </c>
      <c r="B4" s="4"/>
      <c r="C4" s="4"/>
      <c r="D4" s="4"/>
      <c r="E4" s="7"/>
      <c r="F4" s="8"/>
      <c r="G4" s="8" t="s">
        <v>8</v>
      </c>
      <c r="H4" s="8"/>
    </row>
    <row r="5" spans="1:8" s="6" customFormat="1" ht="18" customHeight="1" hidden="1" thickBot="1">
      <c r="A5" s="3" t="s">
        <v>9</v>
      </c>
      <c r="B5" s="9"/>
      <c r="C5" s="9"/>
      <c r="D5" s="9"/>
      <c r="E5" s="7"/>
      <c r="F5" s="8"/>
      <c r="G5" s="8"/>
      <c r="H5" s="8"/>
    </row>
    <row r="6" spans="1:8" s="6" customFormat="1" ht="18" customHeight="1">
      <c r="A6" s="10" t="s">
        <v>10</v>
      </c>
      <c r="B6" s="4">
        <v>5695</v>
      </c>
      <c r="C6" s="4">
        <v>7791</v>
      </c>
      <c r="D6" s="4">
        <f>+C6+B6</f>
        <v>13486</v>
      </c>
      <c r="E6" s="59" t="s">
        <v>11</v>
      </c>
      <c r="F6" s="59"/>
      <c r="G6" s="59"/>
      <c r="H6" s="59"/>
    </row>
    <row r="7" spans="1:8" s="6" customFormat="1" ht="18" customHeight="1">
      <c r="A7" s="10" t="s">
        <v>23</v>
      </c>
      <c r="B7" s="11">
        <v>5232</v>
      </c>
      <c r="C7" s="11">
        <v>4210</v>
      </c>
      <c r="D7" s="11">
        <f>+C7+B7</f>
        <v>9442</v>
      </c>
      <c r="E7" s="59" t="s">
        <v>12</v>
      </c>
      <c r="F7" s="59"/>
      <c r="G7" s="59"/>
      <c r="H7" s="59"/>
    </row>
    <row r="8" spans="1:8" s="6" customFormat="1" ht="17.25" customHeight="1">
      <c r="A8" s="10"/>
      <c r="B8" s="4">
        <f>+B7+B6</f>
        <v>10927</v>
      </c>
      <c r="C8" s="4">
        <f>+C7+C6</f>
        <v>12001</v>
      </c>
      <c r="D8" s="4">
        <f>+D7+D6</f>
        <v>22928</v>
      </c>
      <c r="E8" s="7"/>
      <c r="F8" s="8"/>
      <c r="G8" s="8"/>
      <c r="H8" s="8"/>
    </row>
    <row r="9" spans="1:8" s="6" customFormat="1" ht="18" customHeight="1">
      <c r="A9" s="12" t="s">
        <v>13</v>
      </c>
      <c r="B9" s="4"/>
      <c r="C9" s="4"/>
      <c r="D9" s="4"/>
      <c r="E9" s="7"/>
      <c r="F9" s="8"/>
      <c r="G9" s="8"/>
      <c r="H9" s="8"/>
    </row>
    <row r="10" spans="1:8" s="6" customFormat="1" ht="29.25" customHeight="1" thickBot="1">
      <c r="A10" s="13" t="s">
        <v>35</v>
      </c>
      <c r="B10" s="14">
        <f>+B3-B8</f>
        <v>3902</v>
      </c>
      <c r="C10" s="14">
        <f>+C3-C8</f>
        <v>9076</v>
      </c>
      <c r="D10" s="14">
        <f>+D3-D8</f>
        <v>12978</v>
      </c>
      <c r="E10" s="59" t="s">
        <v>14</v>
      </c>
      <c r="F10" s="59"/>
      <c r="G10" s="59"/>
      <c r="H10" s="59"/>
    </row>
    <row r="11" spans="1:8" s="16" customFormat="1" ht="18" customHeight="1" thickTop="1">
      <c r="A11" s="3"/>
      <c r="B11" s="4"/>
      <c r="C11" s="15"/>
      <c r="D11" s="4"/>
      <c r="E11" s="15"/>
      <c r="F11" s="4"/>
      <c r="G11" s="15"/>
      <c r="H11" s="7"/>
    </row>
    <row r="12" spans="1:8" s="16" customFormat="1" ht="18" customHeight="1">
      <c r="A12" s="3" t="s">
        <v>27</v>
      </c>
      <c r="B12" s="4"/>
      <c r="C12" s="15"/>
      <c r="D12" s="4"/>
      <c r="E12" s="15"/>
      <c r="F12" s="4"/>
      <c r="G12" s="15"/>
      <c r="H12" s="7"/>
    </row>
    <row r="13" spans="1:8" s="19" customFormat="1" ht="18" customHeight="1">
      <c r="A13" s="10" t="s">
        <v>15</v>
      </c>
      <c r="B13" s="17">
        <v>710</v>
      </c>
      <c r="C13" s="17">
        <v>1163</v>
      </c>
      <c r="D13" s="18">
        <f>C13+B13</f>
        <v>1873</v>
      </c>
      <c r="E13" s="59" t="s">
        <v>16</v>
      </c>
      <c r="F13" s="59"/>
      <c r="G13" s="59"/>
      <c r="H13" s="59"/>
    </row>
    <row r="14" spans="1:8" s="19" customFormat="1" ht="18" customHeight="1">
      <c r="A14" s="10" t="s">
        <v>17</v>
      </c>
      <c r="B14" s="4">
        <v>2654</v>
      </c>
      <c r="C14" s="4">
        <v>3894</v>
      </c>
      <c r="D14" s="4">
        <f>B14+C14</f>
        <v>6548</v>
      </c>
      <c r="E14" s="59" t="s">
        <v>18</v>
      </c>
      <c r="F14" s="59"/>
      <c r="G14" s="59"/>
      <c r="H14" s="59"/>
    </row>
    <row r="15" spans="1:8" s="19" customFormat="1" ht="28.5" customHeight="1">
      <c r="A15" s="13" t="s">
        <v>31</v>
      </c>
      <c r="B15" s="4">
        <v>538</v>
      </c>
      <c r="C15" s="4">
        <v>4019</v>
      </c>
      <c r="D15" s="4">
        <f>B15+C15</f>
        <v>4557</v>
      </c>
      <c r="E15" s="59" t="s">
        <v>32</v>
      </c>
      <c r="F15" s="59"/>
      <c r="G15" s="59"/>
      <c r="H15" s="59"/>
    </row>
    <row r="16" spans="1:8" s="19" customFormat="1" ht="18" customHeight="1" thickBot="1">
      <c r="A16" s="10"/>
      <c r="B16" s="20">
        <f>SUM(B13:B15)</f>
        <v>3902</v>
      </c>
      <c r="C16" s="20">
        <f>SUM(C13:C15)</f>
        <v>9076</v>
      </c>
      <c r="D16" s="20">
        <f>SUM(D13:D15)</f>
        <v>12978</v>
      </c>
      <c r="E16" s="15"/>
      <c r="G16" s="15"/>
      <c r="H16" s="5"/>
    </row>
    <row r="17" spans="1:8" s="16" customFormat="1" ht="18" customHeight="1" thickBot="1" thickTop="1">
      <c r="A17" s="3"/>
      <c r="B17" s="4"/>
      <c r="C17" s="15"/>
      <c r="D17" s="4"/>
      <c r="E17" s="15"/>
      <c r="F17" s="4"/>
      <c r="G17" s="15"/>
      <c r="H17" s="5"/>
    </row>
    <row r="18" spans="1:8" s="16" customFormat="1" ht="18" customHeight="1">
      <c r="A18" s="35" t="s">
        <v>28</v>
      </c>
      <c r="B18" s="36"/>
      <c r="C18" s="37"/>
      <c r="D18" s="36"/>
      <c r="E18" s="37"/>
      <c r="F18" s="36"/>
      <c r="G18" s="37"/>
      <c r="H18" s="38"/>
    </row>
    <row r="19" spans="1:8" s="16" customFormat="1" ht="18" customHeight="1">
      <c r="A19" s="32"/>
      <c r="B19" s="1" t="s">
        <v>0</v>
      </c>
      <c r="C19" s="1" t="s">
        <v>1</v>
      </c>
      <c r="D19" s="2" t="s">
        <v>2</v>
      </c>
      <c r="E19" s="62" t="s">
        <v>3</v>
      </c>
      <c r="F19" s="62"/>
      <c r="G19" s="62"/>
      <c r="H19" s="63"/>
    </row>
    <row r="20" spans="1:8" s="19" customFormat="1" ht="31.5" customHeight="1">
      <c r="A20" s="21" t="s">
        <v>19</v>
      </c>
      <c r="B20" s="23">
        <v>0.15</v>
      </c>
      <c r="C20" s="23">
        <v>0.58</v>
      </c>
      <c r="D20" s="22"/>
      <c r="E20" s="60" t="s">
        <v>38</v>
      </c>
      <c r="F20" s="60"/>
      <c r="G20" s="60"/>
      <c r="H20" s="61"/>
    </row>
    <row r="21" spans="1:8" s="19" customFormat="1" ht="31.5" customHeight="1">
      <c r="A21" s="21" t="s">
        <v>20</v>
      </c>
      <c r="B21" s="2">
        <f>(B14+B15)*B20</f>
        <v>478.79999999999995</v>
      </c>
      <c r="C21" s="2">
        <f>(C14+C15)*C20</f>
        <v>4589.54</v>
      </c>
      <c r="D21" s="2">
        <f>C21+B21</f>
        <v>5068.34</v>
      </c>
      <c r="E21" s="60" t="s">
        <v>33</v>
      </c>
      <c r="F21" s="60"/>
      <c r="G21" s="60"/>
      <c r="H21" s="61"/>
    </row>
    <row r="22" spans="1:8" s="19" customFormat="1" ht="31.5" customHeight="1">
      <c r="A22" s="21" t="s">
        <v>21</v>
      </c>
      <c r="B22" s="2">
        <f>B15*B20</f>
        <v>80.7</v>
      </c>
      <c r="C22" s="2">
        <f>C15*C20</f>
        <v>2331.02</v>
      </c>
      <c r="D22" s="2">
        <f>B22+C22</f>
        <v>2411.72</v>
      </c>
      <c r="E22" s="60" t="s">
        <v>34</v>
      </c>
      <c r="F22" s="60"/>
      <c r="G22" s="60"/>
      <c r="H22" s="61"/>
    </row>
    <row r="23" spans="1:8" s="16" customFormat="1" ht="12.75">
      <c r="A23" s="24"/>
      <c r="H23" s="25"/>
    </row>
    <row r="24" spans="1:8" s="26" customFormat="1" ht="12.75">
      <c r="A24" s="39" t="s">
        <v>22</v>
      </c>
      <c r="B24" s="40"/>
      <c r="C24" s="40"/>
      <c r="D24" s="40"/>
      <c r="E24" s="40"/>
      <c r="F24" s="40"/>
      <c r="G24" s="40"/>
      <c r="H24" s="41"/>
    </row>
    <row r="25" spans="1:8" s="16" customFormat="1" ht="31.5" customHeight="1">
      <c r="A25" s="21" t="s">
        <v>24</v>
      </c>
      <c r="B25" s="45">
        <f>(+$B$10-B21)/$B$10</f>
        <v>0.8772936955407483</v>
      </c>
      <c r="C25" s="45">
        <f>(+$C$10-C21)/$C$10</f>
        <v>0.4943212869105333</v>
      </c>
      <c r="D25" s="45">
        <f>(+$D$10-D21)/$D$10</f>
        <v>0.6094667899522268</v>
      </c>
      <c r="E25" s="64" t="s">
        <v>36</v>
      </c>
      <c r="F25" s="49"/>
      <c r="G25" s="49"/>
      <c r="H25" s="50"/>
    </row>
    <row r="26" spans="1:8" s="16" customFormat="1" ht="31.5" customHeight="1" thickBot="1">
      <c r="A26" s="33" t="s">
        <v>25</v>
      </c>
      <c r="B26" s="46">
        <f>(+$B$10-B22)/$B$10</f>
        <v>0.9793182983085598</v>
      </c>
      <c r="C26" s="46">
        <f>(+$C$10-C22)/$C$10</f>
        <v>0.743166593212869</v>
      </c>
      <c r="D26" s="46">
        <f>(+$D$10-D22)/$D$10</f>
        <v>0.8141685930035445</v>
      </c>
      <c r="E26" s="65" t="s">
        <v>37</v>
      </c>
      <c r="F26" s="51"/>
      <c r="G26" s="51"/>
      <c r="H26" s="52"/>
    </row>
    <row r="27" spans="1:8" s="16" customFormat="1" ht="12.75">
      <c r="A27" s="29"/>
      <c r="C27" s="27"/>
      <c r="E27" s="30"/>
      <c r="F27" s="30"/>
      <c r="G27" s="30"/>
      <c r="H27" s="30"/>
    </row>
  </sheetData>
  <sheetProtection/>
  <mergeCells count="15">
    <mergeCell ref="E25:H25"/>
    <mergeCell ref="E26:H26"/>
    <mergeCell ref="E1:H2"/>
    <mergeCell ref="E6:H6"/>
    <mergeCell ref="E7:H7"/>
    <mergeCell ref="E10:H10"/>
    <mergeCell ref="E3:H3"/>
    <mergeCell ref="E13:H13"/>
    <mergeCell ref="E14:H14"/>
    <mergeCell ref="E22:H22"/>
    <mergeCell ref="E15:H15"/>
    <mergeCell ref="E19:H19"/>
    <mergeCell ref="E20:H20"/>
    <mergeCell ref="E21:H21"/>
    <mergeCell ref="A1:A2"/>
  </mergeCells>
  <printOptions/>
  <pageMargins left="0.35" right="0.33" top="0.47" bottom="0.77" header="0.21" footer="0.5"/>
  <pageSetup fitToHeight="1" fitToWidth="1" horizontalDpi="300" verticalDpi="3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1">
      <pane ySplit="2" topLeftCell="A33" activePane="bottomLeft" state="frozen"/>
      <selection pane="topLeft" activeCell="E20" sqref="E20:H20"/>
      <selection pane="bottomLeft" activeCell="A1" sqref="A1:H26"/>
    </sheetView>
  </sheetViews>
  <sheetFormatPr defaultColWidth="9.140625" defaultRowHeight="12.75"/>
  <cols>
    <col min="1" max="1" width="36.7109375" style="0" customWidth="1"/>
    <col min="2" max="7" width="9.28125" style="0" customWidth="1"/>
    <col min="8" max="8" width="41.7109375" style="0" customWidth="1"/>
  </cols>
  <sheetData>
    <row r="1" spans="1:8" ht="26.25" customHeight="1">
      <c r="A1" s="47" t="s">
        <v>26</v>
      </c>
      <c r="B1" s="43" t="s">
        <v>0</v>
      </c>
      <c r="C1" s="44" t="s">
        <v>1</v>
      </c>
      <c r="D1" s="43" t="s">
        <v>2</v>
      </c>
      <c r="E1" s="53" t="s">
        <v>3</v>
      </c>
      <c r="F1" s="54"/>
      <c r="G1" s="54"/>
      <c r="H1" s="55"/>
    </row>
    <row r="2" spans="1:8" ht="18" customHeight="1">
      <c r="A2" s="48"/>
      <c r="B2" s="42" t="s">
        <v>4</v>
      </c>
      <c r="C2" s="42" t="s">
        <v>4</v>
      </c>
      <c r="D2" s="28" t="s">
        <v>4</v>
      </c>
      <c r="E2" s="56"/>
      <c r="F2" s="57"/>
      <c r="G2" s="57"/>
      <c r="H2" s="58"/>
    </row>
    <row r="3" spans="1:8" s="6" customFormat="1" ht="18" customHeight="1">
      <c r="A3" s="3" t="s">
        <v>5</v>
      </c>
      <c r="B3" s="4">
        <v>14518</v>
      </c>
      <c r="C3" s="4">
        <v>20843</v>
      </c>
      <c r="D3" s="4">
        <f>B3+C3</f>
        <v>35361</v>
      </c>
      <c r="E3" s="59" t="s">
        <v>6</v>
      </c>
      <c r="F3" s="59"/>
      <c r="G3" s="59"/>
      <c r="H3" s="59"/>
    </row>
    <row r="4" spans="1:8" s="6" customFormat="1" ht="18" customHeight="1">
      <c r="A4" s="3" t="s">
        <v>7</v>
      </c>
      <c r="B4" s="4"/>
      <c r="C4" s="4"/>
      <c r="D4" s="4"/>
      <c r="E4" s="7"/>
      <c r="F4" s="8"/>
      <c r="G4" s="8" t="s">
        <v>8</v>
      </c>
      <c r="H4" s="8"/>
    </row>
    <row r="5" spans="1:8" s="6" customFormat="1" ht="18" customHeight="1" hidden="1" thickBot="1">
      <c r="A5" s="3" t="s">
        <v>9</v>
      </c>
      <c r="B5" s="9"/>
      <c r="C5" s="9"/>
      <c r="D5" s="9"/>
      <c r="E5" s="7"/>
      <c r="F5" s="8"/>
      <c r="G5" s="8"/>
      <c r="H5" s="8"/>
    </row>
    <row r="6" spans="1:8" s="6" customFormat="1" ht="18" customHeight="1">
      <c r="A6" s="10" t="s">
        <v>10</v>
      </c>
      <c r="B6" s="4">
        <v>5627</v>
      </c>
      <c r="C6" s="4">
        <v>7681</v>
      </c>
      <c r="D6" s="4">
        <f>+C6+B6</f>
        <v>13308</v>
      </c>
      <c r="E6" s="59" t="s">
        <v>11</v>
      </c>
      <c r="F6" s="59"/>
      <c r="G6" s="59"/>
      <c r="H6" s="59"/>
    </row>
    <row r="7" spans="1:8" s="6" customFormat="1" ht="18" customHeight="1">
      <c r="A7" s="10" t="s">
        <v>23</v>
      </c>
      <c r="B7" s="11">
        <v>5409</v>
      </c>
      <c r="C7" s="11">
        <v>4616</v>
      </c>
      <c r="D7" s="11">
        <f>+C7+B7</f>
        <v>10025</v>
      </c>
      <c r="E7" s="59" t="s">
        <v>12</v>
      </c>
      <c r="F7" s="59"/>
      <c r="G7" s="59"/>
      <c r="H7" s="59"/>
    </row>
    <row r="8" spans="1:8" s="6" customFormat="1" ht="17.25" customHeight="1">
      <c r="A8" s="10"/>
      <c r="B8" s="4">
        <f>+B7+B6</f>
        <v>11036</v>
      </c>
      <c r="C8" s="4">
        <f>+C7+C6</f>
        <v>12297</v>
      </c>
      <c r="D8" s="4">
        <f>+D7+D6</f>
        <v>23333</v>
      </c>
      <c r="E8" s="7"/>
      <c r="F8" s="8"/>
      <c r="G8" s="8"/>
      <c r="H8" s="8"/>
    </row>
    <row r="9" spans="1:8" s="6" customFormat="1" ht="18" customHeight="1">
      <c r="A9" s="12" t="s">
        <v>13</v>
      </c>
      <c r="B9" s="4"/>
      <c r="C9" s="4"/>
      <c r="D9" s="4"/>
      <c r="E9" s="7"/>
      <c r="F9" s="8"/>
      <c r="G9" s="8"/>
      <c r="H9" s="8"/>
    </row>
    <row r="10" spans="1:8" s="6" customFormat="1" ht="29.25" customHeight="1" thickBot="1">
      <c r="A10" s="13" t="s">
        <v>35</v>
      </c>
      <c r="B10" s="14">
        <f>+B3-B8</f>
        <v>3482</v>
      </c>
      <c r="C10" s="14">
        <f>+C3-C8</f>
        <v>8546</v>
      </c>
      <c r="D10" s="14">
        <f>+D3-D8</f>
        <v>12028</v>
      </c>
      <c r="E10" s="59" t="s">
        <v>14</v>
      </c>
      <c r="F10" s="59"/>
      <c r="G10" s="59"/>
      <c r="H10" s="59"/>
    </row>
    <row r="11" spans="1:8" s="16" customFormat="1" ht="18" customHeight="1" thickTop="1">
      <c r="A11" s="3"/>
      <c r="B11" s="4"/>
      <c r="C11" s="15"/>
      <c r="D11" s="4"/>
      <c r="E11" s="15"/>
      <c r="F11" s="4"/>
      <c r="G11" s="15"/>
      <c r="H11" s="7"/>
    </row>
    <row r="12" spans="1:8" s="16" customFormat="1" ht="18" customHeight="1">
      <c r="A12" s="3" t="s">
        <v>27</v>
      </c>
      <c r="B12" s="4"/>
      <c r="C12" s="15"/>
      <c r="D12" s="4"/>
      <c r="E12" s="15"/>
      <c r="F12" s="4"/>
      <c r="G12" s="15"/>
      <c r="H12" s="7"/>
    </row>
    <row r="13" spans="1:8" s="19" customFormat="1" ht="18" customHeight="1">
      <c r="A13" s="10" t="s">
        <v>15</v>
      </c>
      <c r="B13" s="17">
        <v>984</v>
      </c>
      <c r="C13" s="17">
        <v>685</v>
      </c>
      <c r="D13" s="18">
        <f>C13+B13</f>
        <v>1669</v>
      </c>
      <c r="E13" s="59" t="s">
        <v>16</v>
      </c>
      <c r="F13" s="59"/>
      <c r="G13" s="59"/>
      <c r="H13" s="59"/>
    </row>
    <row r="14" spans="1:8" s="19" customFormat="1" ht="18" customHeight="1">
      <c r="A14" s="10" t="s">
        <v>17</v>
      </c>
      <c r="B14" s="4">
        <v>2208</v>
      </c>
      <c r="C14" s="4">
        <v>4128</v>
      </c>
      <c r="D14" s="4">
        <f>B14+C14</f>
        <v>6336</v>
      </c>
      <c r="E14" s="59" t="s">
        <v>18</v>
      </c>
      <c r="F14" s="59"/>
      <c r="G14" s="59"/>
      <c r="H14" s="59"/>
    </row>
    <row r="15" spans="1:8" s="19" customFormat="1" ht="28.5" customHeight="1">
      <c r="A15" s="13" t="s">
        <v>31</v>
      </c>
      <c r="B15" s="4">
        <v>290</v>
      </c>
      <c r="C15" s="4">
        <v>3733</v>
      </c>
      <c r="D15" s="4">
        <f>B15+C15</f>
        <v>4023</v>
      </c>
      <c r="E15" s="59" t="s">
        <v>32</v>
      </c>
      <c r="F15" s="59"/>
      <c r="G15" s="59"/>
      <c r="H15" s="59"/>
    </row>
    <row r="16" spans="1:8" s="19" customFormat="1" ht="18" customHeight="1" thickBot="1">
      <c r="A16" s="10"/>
      <c r="B16" s="20">
        <f>SUM(B13:B15)</f>
        <v>3482</v>
      </c>
      <c r="C16" s="20">
        <f>SUM(C13:C15)</f>
        <v>8546</v>
      </c>
      <c r="D16" s="20">
        <f>SUM(D13:D15)</f>
        <v>12028</v>
      </c>
      <c r="E16" s="15"/>
      <c r="G16" s="15"/>
      <c r="H16" s="5"/>
    </row>
    <row r="17" spans="1:8" s="16" customFormat="1" ht="18" customHeight="1" thickBot="1" thickTop="1">
      <c r="A17" s="3"/>
      <c r="B17" s="4"/>
      <c r="C17" s="15"/>
      <c r="D17" s="4"/>
      <c r="E17" s="15"/>
      <c r="F17" s="4"/>
      <c r="G17" s="15"/>
      <c r="H17" s="5"/>
    </row>
    <row r="18" spans="1:8" s="16" customFormat="1" ht="18" customHeight="1">
      <c r="A18" s="35" t="s">
        <v>28</v>
      </c>
      <c r="B18" s="36"/>
      <c r="C18" s="37"/>
      <c r="D18" s="36"/>
      <c r="E18" s="37"/>
      <c r="F18" s="36"/>
      <c r="G18" s="37"/>
      <c r="H18" s="38"/>
    </row>
    <row r="19" spans="1:8" s="16" customFormat="1" ht="18" customHeight="1">
      <c r="A19" s="32"/>
      <c r="B19" s="1" t="s">
        <v>0</v>
      </c>
      <c r="C19" s="1" t="s">
        <v>1</v>
      </c>
      <c r="D19" s="2" t="s">
        <v>2</v>
      </c>
      <c r="E19" s="62" t="s">
        <v>3</v>
      </c>
      <c r="F19" s="62"/>
      <c r="G19" s="62"/>
      <c r="H19" s="63"/>
    </row>
    <row r="20" spans="1:8" s="19" customFormat="1" ht="31.5" customHeight="1">
      <c r="A20" s="21" t="s">
        <v>19</v>
      </c>
      <c r="B20" s="23">
        <v>0.15</v>
      </c>
      <c r="C20" s="23">
        <v>0.58</v>
      </c>
      <c r="D20" s="22"/>
      <c r="E20" s="60" t="s">
        <v>38</v>
      </c>
      <c r="F20" s="60"/>
      <c r="G20" s="60"/>
      <c r="H20" s="61"/>
    </row>
    <row r="21" spans="1:8" s="19" customFormat="1" ht="31.5" customHeight="1">
      <c r="A21" s="21" t="s">
        <v>20</v>
      </c>
      <c r="B21" s="2">
        <f>(B14+B15)*B20</f>
        <v>374.7</v>
      </c>
      <c r="C21" s="2">
        <f>(C14+C15)*C20</f>
        <v>4559.38</v>
      </c>
      <c r="D21" s="2">
        <f>C21+B21</f>
        <v>4934.08</v>
      </c>
      <c r="E21" s="60" t="s">
        <v>33</v>
      </c>
      <c r="F21" s="60"/>
      <c r="G21" s="60"/>
      <c r="H21" s="61"/>
    </row>
    <row r="22" spans="1:8" s="19" customFormat="1" ht="31.5" customHeight="1">
      <c r="A22" s="21" t="s">
        <v>21</v>
      </c>
      <c r="B22" s="2">
        <f>B15*B20</f>
        <v>43.5</v>
      </c>
      <c r="C22" s="2">
        <f>C15*C20</f>
        <v>2165.14</v>
      </c>
      <c r="D22" s="2">
        <f>B22+C22</f>
        <v>2208.64</v>
      </c>
      <c r="E22" s="60" t="s">
        <v>34</v>
      </c>
      <c r="F22" s="60"/>
      <c r="G22" s="60"/>
      <c r="H22" s="61"/>
    </row>
    <row r="23" spans="1:8" s="16" customFormat="1" ht="12.75">
      <c r="A23" s="24"/>
      <c r="H23" s="25"/>
    </row>
    <row r="24" spans="1:8" s="26" customFormat="1" ht="12.75">
      <c r="A24" s="39" t="s">
        <v>22</v>
      </c>
      <c r="B24" s="40"/>
      <c r="C24" s="40"/>
      <c r="D24" s="40"/>
      <c r="E24" s="40"/>
      <c r="F24" s="40"/>
      <c r="G24" s="40"/>
      <c r="H24" s="41"/>
    </row>
    <row r="25" spans="1:8" s="16" customFormat="1" ht="31.5" customHeight="1">
      <c r="A25" s="21" t="s">
        <v>24</v>
      </c>
      <c r="B25" s="31">
        <f>(+$B$10-B21)/$B$10</f>
        <v>0.8923894313612867</v>
      </c>
      <c r="C25" s="31">
        <f>(+$C$10-C21)/$C$10</f>
        <v>0.466489585771121</v>
      </c>
      <c r="D25" s="31">
        <f>(+$D$10-D21)/$D$10</f>
        <v>0.5897838377120054</v>
      </c>
      <c r="E25" s="64" t="s">
        <v>36</v>
      </c>
      <c r="F25" s="49"/>
      <c r="G25" s="49"/>
      <c r="H25" s="50"/>
    </row>
    <row r="26" spans="1:8" s="16" customFormat="1" ht="31.5" customHeight="1" thickBot="1">
      <c r="A26" s="33" t="s">
        <v>25</v>
      </c>
      <c r="B26" s="34">
        <f>(+$B$10-B22)/$B$10</f>
        <v>0.9875071797817346</v>
      </c>
      <c r="C26" s="34">
        <f>(+$C$10-C22)/$C$10</f>
        <v>0.7466487245494969</v>
      </c>
      <c r="D26" s="34">
        <f>(+$D$10-D22)/$D$10</f>
        <v>0.8163751247090123</v>
      </c>
      <c r="E26" s="65" t="s">
        <v>37</v>
      </c>
      <c r="F26" s="51"/>
      <c r="G26" s="51"/>
      <c r="H26" s="52"/>
    </row>
    <row r="27" spans="1:8" s="16" customFormat="1" ht="12.75">
      <c r="A27" s="29"/>
      <c r="C27" s="27"/>
      <c r="E27" s="30"/>
      <c r="F27" s="30"/>
      <c r="G27" s="30"/>
      <c r="H27" s="30"/>
    </row>
  </sheetData>
  <sheetProtection/>
  <mergeCells count="15">
    <mergeCell ref="E25:H25"/>
    <mergeCell ref="E26:H26"/>
    <mergeCell ref="E1:H2"/>
    <mergeCell ref="E6:H6"/>
    <mergeCell ref="E7:H7"/>
    <mergeCell ref="E10:H10"/>
    <mergeCell ref="E3:H3"/>
    <mergeCell ref="E13:H13"/>
    <mergeCell ref="E14:H14"/>
    <mergeCell ref="E22:H22"/>
    <mergeCell ref="E15:H15"/>
    <mergeCell ref="E19:H19"/>
    <mergeCell ref="E20:H20"/>
    <mergeCell ref="E21:H21"/>
    <mergeCell ref="A1:A2"/>
  </mergeCells>
  <printOptions/>
  <pageMargins left="0.35" right="0.33" top="0.47" bottom="0.77" header="0.21" footer="0.5"/>
  <pageSetup fitToHeight="1" fitToWidth="1" horizontalDpi="300" verticalDpi="3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No Name</cp:lastModifiedBy>
  <cp:lastPrinted>2008-06-28T05:40:00Z</cp:lastPrinted>
  <dcterms:created xsi:type="dcterms:W3CDTF">2008-06-26T00:02:59Z</dcterms:created>
  <dcterms:modified xsi:type="dcterms:W3CDTF">2008-06-28T05:43:13Z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