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worksheets/sheet23.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sharedStrings.xml" ContentType="application/vnd.openxmlformats-officedocument.spreadsheetml.sharedStrings+xml"/>
  <Override PartName="/xl/worksheets/sheet26.xml" ContentType="application/vnd.openxmlformats-officedocument.spreadsheetml.worksheet+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3.xml" ContentType="application/vnd.openxmlformats-officedocument.spreadsheetml.externalLink+xml"/>
  <Override PartName="/xl/pivotCache/pivotCacheRecords2.xml" ContentType="application/vnd.openxmlformats-officedocument.spreadsheetml.pivotCacheRecords+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2.bin" ContentType="application/vnd.openxmlformats-officedocument.spreadsheetml.customProperty"/>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3.bin" ContentType="application/vnd.openxmlformats-officedocument.spreadsheetml.customProperty"/>
  <Override PartName="/xl/pivotCache/pivotCacheRecords4.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ustomProperty19.bin" ContentType="application/vnd.openxmlformats-officedocument.spreadsheetml.customProperty"/>
  <Override PartName="/xl/customProperty1.bin" ContentType="application/vnd.openxmlformats-officedocument.spreadsheetml.customProperty"/>
  <Override PartName="/xl/comments2.xml" ContentType="application/vnd.openxmlformats-officedocument.spreadsheetml.comments+xml"/>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4.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45621"/>
  <pivotCaches>
    <pivotCache cacheId="0" r:id="rId37"/>
    <pivotCache cacheId="1" r:id="rId38"/>
    <pivotCache cacheId="2" r:id="rId39"/>
    <pivotCache cacheId="3" r:id="rId40"/>
  </pivotCaches>
</workbook>
</file>

<file path=xl/calcChain.xml><?xml version="1.0" encoding="utf-8"?>
<calcChain xmlns="http://schemas.openxmlformats.org/spreadsheetml/2006/main">
  <c r="V71" i="14" l="1"/>
  <c r="V72" i="14"/>
  <c r="H71" i="109" l="1"/>
  <c r="N323" i="14" l="1"/>
  <c r="L117" i="123" l="1"/>
  <c r="AA89" i="14" l="1"/>
  <c r="AA205" i="14"/>
  <c r="AA252" i="14"/>
  <c r="U63" i="14"/>
  <c r="U181" i="14"/>
  <c r="U252" i="14"/>
  <c r="U295" i="14"/>
  <c r="U323" i="14"/>
  <c r="V323" i="14"/>
  <c r="AA323" i="14"/>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Z184" i="14"/>
  <c r="Z180" i="14"/>
  <c r="Z179" i="14"/>
  <c r="Z178" i="14"/>
  <c r="Z177" i="14"/>
  <c r="Z176" i="14"/>
  <c r="N176" i="14"/>
  <c r="Z175" i="14"/>
  <c r="N175" i="14"/>
  <c r="N173" i="14"/>
  <c r="Z165" i="14"/>
  <c r="Z164" i="14"/>
  <c r="N152" i="14"/>
  <c r="N151" i="14"/>
  <c r="L134" i="14"/>
  <c r="K134" i="14"/>
  <c r="L133" i="14"/>
  <c r="K133" i="14"/>
  <c r="L132" i="14"/>
  <c r="K132" i="14"/>
  <c r="Z66" i="14"/>
  <c r="Z62" i="14"/>
  <c r="Z61" i="14"/>
  <c r="AB60" i="14"/>
  <c r="Z60" i="14"/>
  <c r="Z59" i="14"/>
  <c r="Z58" i="14"/>
  <c r="N58" i="14"/>
  <c r="Z57" i="14"/>
  <c r="N57" i="14"/>
  <c r="N55" i="14"/>
  <c r="Z47" i="14"/>
  <c r="Z46"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11" i="128" l="1"/>
  <c r="I10" i="128"/>
  <c r="I3" i="128"/>
  <c r="I4" i="128"/>
  <c r="I5" i="128"/>
  <c r="I6" i="128"/>
  <c r="I7" i="128"/>
  <c r="I8" i="128"/>
  <c r="I9" i="128"/>
  <c r="I2" i="128"/>
  <c r="F76" i="128"/>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E45" i="128"/>
  <c r="F5" i="128"/>
  <c r="E5" i="128"/>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F33" i="128" l="1"/>
  <c r="T224" i="14" l="1"/>
  <c r="T208" i="14"/>
  <c r="T201" i="14"/>
  <c r="T187" i="14"/>
  <c r="T169" i="14"/>
  <c r="T156" i="14"/>
  <c r="T146" i="14"/>
  <c r="T135" i="14"/>
  <c r="T120" i="14"/>
  <c r="T98" i="14"/>
  <c r="T90" i="14"/>
  <c r="T85" i="14"/>
  <c r="T69" i="14"/>
  <c r="T51" i="14"/>
  <c r="T36" i="14"/>
  <c r="T26" i="14"/>
  <c r="T15" i="14"/>
  <c r="T157" i="14" l="1"/>
  <c r="T209" i="14" s="1"/>
  <c r="T38" i="14"/>
  <c r="T226" i="14"/>
  <c r="T228" i="14" s="1"/>
  <c r="T320" i="14"/>
  <c r="T121" i="14"/>
  <c r="T322" i="14" l="1"/>
  <c r="J6" i="127" l="1"/>
  <c r="J4" i="127"/>
  <c r="J5" i="127"/>
  <c r="J3" i="127"/>
  <c r="C27" i="127"/>
  <c r="J156" i="14" l="1"/>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R317" i="14" l="1"/>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L118" i="123" s="1"/>
  <c r="L122" i="123" s="1"/>
  <c r="M115" i="123"/>
  <c r="L119" i="123" s="1"/>
  <c r="L123" i="123" s="1"/>
  <c r="W316" i="14" s="1"/>
  <c r="AC316" i="14" s="1"/>
  <c r="AD316" i="14" s="1"/>
  <c r="W315" i="14" l="1"/>
  <c r="AC315" i="14" s="1"/>
  <c r="AD315" i="14" s="1"/>
  <c r="L124" i="123"/>
  <c r="X224" i="14"/>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W320" i="14"/>
  <c r="AC156" i="14" l="1"/>
  <c r="W38" i="14"/>
  <c r="W121" i="14" s="1"/>
  <c r="W157" i="14"/>
  <c r="W209" i="14" s="1"/>
  <c r="W226" i="14" l="1"/>
  <c r="W228" i="14" s="1"/>
  <c r="W322" i="14" s="1"/>
  <c r="AC63" i="14" l="1"/>
  <c r="AC181" i="14" l="1"/>
  <c r="U15" i="14" l="1"/>
  <c r="V15" i="14"/>
  <c r="U26" i="14"/>
  <c r="V26" i="14"/>
  <c r="U36" i="14"/>
  <c r="V36" i="14"/>
  <c r="U51" i="14"/>
  <c r="V51" i="14"/>
  <c r="U69" i="14"/>
  <c r="V69" i="14"/>
  <c r="U85" i="14"/>
  <c r="V85" i="14"/>
  <c r="U90" i="14"/>
  <c r="V90" i="14"/>
  <c r="U98" i="14"/>
  <c r="V98" i="14"/>
  <c r="U120" i="14"/>
  <c r="V120" i="14"/>
  <c r="U135" i="14"/>
  <c r="V135" i="14"/>
  <c r="U146" i="14"/>
  <c r="V146" i="14"/>
  <c r="U156" i="14"/>
  <c r="V156" i="14"/>
  <c r="U169" i="14"/>
  <c r="V169" i="14"/>
  <c r="U187" i="14"/>
  <c r="V187" i="14"/>
  <c r="U201" i="14"/>
  <c r="V201" i="14"/>
  <c r="U208" i="14"/>
  <c r="V208" i="14"/>
  <c r="U224" i="14"/>
  <c r="V224" i="14"/>
  <c r="V320" i="14"/>
  <c r="V157" i="14" l="1"/>
  <c r="V209" i="14" s="1"/>
  <c r="V226" i="14" s="1"/>
  <c r="U157" i="14"/>
  <c r="U209" i="14" s="1"/>
  <c r="U226" i="14" s="1"/>
  <c r="V38" i="14"/>
  <c r="V121" i="14" s="1"/>
  <c r="U38" i="14"/>
  <c r="U121" i="14" s="1"/>
  <c r="V228" i="14" l="1"/>
  <c r="V322" i="14" s="1"/>
  <c r="V324" i="14" s="1"/>
  <c r="V5" i="14" s="1"/>
  <c r="U228" i="14"/>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G70" i="109"/>
  <c r="R312" i="14" l="1"/>
  <c r="AD312" i="14" s="1"/>
  <c r="H70" i="109"/>
  <c r="W79" i="109" l="1"/>
  <c r="W80"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6" i="109"/>
  <c r="H57" i="109"/>
  <c r="G11" i="109"/>
  <c r="H11" i="109" s="1"/>
  <c r="G52" i="109"/>
  <c r="H52" i="109" s="1"/>
  <c r="G53" i="109"/>
  <c r="H53" i="109" s="1"/>
  <c r="G54" i="109"/>
  <c r="H54" i="109" s="1"/>
  <c r="G55" i="109"/>
  <c r="H55" i="109" s="1"/>
  <c r="G56" i="109"/>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5" i="101" l="1"/>
  <c r="A96" i="101" s="1"/>
  <c r="A97" i="101" s="1"/>
  <c r="A98" i="101" s="1"/>
  <c r="A94" i="10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E1340" i="100"/>
  <c r="BD1340" i="100"/>
  <c r="BC1340" i="100"/>
  <c r="BN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F1235" i="100"/>
  <c r="BC1235" i="100"/>
  <c r="BE1235" i="100"/>
  <c r="BO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E1111" i="100"/>
  <c r="BD1111" i="100"/>
  <c r="BC1111" i="100"/>
  <c r="BN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E949" i="100"/>
  <c r="BD949" i="100"/>
  <c r="BC949" i="100"/>
  <c r="BN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E869" i="100"/>
  <c r="BD869" i="100"/>
  <c r="BC869" i="100"/>
  <c r="BK869" i="100" s="1"/>
  <c r="BN869" i="100"/>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D755" i="100"/>
  <c r="BC755" i="100"/>
  <c r="BM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E735" i="100"/>
  <c r="BD735" i="100"/>
  <c r="BC735" i="100"/>
  <c r="BK735" i="100" s="1"/>
  <c r="BO735" i="100"/>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D731" i="100"/>
  <c r="BC731" i="100"/>
  <c r="BK731" i="100" s="1"/>
  <c r="BM731" i="100"/>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E723" i="100"/>
  <c r="BD723" i="100"/>
  <c r="BC723" i="100"/>
  <c r="BK723" i="100" s="1"/>
  <c r="BN723" i="100"/>
  <c r="BM723" i="100"/>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E719" i="100"/>
  <c r="BD719" i="100"/>
  <c r="BC719" i="100"/>
  <c r="BK719" i="100" s="1"/>
  <c r="BN719" i="100"/>
  <c r="BM719" i="100"/>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E711" i="100"/>
  <c r="BM711" i="100" s="1"/>
  <c r="BD711" i="100"/>
  <c r="BC711" i="100"/>
  <c r="BK711" i="100" s="1"/>
  <c r="BN711" i="100"/>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E673" i="100"/>
  <c r="BD673" i="100"/>
  <c r="BC673" i="100"/>
  <c r="BK673" i="100" s="1"/>
  <c r="BN673" i="100"/>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D655" i="100"/>
  <c r="BC655" i="100"/>
  <c r="BK655" i="100" s="1"/>
  <c r="BN655" i="100"/>
  <c r="BM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E644" i="100"/>
  <c r="BD644" i="100"/>
  <c r="BL644" i="100" s="1"/>
  <c r="BC644" i="100"/>
  <c r="BK644" i="100" s="1"/>
  <c r="BN644" i="100"/>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E550" i="100"/>
  <c r="BD550" i="100"/>
  <c r="BC550" i="100"/>
  <c r="BK550" i="100" s="1"/>
  <c r="BN550" i="100"/>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E531" i="100"/>
  <c r="BD531" i="100"/>
  <c r="BC531" i="100"/>
  <c r="BN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E426" i="100"/>
  <c r="BD426" i="100"/>
  <c r="BC426" i="100"/>
  <c r="BN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E403" i="100"/>
  <c r="BD403" i="100"/>
  <c r="BC403" i="100"/>
  <c r="BN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E292" i="100"/>
  <c r="BM292" i="100" s="1"/>
  <c r="BD292" i="100"/>
  <c r="BC292" i="100"/>
  <c r="BK292" i="100" s="1"/>
  <c r="BN292" i="100"/>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AD63" i="14" s="1"/>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U320" i="14" l="1"/>
  <c r="U322" i="14" s="1"/>
  <c r="U324" i="14" s="1"/>
  <c r="U5" i="14" s="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A90" i="14" l="1"/>
  <c r="AA121" i="14" s="1"/>
  <c r="AA208" i="14"/>
  <c r="AA209" i="14" s="1"/>
  <c r="AA226" i="14" s="1"/>
  <c r="AA320" i="14"/>
  <c r="AA228" i="14" l="1"/>
  <c r="AA322" i="14" s="1"/>
  <c r="AC60" i="14" l="1"/>
  <c r="AD60" i="14" s="1"/>
  <c r="AB69" i="14"/>
  <c r="AA324" i="14" l="1"/>
  <c r="AA5" i="14" s="1"/>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AD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S295" i="14" l="1"/>
  <c r="S320" i="14" s="1"/>
  <c r="S175" i="14"/>
  <c r="S57" i="14"/>
  <c r="AC175" i="14" l="1"/>
  <c r="S187" i="14"/>
  <c r="S209" i="14" s="1"/>
  <c r="S226" i="14" s="1"/>
  <c r="AC57" i="14"/>
  <c r="S69" i="14"/>
  <c r="S121" i="14" s="1"/>
  <c r="S228" i="14" l="1"/>
  <c r="S322" i="14" s="1"/>
  <c r="AC69" i="14"/>
  <c r="AD57" i="14"/>
  <c r="AD69" i="14" s="1"/>
  <c r="AD175" i="14"/>
  <c r="AB89" i="14" l="1"/>
  <c r="AB90" i="14" s="1"/>
  <c r="AB121" i="14" s="1"/>
  <c r="AB295" i="14"/>
  <c r="AB320" i="14" s="1"/>
  <c r="AB177" i="14" l="1"/>
  <c r="AC177" i="14" s="1"/>
  <c r="AD177" i="14" s="1"/>
  <c r="AB176" i="14"/>
  <c r="AB178" i="14"/>
  <c r="AC178" i="14" s="1"/>
  <c r="AD178" i="14" s="1"/>
  <c r="J9" i="128"/>
  <c r="J5" i="128"/>
  <c r="J8" i="128"/>
  <c r="J7" i="128"/>
  <c r="J3" i="128"/>
  <c r="J6" i="128"/>
  <c r="J2" i="128"/>
  <c r="J4" i="128"/>
  <c r="J10" i="128" l="1"/>
  <c r="J11" i="128" s="1"/>
  <c r="AB187" i="14"/>
  <c r="AB209" i="14" s="1"/>
  <c r="AB226" i="14" s="1"/>
  <c r="AB228" i="14" s="1"/>
  <c r="AB322" i="14" s="1"/>
  <c r="AC176" i="14"/>
  <c r="AD176" i="14" l="1"/>
  <c r="AD187" i="14" s="1"/>
  <c r="AC187" i="14"/>
  <c r="Y205" i="14" l="1"/>
  <c r="Y89" i="14"/>
  <c r="Y208" i="14" l="1"/>
  <c r="Y209" i="14" s="1"/>
  <c r="Y226" i="14" s="1"/>
  <c r="Y90" i="14"/>
  <c r="Y121" i="14" s="1"/>
  <c r="Y228" i="14" l="1"/>
  <c r="Y322" i="14" s="1"/>
  <c r="Y323" i="14" l="1"/>
  <c r="Y324" i="14" s="1"/>
  <c r="Y5" i="14" s="1"/>
  <c r="AB323" i="14"/>
  <c r="AB324" i="14" s="1"/>
  <c r="AB5" i="14" s="1"/>
  <c r="S323" i="14" l="1"/>
  <c r="S324" i="14" s="1"/>
  <c r="S5" i="14" s="1"/>
  <c r="J323" i="14" l="1"/>
  <c r="P295" i="14" l="1"/>
  <c r="P320" i="14" s="1"/>
  <c r="P322" i="14" s="1"/>
  <c r="Z295" i="14" l="1"/>
  <c r="Z320" i="14" l="1"/>
  <c r="Z322" i="14" s="1"/>
  <c r="Z323" i="14" l="1"/>
  <c r="Z324" i="14" s="1"/>
  <c r="Z5" i="14" s="1"/>
  <c r="W323" i="14"/>
  <c r="W324" i="14" s="1"/>
  <c r="W5" i="14" s="1"/>
  <c r="X252" i="14" l="1"/>
  <c r="AC252" i="14" l="1"/>
  <c r="X89" i="14"/>
  <c r="X90" i="14" l="1"/>
  <c r="X121" i="14" s="1"/>
  <c r="AC89" i="14"/>
  <c r="AD252" i="14"/>
  <c r="AC90" i="14" l="1"/>
  <c r="AC121" i="14" s="1"/>
  <c r="AD89" i="14"/>
  <c r="AD90" i="14" s="1"/>
  <c r="AD121" i="14" s="1"/>
  <c r="X205" i="14"/>
  <c r="X208" i="14" l="1"/>
  <c r="X209" i="14" s="1"/>
  <c r="X226" i="14" s="1"/>
  <c r="X228" i="14" s="1"/>
  <c r="AC205" i="14"/>
  <c r="AD205" i="14" l="1"/>
  <c r="AD208" i="14" s="1"/>
  <c r="AD209" i="14" s="1"/>
  <c r="AD226" i="14" s="1"/>
  <c r="AD228" i="14" s="1"/>
  <c r="AC208" i="14"/>
  <c r="AC209" i="14" s="1"/>
  <c r="AC226" i="14" s="1"/>
  <c r="AC228" i="14" s="1"/>
  <c r="X295" i="14" l="1"/>
  <c r="AC295" i="14" l="1"/>
  <c r="AC320" i="14" s="1"/>
  <c r="AC322" i="14" s="1"/>
  <c r="X320" i="14"/>
  <c r="X322" i="14" s="1"/>
  <c r="X323" i="14"/>
  <c r="X324" i="14" l="1"/>
  <c r="X5" i="14" s="1"/>
  <c r="T323" i="14" l="1"/>
  <c r="T324" i="14" s="1"/>
  <c r="T5" i="14" s="1"/>
  <c r="G323" i="14" l="1"/>
  <c r="G324" i="14" s="1"/>
  <c r="G5" i="14" s="1"/>
  <c r="O323" i="14" l="1"/>
  <c r="O324" i="14" s="1"/>
  <c r="O5" i="14" s="1"/>
  <c r="P323" i="14" l="1"/>
  <c r="P324" i="14" s="1"/>
  <c r="P5" i="14" s="1"/>
  <c r="AC323" i="14" l="1"/>
  <c r="AC324" i="14" s="1"/>
  <c r="AC5" i="14" s="1"/>
  <c r="M323" i="14" l="1"/>
  <c r="M295" i="14" l="1"/>
  <c r="Q323" i="14" l="1"/>
  <c r="Q295" i="14"/>
  <c r="M320" i="14"/>
  <c r="M322" i="14" s="1"/>
  <c r="M324" i="14" s="1"/>
  <c r="M5" i="14" s="1"/>
  <c r="Q320" i="14" l="1"/>
  <c r="Q322" i="14" s="1"/>
  <c r="Q324" i="14" s="1"/>
  <c r="Q5" i="14" s="1"/>
  <c r="R295" i="14"/>
  <c r="R323" i="14"/>
  <c r="AD323" i="14"/>
  <c r="R320" i="14" l="1"/>
  <c r="R322" i="14" s="1"/>
  <c r="R324" i="14" s="1"/>
  <c r="R5" i="14" s="1"/>
  <c r="AD295" i="14"/>
  <c r="AD320" i="14" s="1"/>
  <c r="AD322" i="14" s="1"/>
  <c r="AD324" i="14" s="1"/>
  <c r="AD5" i="14" s="1"/>
  <c r="A4" i="14" s="1"/>
</calcChain>
</file>

<file path=xl/comments1.xml><?xml version="1.0" encoding="utf-8"?>
<comments xmlns="http://schemas.openxmlformats.org/spreadsheetml/2006/main">
  <authors>
    <author>KR</author>
  </authors>
  <commentList>
    <comment ref="A110" author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text>
        <r>
          <rPr>
            <b/>
            <sz val="8"/>
            <color indexed="81"/>
            <rFont val="Tahoma"/>
            <family val="2"/>
          </rPr>
          <t>UPDATE:</t>
        </r>
        <r>
          <rPr>
            <sz val="8"/>
            <color indexed="81"/>
            <rFont val="Tahoma"/>
            <family val="2"/>
          </rPr>
          <t xml:space="preserve"> "AFUDC_WUTC"  schedule I</t>
        </r>
      </text>
    </comment>
    <comment ref="B85" authorId="1">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<sst xmlns="http://schemas.openxmlformats.org/spreadsheetml/2006/main" count="54491" uniqueCount="11612">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</sst>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W-PSE-WP-SEF-4.00E-ELECTRIC-MODEL-19GRC-06-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 val="Lead E for reviewer"/>
      <sheetName val="Lead G for reviewer"/>
      <sheetName val="email"/>
      <sheetName val="Guidance"/>
      <sheetName val="my check"/>
      <sheetName val="other data"/>
      <sheetName val="from Krista-&gt;"/>
      <sheetName val="1Q2019"/>
    </sheetNames>
    <sheetDataSet>
      <sheetData sheetId="0">
        <row r="14">
          <cell r="G14">
            <v>13639436.15</v>
          </cell>
        </row>
        <row r="15">
          <cell r="G15">
            <v>-671553.6085628313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 val="Rllfwd"/>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cell r="BH53"/>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 val="Small Offices=&gt;"/>
      <sheetName val="931 935"/>
      <sheetName val="Original"/>
      <sheetName val="Summary (2)"/>
      <sheetName val="Large Offices=&gt;"/>
      <sheetName val="Table James"/>
      <sheetName val="Jaclyn Table"/>
      <sheetName val="A1"/>
      <sheetName val="B1"/>
      <sheetName val="Zach Table"/>
      <sheetName val="Susan Table"/>
      <sheetName val="1266"/>
      <sheetName val="all 931"/>
      <sheetName val="from Eric"/>
      <sheetName val="JE199"/>
      <sheetName val="parking invoice"/>
      <sheetName val="JR 089 303"/>
      <sheetName val="RATE YEAR=&gt;"/>
      <sheetName val="Vernell Capital-&gt;"/>
      <sheetName val="Vernell Lead"/>
      <sheetName val="IRS DFIT"/>
      <sheetName val="VERNELL DFIT"/>
      <sheetName val="MACRS MidMonth SL 39 years"/>
      <sheetName val="Summary"/>
      <sheetName val="PP Data"/>
    </sheetNames>
    <sheetDataSet>
      <sheetData sheetId="0">
        <row r="3">
          <cell r="E3"/>
        </row>
        <row r="4">
          <cell r="E4"/>
        </row>
        <row r="5">
          <cell r="E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 val="Depr Query"/>
      <sheetName val="Dirty==&gt;"/>
      <sheetName val="Adj for Recon"/>
      <sheetName val="3171"/>
      <sheetName val="Summary"/>
      <sheetName val="Goldendale Dep"/>
      <sheetName val="Before"/>
    </sheetNames>
    <sheetDataSet>
      <sheetData sheetId="0"/>
      <sheetData sheetId="1"/>
      <sheetData sheetId="2"/>
      <sheetData sheetId="3">
        <row r="7843">
          <cell r="J7843">
            <v>33736236.024412274</v>
          </cell>
        </row>
      </sheetData>
      <sheetData sheetId="4"/>
      <sheetData sheetId="5"/>
      <sheetData sheetId="6"/>
      <sheetData sheetId="7"/>
      <sheetData sheetId="8"/>
      <sheetData sheetId="9">
        <row r="1">
          <cell r="H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2">
          <cell r="L12"/>
        </row>
        <row r="13">
          <cell r="L13"/>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59">
          <cell r="L159"/>
        </row>
        <row r="160">
          <cell r="L160"/>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2">
          <cell r="L172"/>
        </row>
        <row r="173">
          <cell r="L173">
            <v>21418660.33949</v>
          </cell>
        </row>
        <row r="176">
          <cell r="L176">
            <v>21398675.290281195</v>
          </cell>
        </row>
        <row r="177">
          <cell r="L177">
            <v>19985.020000000019</v>
          </cell>
        </row>
        <row r="178">
          <cell r="L178">
            <v>21418660.310281195</v>
          </cell>
        </row>
        <row r="179">
          <cell r="L179">
            <v>-2.9208805412054062E-2</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 val="BPA Statement"/>
    </sheetNames>
    <sheetDataSet>
      <sheetData sheetId="0"/>
      <sheetData sheetId="1"/>
      <sheetData sheetId="2"/>
      <sheetData sheetId="3"/>
      <sheetData sheetId="4"/>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efreshError="1"/>
      <sheetData sheetId="1" refreshError="1"/>
      <sheetData sheetId="2" refreshError="1"/>
      <sheetData sheetId="3" refreshError="1"/>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X303" activePane="bottomRight" state="frozen"/>
      <selection activeCell="B1404" sqref="B1404"/>
      <selection pane="topRight" activeCell="B1404" sqref="B1404"/>
      <selection pane="bottomLeft" activeCell="B1404" sqref="B1404"/>
      <selection pane="bottomRight" activeCell="Y309" sqref="Y309"/>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ht="14.45" x14ac:dyDescent="0.3">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ht="14.45" x14ac:dyDescent="0.3">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ht="14.45" x14ac:dyDescent="0.3">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ht="14.45" x14ac:dyDescent="0.3">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ht="14.45" x14ac:dyDescent="0.3">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ht="14.45" x14ac:dyDescent="0.3">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ht="14.45" x14ac:dyDescent="0.3">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ht="14.45" x14ac:dyDescent="0.3">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ht="14.45" x14ac:dyDescent="0.3">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ht="14.45" x14ac:dyDescent="0.3">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ht="14.45" x14ac:dyDescent="0.3">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ht="14.45" x14ac:dyDescent="0.3">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ht="14.45" x14ac:dyDescent="0.3">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ht="14.45" x14ac:dyDescent="0.3">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ht="14.45" x14ac:dyDescent="0.3">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ht="14.45" x14ac:dyDescent="0.3">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ht="14.45" x14ac:dyDescent="0.3">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ht="14.45" x14ac:dyDescent="0.3">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ht="14.45" x14ac:dyDescent="0.3">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ht="14.45" x14ac:dyDescent="0.3">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ht="14.45" x14ac:dyDescent="0.3">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ht="14.45" x14ac:dyDescent="0.3">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ht="14.45" x14ac:dyDescent="0.3">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ht="14.45" x14ac:dyDescent="0.3">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ht="14.45" x14ac:dyDescent="0.3">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ht="14.45" x14ac:dyDescent="0.3">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ht="14.45" x14ac:dyDescent="0.3">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ht="14.45" x14ac:dyDescent="0.3">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ht="14.45" x14ac:dyDescent="0.3">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ht="14.45" x14ac:dyDescent="0.3">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ht="14.45" x14ac:dyDescent="0.3">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6" x14ac:dyDescent="0.3">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ht="14.45" x14ac:dyDescent="0.3">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ht="14.45" x14ac:dyDescent="0.3">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ht="14.45" x14ac:dyDescent="0.3">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ht="14.45" x14ac:dyDescent="0.3">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ht="14.45" x14ac:dyDescent="0.3">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ht="14.45" x14ac:dyDescent="0.3">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ht="14.45" x14ac:dyDescent="0.3">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ht="14.45" x14ac:dyDescent="0.3">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ht="14.45" x14ac:dyDescent="0.3">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6" x14ac:dyDescent="0.3">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6" x14ac:dyDescent="0.3">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6" x14ac:dyDescent="0.3">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6" x14ac:dyDescent="0.3">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ht="14.45" x14ac:dyDescent="0.3">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ht="14.45" x14ac:dyDescent="0.3">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ht="14.45" x14ac:dyDescent="0.3">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ht="14.45" x14ac:dyDescent="0.3">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ht="14.45" x14ac:dyDescent="0.3">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ht="14.45" x14ac:dyDescent="0.3">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6" x14ac:dyDescent="0.3">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ht="14.45" x14ac:dyDescent="0.3">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ht="14.45" x14ac:dyDescent="0.3">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ht="14.45" x14ac:dyDescent="0.3">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ht="14.45" x14ac:dyDescent="0.3">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ht="14.45" x14ac:dyDescent="0.3">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ht="14.45" x14ac:dyDescent="0.3">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ht="14.45" x14ac:dyDescent="0.3">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ht="14.45" x14ac:dyDescent="0.3">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ht="14.45" x14ac:dyDescent="0.3">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ht="14.45" x14ac:dyDescent="0.3">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ht="14.45" x14ac:dyDescent="0.3">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ht="14.45" x14ac:dyDescent="0.3">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ht="14.45" x14ac:dyDescent="0.3">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thickBot="1" x14ac:dyDescent="0.35">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thickTop="1" x14ac:dyDescent="0.3">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ht="14.45" x14ac:dyDescent="0.3">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ht="14.45" x14ac:dyDescent="0.3">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ht="14.45" x14ac:dyDescent="0.3">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ht="14.45" x14ac:dyDescent="0.3">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ht="14.45" x14ac:dyDescent="0.3">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ht="14.45" x14ac:dyDescent="0.3">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ht="14.45" x14ac:dyDescent="0.3">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ht="14.45" x14ac:dyDescent="0.3">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ht="14.45" x14ac:dyDescent="0.3">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ht="14.45" x14ac:dyDescent="0.3">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ht="14.45" x14ac:dyDescent="0.3">
      <c r="E332" s="36"/>
      <c r="G332" s="36"/>
      <c r="H332" s="36"/>
      <c r="I332" s="36"/>
      <c r="N332" s="103"/>
      <c r="P332" s="103"/>
      <c r="AD332" s="112"/>
      <c r="AE332" s="32"/>
      <c r="AF332" s="122"/>
      <c r="AG332" s="38"/>
      <c r="AH332" s="27"/>
      <c r="AI332" s="27"/>
    </row>
    <row r="333" spans="1:35" ht="14.45" x14ac:dyDescent="0.3">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ht="14.45" x14ac:dyDescent="0.3">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ht="14.45" x14ac:dyDescent="0.3">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ht="14.45" x14ac:dyDescent="0.3">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ht="14.45" x14ac:dyDescent="0.3">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ht="14.45" x14ac:dyDescent="0.3">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ht="14.45" x14ac:dyDescent="0.3">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ht="14.45" x14ac:dyDescent="0.3">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ht="14.45" x14ac:dyDescent="0.3">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ht="14.45" x14ac:dyDescent="0.3">
      <c r="A342" s="1043"/>
      <c r="B342" s="62"/>
      <c r="E342" s="27"/>
      <c r="F342" s="27"/>
      <c r="G342" s="27"/>
      <c r="H342" s="27"/>
      <c r="I342" s="27"/>
      <c r="J342" s="65"/>
      <c r="K342" s="65"/>
      <c r="L342" s="65"/>
      <c r="N342" s="27"/>
      <c r="P342" s="27"/>
      <c r="AD342" s="27"/>
      <c r="AE342" s="125"/>
      <c r="AF342" s="122"/>
      <c r="AG342" s="38"/>
      <c r="AH342" s="27"/>
      <c r="AI342" s="27"/>
    </row>
    <row r="343" spans="1:35" ht="14.45" x14ac:dyDescent="0.3">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ht="13.15" x14ac:dyDescent="0.25">
      <c r="B2" s="631" t="s">
        <v>3007</v>
      </c>
      <c r="C2" s="632" t="s">
        <v>396</v>
      </c>
      <c r="D2" s="633"/>
      <c r="E2" s="634"/>
      <c r="F2" s="635" t="s">
        <v>398</v>
      </c>
      <c r="G2" s="636"/>
    </row>
    <row r="3" spans="2:9" ht="13.15" x14ac:dyDescent="0.25">
      <c r="B3" s="639"/>
      <c r="C3" s="636"/>
      <c r="D3" s="636"/>
      <c r="E3" s="636"/>
      <c r="F3" s="640"/>
      <c r="G3" s="636"/>
    </row>
    <row r="4" spans="2:9" ht="13.15" x14ac:dyDescent="0.25">
      <c r="B4" s="641">
        <v>10100001</v>
      </c>
      <c r="C4" s="636" t="s">
        <v>3008</v>
      </c>
      <c r="D4" s="636"/>
      <c r="E4" s="636"/>
      <c r="F4" s="642">
        <v>0</v>
      </c>
      <c r="G4" s="636"/>
      <c r="H4" s="643"/>
    </row>
    <row r="5" spans="2:9" ht="13.15" x14ac:dyDescent="0.25">
      <c r="B5" s="641">
        <v>10100501</v>
      </c>
      <c r="C5" s="644" t="s">
        <v>111</v>
      </c>
      <c r="D5" s="636"/>
      <c r="E5" s="636"/>
      <c r="F5" s="737">
        <v>9812513584</v>
      </c>
      <c r="G5" s="645"/>
      <c r="H5" s="643"/>
    </row>
    <row r="6" spans="2:9" ht="13.15" x14ac:dyDescent="0.25">
      <c r="B6" s="641" t="s">
        <v>434</v>
      </c>
      <c r="C6" s="636" t="s">
        <v>3009</v>
      </c>
      <c r="D6" s="636"/>
      <c r="E6" s="636"/>
      <c r="F6" s="737">
        <v>0</v>
      </c>
      <c r="G6" s="645"/>
      <c r="H6" s="643"/>
    </row>
    <row r="7" spans="2:9" ht="13.15" x14ac:dyDescent="0.25">
      <c r="B7" s="641">
        <v>10100601</v>
      </c>
      <c r="C7" s="644" t="s">
        <v>3006</v>
      </c>
      <c r="D7" s="636"/>
      <c r="E7" s="636"/>
      <c r="F7" s="737">
        <v>1449388</v>
      </c>
      <c r="G7" s="645"/>
      <c r="H7" s="646"/>
      <c r="I7" s="647"/>
    </row>
    <row r="8" spans="2:9" ht="13.15" x14ac:dyDescent="0.25">
      <c r="B8" s="641">
        <v>10100651</v>
      </c>
      <c r="C8" s="648" t="s">
        <v>384</v>
      </c>
      <c r="D8" s="636"/>
      <c r="E8" s="649"/>
      <c r="F8" s="737">
        <v>128755392</v>
      </c>
      <c r="G8" s="647"/>
      <c r="H8" s="646"/>
      <c r="I8" s="647"/>
    </row>
    <row r="9" spans="2:9" ht="13.15" x14ac:dyDescent="0.25">
      <c r="B9" s="641">
        <v>10100661</v>
      </c>
      <c r="C9" s="648" t="s">
        <v>385</v>
      </c>
      <c r="D9" s="636"/>
      <c r="E9" s="649"/>
      <c r="F9" s="737">
        <v>-128755392</v>
      </c>
      <c r="G9" s="647"/>
      <c r="H9" s="646"/>
      <c r="I9" s="647"/>
    </row>
    <row r="10" spans="2:9" ht="13.15" x14ac:dyDescent="0.25">
      <c r="B10" s="641">
        <v>10191001</v>
      </c>
      <c r="C10" s="636" t="s">
        <v>3010</v>
      </c>
      <c r="D10" s="636"/>
      <c r="E10" s="636"/>
      <c r="F10" s="737">
        <v>0</v>
      </c>
      <c r="G10" s="645"/>
      <c r="H10" s="646"/>
      <c r="I10" s="647"/>
    </row>
    <row r="11" spans="2:9" ht="13.15" x14ac:dyDescent="0.25">
      <c r="B11" s="641">
        <v>10200001</v>
      </c>
      <c r="C11" s="636" t="s">
        <v>3011</v>
      </c>
      <c r="D11" s="636"/>
      <c r="E11" s="636"/>
      <c r="F11" s="737">
        <v>0</v>
      </c>
      <c r="G11" s="645"/>
      <c r="H11" s="646"/>
    </row>
    <row r="12" spans="2:9" ht="13.15" x14ac:dyDescent="0.25">
      <c r="B12" s="641">
        <v>10200501</v>
      </c>
      <c r="C12" s="636" t="s">
        <v>3012</v>
      </c>
      <c r="D12" s="636"/>
      <c r="E12" s="636"/>
      <c r="F12" s="737">
        <v>0</v>
      </c>
      <c r="G12" s="645"/>
      <c r="H12" s="646"/>
    </row>
    <row r="13" spans="2:9" ht="13.15" x14ac:dyDescent="0.25">
      <c r="B13" s="641">
        <v>10500001</v>
      </c>
      <c r="C13" s="636" t="s">
        <v>3013</v>
      </c>
      <c r="D13" s="636"/>
      <c r="E13" s="636"/>
      <c r="F13" s="737">
        <v>0</v>
      </c>
      <c r="G13" s="645"/>
      <c r="H13" s="646"/>
    </row>
    <row r="14" spans="2:9" ht="13.15" x14ac:dyDescent="0.25">
      <c r="B14" s="641">
        <v>10500501</v>
      </c>
      <c r="C14" s="644" t="s">
        <v>200</v>
      </c>
      <c r="D14" s="636"/>
      <c r="E14" s="636"/>
      <c r="F14" s="737">
        <v>48959502</v>
      </c>
      <c r="G14" s="645"/>
      <c r="H14" s="643"/>
    </row>
    <row r="15" spans="2:9" ht="13.15" x14ac:dyDescent="0.25">
      <c r="B15" s="641">
        <v>10600501</v>
      </c>
      <c r="C15" s="644" t="s">
        <v>201</v>
      </c>
      <c r="D15" s="636"/>
      <c r="E15" s="636"/>
      <c r="F15" s="737">
        <v>92634101</v>
      </c>
      <c r="G15" s="645"/>
      <c r="H15" s="643"/>
    </row>
    <row r="16" spans="2:9" ht="13.15" x14ac:dyDescent="0.25">
      <c r="B16" s="641">
        <v>10600601</v>
      </c>
      <c r="C16" s="644" t="s">
        <v>3014</v>
      </c>
      <c r="D16" s="636"/>
      <c r="E16" s="636"/>
      <c r="F16" s="737">
        <v>0</v>
      </c>
      <c r="G16" s="645"/>
      <c r="H16" s="643"/>
    </row>
    <row r="17" spans="2:8" ht="13.9" thickBot="1" x14ac:dyDescent="0.3">
      <c r="B17" s="650"/>
      <c r="C17" s="636"/>
      <c r="D17" s="636"/>
      <c r="E17" s="636"/>
      <c r="F17" s="651">
        <f>SUM(F4:F16)</f>
        <v>9955556575</v>
      </c>
      <c r="G17" s="645"/>
      <c r="H17" s="643"/>
    </row>
    <row r="18" spans="2:8" ht="13.9" thickTop="1" x14ac:dyDescent="0.25">
      <c r="B18" s="639"/>
      <c r="C18" s="636"/>
      <c r="D18" s="636"/>
      <c r="E18" s="636"/>
      <c r="F18" s="652"/>
      <c r="G18" s="645"/>
      <c r="H18" s="643"/>
    </row>
    <row r="19" spans="2:8" ht="13.15" x14ac:dyDescent="0.25">
      <c r="B19" s="708">
        <v>10100003</v>
      </c>
      <c r="C19" s="966" t="s">
        <v>3015</v>
      </c>
      <c r="D19" s="966"/>
      <c r="E19" s="966"/>
      <c r="F19" s="737">
        <v>0</v>
      </c>
      <c r="G19" s="870"/>
      <c r="H19" s="816"/>
    </row>
    <row r="20" spans="2:8" ht="13.15" x14ac:dyDescent="0.25">
      <c r="B20" s="708">
        <v>10100503</v>
      </c>
      <c r="C20" s="966" t="s">
        <v>128</v>
      </c>
      <c r="D20" s="966"/>
      <c r="E20" s="966"/>
      <c r="F20" s="737">
        <v>758445096</v>
      </c>
      <c r="G20" s="870"/>
      <c r="H20" s="816"/>
    </row>
    <row r="21" spans="2:8" ht="13.15" x14ac:dyDescent="0.25">
      <c r="B21" s="707">
        <v>10100603</v>
      </c>
      <c r="C21" s="966" t="s">
        <v>4985</v>
      </c>
      <c r="D21" s="966"/>
      <c r="E21" s="966"/>
      <c r="F21" s="737">
        <v>713504</v>
      </c>
      <c r="G21" s="870"/>
      <c r="H21" s="816"/>
    </row>
    <row r="22" spans="2:8" ht="13.15" x14ac:dyDescent="0.25">
      <c r="B22" s="654" t="s">
        <v>435</v>
      </c>
      <c r="C22" s="636" t="s">
        <v>3016</v>
      </c>
      <c r="D22" s="636"/>
      <c r="E22" s="636"/>
      <c r="F22" s="737">
        <v>0</v>
      </c>
      <c r="G22" s="645"/>
      <c r="H22" s="643"/>
    </row>
    <row r="23" spans="2:8" ht="13.15" x14ac:dyDescent="0.25">
      <c r="B23" s="653">
        <v>10500503</v>
      </c>
      <c r="C23" s="644" t="s">
        <v>507</v>
      </c>
      <c r="D23" s="636"/>
      <c r="E23" s="636"/>
      <c r="F23" s="737">
        <v>14690</v>
      </c>
      <c r="G23" s="645"/>
      <c r="H23" s="643"/>
    </row>
    <row r="24" spans="2:8" ht="13.15" x14ac:dyDescent="0.25">
      <c r="B24" s="653" t="s">
        <v>1700</v>
      </c>
      <c r="C24" s="644" t="s">
        <v>203</v>
      </c>
      <c r="D24" s="636"/>
      <c r="E24" s="636"/>
      <c r="F24" s="737">
        <v>18258039</v>
      </c>
      <c r="G24" s="645"/>
      <c r="H24" s="643"/>
    </row>
    <row r="25" spans="2:8" ht="13.15" x14ac:dyDescent="0.25">
      <c r="B25" s="655">
        <v>10600603</v>
      </c>
      <c r="C25" s="648" t="s">
        <v>129</v>
      </c>
      <c r="D25" s="636"/>
      <c r="E25" s="636"/>
      <c r="F25" s="737">
        <v>0</v>
      </c>
      <c r="G25" s="645"/>
      <c r="H25" s="643"/>
    </row>
    <row r="26" spans="2:8" ht="13.9" thickBot="1" x14ac:dyDescent="0.3">
      <c r="B26" s="639"/>
      <c r="C26" s="636"/>
      <c r="D26" s="636"/>
      <c r="E26" s="636"/>
      <c r="F26" s="651">
        <f>SUM(F19:F25)</f>
        <v>777431329</v>
      </c>
      <c r="G26" s="645"/>
      <c r="H26" s="643"/>
    </row>
    <row r="27" spans="2:8" ht="13.9" thickTop="1" x14ac:dyDescent="0.25">
      <c r="B27" s="639"/>
      <c r="C27" s="636"/>
      <c r="D27" s="636"/>
      <c r="E27" s="636"/>
      <c r="F27" s="652"/>
      <c r="G27" s="645"/>
      <c r="H27" s="643"/>
    </row>
    <row r="28" spans="2:8" ht="13.15" x14ac:dyDescent="0.25">
      <c r="B28" s="641">
        <v>11400001</v>
      </c>
      <c r="C28" s="636" t="s">
        <v>139</v>
      </c>
      <c r="D28" s="636"/>
      <c r="E28" s="636"/>
      <c r="F28" s="737">
        <v>946172</v>
      </c>
      <c r="G28" s="645"/>
      <c r="H28" s="643"/>
    </row>
    <row r="29" spans="2:8" ht="13.15" x14ac:dyDescent="0.25">
      <c r="B29" s="641">
        <v>11400011</v>
      </c>
      <c r="C29" s="636" t="s">
        <v>140</v>
      </c>
      <c r="D29" s="636"/>
      <c r="E29" s="636"/>
      <c r="F29" s="737">
        <v>302358</v>
      </c>
      <c r="G29" s="645"/>
      <c r="H29" s="643"/>
    </row>
    <row r="30" spans="2:8" ht="13.15" x14ac:dyDescent="0.25">
      <c r="B30" s="641">
        <v>11400031</v>
      </c>
      <c r="C30" s="636" t="s">
        <v>141</v>
      </c>
      <c r="D30" s="636"/>
      <c r="E30" s="636"/>
      <c r="F30" s="737">
        <v>76622597</v>
      </c>
      <c r="G30" s="645"/>
      <c r="H30" s="643"/>
    </row>
    <row r="31" spans="2:8" ht="13.15" x14ac:dyDescent="0.25">
      <c r="B31" s="641">
        <v>11491001</v>
      </c>
      <c r="C31" s="636" t="s">
        <v>141</v>
      </c>
      <c r="D31" s="636"/>
      <c r="E31" s="636"/>
      <c r="F31" s="737">
        <v>0</v>
      </c>
      <c r="G31" s="645"/>
      <c r="H31" s="643"/>
    </row>
    <row r="32" spans="2:8" ht="13.15" x14ac:dyDescent="0.25">
      <c r="B32" s="641">
        <v>11400061</v>
      </c>
      <c r="C32" s="636" t="s">
        <v>3017</v>
      </c>
      <c r="D32" s="636"/>
      <c r="E32" s="636"/>
      <c r="F32" s="737">
        <v>156960791</v>
      </c>
      <c r="G32" s="645"/>
      <c r="H32" s="643"/>
    </row>
    <row r="33" spans="2:11" ht="13.15" x14ac:dyDescent="0.25">
      <c r="B33" s="641">
        <v>11400071</v>
      </c>
      <c r="C33" s="636" t="s">
        <v>3018</v>
      </c>
      <c r="D33" s="636"/>
      <c r="E33" s="636"/>
      <c r="F33" s="737">
        <v>16950333</v>
      </c>
      <c r="G33" s="645"/>
      <c r="H33" s="643"/>
    </row>
    <row r="34" spans="2:11" ht="13.15" x14ac:dyDescent="0.25">
      <c r="B34" s="641">
        <v>11400081</v>
      </c>
      <c r="C34" s="636" t="s">
        <v>3019</v>
      </c>
      <c r="D34" s="636"/>
      <c r="E34" s="636"/>
      <c r="F34" s="737">
        <v>0</v>
      </c>
      <c r="G34" s="645"/>
      <c r="H34" s="643"/>
    </row>
    <row r="35" spans="2:11" ht="13.15" x14ac:dyDescent="0.25">
      <c r="B35" s="641">
        <v>11400091</v>
      </c>
      <c r="C35" s="636" t="s">
        <v>3020</v>
      </c>
      <c r="D35" s="636"/>
      <c r="E35" s="636"/>
      <c r="F35" s="737">
        <v>31009424</v>
      </c>
      <c r="G35" s="645"/>
      <c r="H35" s="643"/>
    </row>
    <row r="36" spans="2:11" ht="13.9" thickBot="1" x14ac:dyDescent="0.3">
      <c r="B36" s="639"/>
      <c r="C36" s="636"/>
      <c r="D36" s="636"/>
      <c r="E36" s="636"/>
      <c r="F36" s="651">
        <f>SUM(F28:F35)</f>
        <v>282791675</v>
      </c>
      <c r="G36" s="645"/>
      <c r="H36" s="643"/>
    </row>
    <row r="37" spans="2:11" ht="13.9" thickTop="1" x14ac:dyDescent="0.25">
      <c r="B37" s="639"/>
      <c r="C37" s="636"/>
      <c r="D37" s="636"/>
      <c r="E37" s="636"/>
      <c r="F37" s="652"/>
      <c r="G37" s="645"/>
      <c r="H37" s="643"/>
    </row>
    <row r="38" spans="2:11" ht="13.15" x14ac:dyDescent="0.25">
      <c r="B38" s="641">
        <v>10800001</v>
      </c>
      <c r="C38" s="636" t="s">
        <v>3021</v>
      </c>
      <c r="D38" s="636"/>
      <c r="E38" s="636"/>
      <c r="F38" s="737">
        <v>0</v>
      </c>
      <c r="G38" s="645"/>
      <c r="H38" s="643"/>
    </row>
    <row r="39" spans="2:11" ht="13.15" x14ac:dyDescent="0.25">
      <c r="B39" s="641">
        <v>10800501</v>
      </c>
      <c r="C39" s="636" t="s">
        <v>3022</v>
      </c>
      <c r="D39" s="636"/>
      <c r="E39" s="636"/>
      <c r="F39" s="737">
        <v>-3810374014</v>
      </c>
      <c r="G39" s="645"/>
      <c r="H39" s="643"/>
    </row>
    <row r="40" spans="2:11" ht="13.15" x14ac:dyDescent="0.25">
      <c r="B40" s="641">
        <v>10800601</v>
      </c>
      <c r="C40" s="636" t="s">
        <v>3023</v>
      </c>
      <c r="D40" s="636"/>
      <c r="E40" s="636"/>
      <c r="F40" s="737">
        <v>-3594</v>
      </c>
      <c r="G40" s="645"/>
      <c r="H40" s="643"/>
    </row>
    <row r="41" spans="2:11" ht="13.15" x14ac:dyDescent="0.25">
      <c r="B41" s="710">
        <v>10800611</v>
      </c>
      <c r="C41" s="966" t="s">
        <v>525</v>
      </c>
      <c r="D41" s="966"/>
      <c r="E41" s="656"/>
      <c r="F41" s="737">
        <v>-95934500</v>
      </c>
      <c r="G41" s="645"/>
      <c r="H41" s="657"/>
      <c r="I41" s="658"/>
      <c r="J41" s="658"/>
      <c r="K41" s="658"/>
    </row>
    <row r="42" spans="2:11" ht="13.15" x14ac:dyDescent="0.25">
      <c r="B42" s="710">
        <v>10800621</v>
      </c>
      <c r="C42" s="966" t="s">
        <v>527</v>
      </c>
      <c r="D42" s="966"/>
      <c r="E42" s="656"/>
      <c r="F42" s="737">
        <v>6234336</v>
      </c>
      <c r="G42" s="645"/>
      <c r="H42" s="643"/>
    </row>
    <row r="43" spans="2:11" ht="13.15" x14ac:dyDescent="0.25">
      <c r="B43" s="710">
        <v>10800631</v>
      </c>
      <c r="C43" s="966" t="s">
        <v>528</v>
      </c>
      <c r="D43" s="966"/>
      <c r="E43" s="656"/>
      <c r="F43" s="737">
        <v>1044045</v>
      </c>
      <c r="G43" s="645"/>
      <c r="H43" s="643"/>
    </row>
    <row r="44" spans="2:11" ht="13.15" x14ac:dyDescent="0.25">
      <c r="B44" s="710">
        <v>10800701</v>
      </c>
      <c r="C44" s="966" t="s">
        <v>529</v>
      </c>
      <c r="D44" s="966"/>
      <c r="E44" s="656"/>
      <c r="F44" s="737">
        <v>6234336</v>
      </c>
      <c r="G44" s="645"/>
      <c r="H44" s="643"/>
    </row>
    <row r="45" spans="2:11" ht="13.15" x14ac:dyDescent="0.25">
      <c r="B45" s="710">
        <v>10800711</v>
      </c>
      <c r="C45" s="966" t="s">
        <v>530</v>
      </c>
      <c r="D45" s="966"/>
      <c r="E45" s="656"/>
      <c r="F45" s="737">
        <v>-6234336</v>
      </c>
      <c r="G45" s="645"/>
      <c r="H45" s="643"/>
    </row>
    <row r="46" spans="2:11" ht="13.15" x14ac:dyDescent="0.25">
      <c r="B46" s="710">
        <v>10800721</v>
      </c>
      <c r="C46" s="966" t="s">
        <v>531</v>
      </c>
      <c r="D46" s="966"/>
      <c r="E46" s="656"/>
      <c r="F46" s="737">
        <v>6234336</v>
      </c>
      <c r="G46" s="645"/>
      <c r="H46" s="643"/>
    </row>
    <row r="47" spans="2:11" ht="13.15" x14ac:dyDescent="0.25">
      <c r="B47" s="710">
        <v>10800741</v>
      </c>
      <c r="C47" s="966" t="s">
        <v>532</v>
      </c>
      <c r="D47" s="966"/>
      <c r="E47" s="656"/>
      <c r="F47" s="737">
        <v>1044045</v>
      </c>
      <c r="G47" s="645"/>
      <c r="H47" s="643"/>
    </row>
    <row r="48" spans="2:11" ht="13.15" x14ac:dyDescent="0.25">
      <c r="B48" s="710">
        <v>10800751</v>
      </c>
      <c r="C48" s="966" t="s">
        <v>533</v>
      </c>
      <c r="D48" s="966"/>
      <c r="E48" s="656"/>
      <c r="F48" s="737">
        <v>-1044045</v>
      </c>
      <c r="G48" s="645"/>
      <c r="H48" s="643"/>
    </row>
    <row r="49" spans="2:8" ht="13.15" x14ac:dyDescent="0.25">
      <c r="B49" s="710">
        <v>10800831</v>
      </c>
      <c r="C49" s="966" t="s">
        <v>534</v>
      </c>
      <c r="D49" s="966"/>
      <c r="E49" s="656"/>
      <c r="F49" s="737">
        <v>-6234336</v>
      </c>
      <c r="G49" s="645"/>
      <c r="H49" s="643"/>
    </row>
    <row r="50" spans="2:8" ht="13.15" x14ac:dyDescent="0.25">
      <c r="B50" s="707" t="s">
        <v>3024</v>
      </c>
      <c r="C50" s="966" t="s">
        <v>3025</v>
      </c>
      <c r="D50" s="966"/>
      <c r="E50" s="636"/>
      <c r="F50" s="737">
        <v>0</v>
      </c>
      <c r="G50" s="645"/>
      <c r="H50" s="643"/>
    </row>
    <row r="51" spans="2:8" ht="13.15" x14ac:dyDescent="0.25">
      <c r="B51" s="707">
        <v>10891001</v>
      </c>
      <c r="C51" s="966" t="s">
        <v>3026</v>
      </c>
      <c r="D51" s="966"/>
      <c r="E51" s="636"/>
      <c r="F51" s="737">
        <v>0</v>
      </c>
      <c r="G51" s="645"/>
      <c r="H51" s="643"/>
    </row>
    <row r="52" spans="2:8" ht="13.15" x14ac:dyDescent="0.25">
      <c r="B52" s="707">
        <v>11100001</v>
      </c>
      <c r="C52" s="966" t="s">
        <v>3021</v>
      </c>
      <c r="D52" s="966"/>
      <c r="E52" s="636"/>
      <c r="F52" s="737">
        <v>0</v>
      </c>
      <c r="G52" s="645"/>
      <c r="H52" s="643"/>
    </row>
    <row r="53" spans="2:8" ht="13.15" x14ac:dyDescent="0.25">
      <c r="B53" s="707">
        <v>11100501</v>
      </c>
      <c r="C53" s="966" t="s">
        <v>213</v>
      </c>
      <c r="D53" s="966"/>
      <c r="E53" s="636"/>
      <c r="F53" s="737">
        <v>-58428327</v>
      </c>
      <c r="G53" s="645"/>
      <c r="H53" s="643"/>
    </row>
    <row r="54" spans="2:8" ht="13.9" thickBot="1" x14ac:dyDescent="0.3">
      <c r="B54" s="707"/>
      <c r="C54" s="966"/>
      <c r="D54" s="966"/>
      <c r="E54" s="636"/>
      <c r="F54" s="651">
        <f>SUM(F38:F53)</f>
        <v>-3957462054</v>
      </c>
      <c r="G54" s="645"/>
    </row>
    <row r="55" spans="2:8" ht="13.9" thickTop="1" x14ac:dyDescent="0.25">
      <c r="B55" s="707"/>
      <c r="C55" s="966"/>
      <c r="D55" s="966"/>
      <c r="E55" s="636"/>
      <c r="F55" s="659"/>
      <c r="G55" s="645"/>
      <c r="H55" s="643"/>
    </row>
    <row r="56" spans="2:8" ht="13.15" x14ac:dyDescent="0.25">
      <c r="B56" s="707">
        <v>10800003</v>
      </c>
      <c r="C56" s="966" t="s">
        <v>3027</v>
      </c>
      <c r="D56" s="966"/>
      <c r="E56" s="636"/>
      <c r="F56" s="737">
        <v>0</v>
      </c>
      <c r="G56" s="645"/>
      <c r="H56" s="643"/>
    </row>
    <row r="57" spans="2:8" ht="13.15" x14ac:dyDescent="0.25">
      <c r="B57" s="641">
        <v>10800503</v>
      </c>
      <c r="C57" s="644" t="s">
        <v>3022</v>
      </c>
      <c r="D57" s="636"/>
      <c r="E57" s="636"/>
      <c r="F57" s="737">
        <v>-110030108</v>
      </c>
      <c r="G57" s="645"/>
      <c r="H57" s="643"/>
    </row>
    <row r="58" spans="2:8" ht="13.15" x14ac:dyDescent="0.25">
      <c r="B58" s="641">
        <v>10800603</v>
      </c>
      <c r="C58" s="644" t="s">
        <v>3028</v>
      </c>
      <c r="D58" s="636"/>
      <c r="E58" s="636"/>
      <c r="F58" s="737">
        <v>11058</v>
      </c>
      <c r="G58" s="645"/>
      <c r="H58" s="643"/>
    </row>
    <row r="59" spans="2:8" ht="13.15" x14ac:dyDescent="0.25">
      <c r="B59" s="641">
        <v>11100003</v>
      </c>
      <c r="C59" s="636" t="s">
        <v>3027</v>
      </c>
      <c r="D59" s="636"/>
      <c r="E59" s="636"/>
      <c r="F59" s="737">
        <v>0</v>
      </c>
      <c r="G59" s="645"/>
      <c r="H59" s="643"/>
    </row>
    <row r="60" spans="2:8" ht="13.15" x14ac:dyDescent="0.25">
      <c r="B60" s="641">
        <v>11100503</v>
      </c>
      <c r="C60" s="644" t="s">
        <v>214</v>
      </c>
      <c r="D60" s="636"/>
      <c r="E60" s="636"/>
      <c r="F60" s="737">
        <v>-141567148</v>
      </c>
      <c r="G60" s="645"/>
      <c r="H60" s="643"/>
    </row>
    <row r="61" spans="2:8" ht="13.15" x14ac:dyDescent="0.25">
      <c r="B61" s="654" t="s">
        <v>3029</v>
      </c>
      <c r="C61" s="636" t="s">
        <v>3030</v>
      </c>
      <c r="D61" s="636"/>
      <c r="E61" s="636"/>
      <c r="F61" s="737">
        <v>0</v>
      </c>
      <c r="G61" s="645"/>
    </row>
    <row r="62" spans="2:8" ht="13.9" thickBot="1" x14ac:dyDescent="0.3">
      <c r="B62" s="641"/>
      <c r="C62" s="636"/>
      <c r="D62" s="636"/>
      <c r="E62" s="636"/>
      <c r="F62" s="651">
        <f>SUM(F56:F61)</f>
        <v>-251586198</v>
      </c>
      <c r="G62" s="645"/>
      <c r="H62" s="660"/>
    </row>
    <row r="63" spans="2:8" ht="13.9" thickTop="1" x14ac:dyDescent="0.25">
      <c r="B63" s="641"/>
      <c r="C63" s="636"/>
      <c r="D63" s="636"/>
      <c r="E63" s="636"/>
      <c r="F63" s="659"/>
      <c r="G63" s="645"/>
    </row>
    <row r="64" spans="2:8" ht="13.15" x14ac:dyDescent="0.25">
      <c r="B64" s="641">
        <v>10800041</v>
      </c>
      <c r="C64" s="636" t="s">
        <v>3031</v>
      </c>
      <c r="D64" s="636"/>
      <c r="E64" s="636"/>
      <c r="F64" s="737">
        <v>0</v>
      </c>
      <c r="G64" s="645"/>
      <c r="H64" s="643"/>
    </row>
    <row r="65" spans="2:8" ht="13.15" x14ac:dyDescent="0.25">
      <c r="B65" s="641">
        <v>10800051</v>
      </c>
      <c r="C65" s="636" t="s">
        <v>3032</v>
      </c>
      <c r="D65" s="636"/>
      <c r="E65" s="636"/>
      <c r="F65" s="737">
        <v>0</v>
      </c>
      <c r="G65" s="645"/>
      <c r="H65" s="643"/>
    </row>
    <row r="66" spans="2:8" ht="13.15" x14ac:dyDescent="0.25">
      <c r="B66" s="641">
        <v>10800061</v>
      </c>
      <c r="C66" s="636" t="s">
        <v>205</v>
      </c>
      <c r="D66" s="636"/>
      <c r="E66" s="636"/>
      <c r="F66" s="737">
        <v>-77680947</v>
      </c>
      <c r="G66" s="645"/>
      <c r="H66" s="643"/>
    </row>
    <row r="67" spans="2:8" ht="13.15" x14ac:dyDescent="0.25">
      <c r="B67" s="641">
        <v>10800071</v>
      </c>
      <c r="C67" s="636" t="s">
        <v>206</v>
      </c>
      <c r="D67" s="636"/>
      <c r="E67" s="636"/>
      <c r="F67" s="737">
        <v>77680947</v>
      </c>
      <c r="G67" s="645"/>
      <c r="H67" s="643"/>
    </row>
    <row r="68" spans="2:8" ht="13.15" x14ac:dyDescent="0.25">
      <c r="B68" s="641">
        <v>10800091</v>
      </c>
      <c r="C68" s="636" t="s">
        <v>3033</v>
      </c>
      <c r="D68" s="636"/>
      <c r="E68" s="636"/>
      <c r="F68" s="737">
        <v>0</v>
      </c>
      <c r="G68" s="645"/>
      <c r="H68" s="643"/>
    </row>
    <row r="69" spans="2:8" ht="13.15" x14ac:dyDescent="0.25">
      <c r="B69" s="641">
        <v>10800101</v>
      </c>
      <c r="C69" s="636" t="s">
        <v>3033</v>
      </c>
      <c r="D69" s="636"/>
      <c r="E69" s="636"/>
      <c r="F69" s="737">
        <v>0</v>
      </c>
      <c r="G69" s="645"/>
      <c r="H69" s="643"/>
    </row>
    <row r="70" spans="2:8" ht="13.15" x14ac:dyDescent="0.25">
      <c r="B70" s="641">
        <v>10800201</v>
      </c>
      <c r="C70" s="636" t="s">
        <v>3034</v>
      </c>
      <c r="D70" s="636"/>
      <c r="E70" s="636"/>
      <c r="F70" s="737">
        <v>0</v>
      </c>
      <c r="G70" s="645"/>
      <c r="H70" s="643"/>
    </row>
    <row r="71" spans="2:8" ht="13.15" x14ac:dyDescent="0.25">
      <c r="B71" s="641">
        <v>10800541</v>
      </c>
      <c r="C71" s="636" t="s">
        <v>3033</v>
      </c>
      <c r="D71" s="636"/>
      <c r="E71" s="636"/>
      <c r="F71" s="737">
        <v>12887378</v>
      </c>
      <c r="G71" s="645"/>
      <c r="H71" s="643"/>
    </row>
    <row r="72" spans="2:8" ht="13.15" x14ac:dyDescent="0.25">
      <c r="B72" s="641">
        <v>11100201</v>
      </c>
      <c r="C72" s="636" t="s">
        <v>3033</v>
      </c>
      <c r="D72" s="636"/>
      <c r="E72" s="636"/>
      <c r="F72" s="737">
        <v>0</v>
      </c>
      <c r="G72" s="645"/>
      <c r="H72" s="643"/>
    </row>
    <row r="73" spans="2:8" ht="13.15" x14ac:dyDescent="0.25">
      <c r="B73" s="641">
        <v>11100091</v>
      </c>
      <c r="C73" s="636" t="s">
        <v>3035</v>
      </c>
      <c r="D73" s="636"/>
      <c r="E73" s="636"/>
      <c r="F73" s="737">
        <v>0</v>
      </c>
      <c r="G73" s="645"/>
      <c r="H73" s="643"/>
    </row>
    <row r="74" spans="2:8" ht="13.9" thickBot="1" x14ac:dyDescent="0.3">
      <c r="B74" s="641"/>
      <c r="C74" s="636"/>
      <c r="D74" s="636"/>
      <c r="E74" s="636"/>
      <c r="F74" s="651">
        <f>SUM(F64:F73)</f>
        <v>12887378</v>
      </c>
      <c r="G74" s="645"/>
      <c r="H74" s="643"/>
    </row>
    <row r="75" spans="2:8" ht="13.9" thickTop="1" x14ac:dyDescent="0.25">
      <c r="B75" s="641"/>
      <c r="C75" s="636"/>
      <c r="D75" s="636"/>
      <c r="E75" s="636"/>
      <c r="F75" s="659"/>
      <c r="G75" s="645"/>
    </row>
    <row r="76" spans="2:8" ht="13.15" x14ac:dyDescent="0.25">
      <c r="B76" s="641">
        <v>10800043</v>
      </c>
      <c r="C76" s="636" t="s">
        <v>3036</v>
      </c>
      <c r="D76" s="636"/>
      <c r="E76" s="636"/>
      <c r="F76" s="737">
        <v>0</v>
      </c>
      <c r="G76" s="645"/>
      <c r="H76" s="660"/>
    </row>
    <row r="77" spans="2:8" ht="13.15" x14ac:dyDescent="0.25">
      <c r="B77" s="641">
        <v>10800093</v>
      </c>
      <c r="C77" s="636" t="s">
        <v>3033</v>
      </c>
      <c r="D77" s="636"/>
      <c r="E77" s="636"/>
      <c r="F77" s="737">
        <v>0</v>
      </c>
      <c r="G77" s="645"/>
    </row>
    <row r="78" spans="2:8" ht="13.15" x14ac:dyDescent="0.25">
      <c r="B78" s="641">
        <v>10800203</v>
      </c>
      <c r="C78" s="636" t="s">
        <v>3037</v>
      </c>
      <c r="D78" s="636"/>
      <c r="E78" s="636"/>
      <c r="F78" s="737">
        <v>0</v>
      </c>
      <c r="G78" s="645"/>
      <c r="H78" s="643"/>
    </row>
    <row r="79" spans="2:8" ht="13.15" x14ac:dyDescent="0.25">
      <c r="B79" s="641">
        <v>10800543</v>
      </c>
      <c r="C79" s="644" t="s">
        <v>212</v>
      </c>
      <c r="D79" s="636"/>
      <c r="E79" s="636"/>
      <c r="F79" s="737">
        <v>60651</v>
      </c>
      <c r="G79" s="645"/>
      <c r="H79" s="643"/>
    </row>
    <row r="80" spans="2:8" ht="13.15" x14ac:dyDescent="0.25">
      <c r="B80" s="641">
        <v>11100203</v>
      </c>
      <c r="C80" s="636" t="s">
        <v>3033</v>
      </c>
      <c r="D80" s="636"/>
      <c r="E80" s="636"/>
      <c r="F80" s="737">
        <v>0</v>
      </c>
      <c r="G80" s="645"/>
      <c r="H80" s="643"/>
    </row>
    <row r="81" spans="2:8" ht="13.9" thickBot="1" x14ac:dyDescent="0.3">
      <c r="B81" s="639"/>
      <c r="C81" s="636"/>
      <c r="D81" s="636"/>
      <c r="E81" s="636"/>
      <c r="F81" s="651">
        <f>SUM(F76:F80)</f>
        <v>60651</v>
      </c>
      <c r="G81" s="645"/>
      <c r="H81" s="643"/>
    </row>
    <row r="82" spans="2:8" ht="13.9" thickTop="1" x14ac:dyDescent="0.25">
      <c r="B82" s="639"/>
      <c r="C82" s="636"/>
      <c r="D82" s="636"/>
      <c r="E82" s="636"/>
      <c r="F82" s="659"/>
      <c r="G82" s="645"/>
      <c r="H82" s="643"/>
    </row>
    <row r="83" spans="2:8" ht="13.15" x14ac:dyDescent="0.25">
      <c r="B83" s="641">
        <v>11500001</v>
      </c>
      <c r="C83" s="636" t="s">
        <v>215</v>
      </c>
      <c r="D83" s="636"/>
      <c r="E83" s="636"/>
      <c r="F83" s="737">
        <v>-938289</v>
      </c>
      <c r="G83" s="645"/>
      <c r="H83" s="643"/>
    </row>
    <row r="84" spans="2:8" ht="13.15" x14ac:dyDescent="0.25">
      <c r="B84" s="641">
        <v>11500011</v>
      </c>
      <c r="C84" s="636" t="s">
        <v>216</v>
      </c>
      <c r="D84" s="636"/>
      <c r="E84" s="636"/>
      <c r="F84" s="737">
        <v>-302358</v>
      </c>
      <c r="G84" s="645"/>
    </row>
    <row r="85" spans="2:8" ht="13.15" x14ac:dyDescent="0.25">
      <c r="B85" s="641">
        <v>11500031</v>
      </c>
      <c r="C85" s="636" t="s">
        <v>217</v>
      </c>
      <c r="D85" s="636"/>
      <c r="E85" s="636"/>
      <c r="F85" s="737">
        <v>-65126689</v>
      </c>
      <c r="G85" s="645"/>
      <c r="H85" s="643"/>
    </row>
    <row r="86" spans="2:8" ht="13.15" x14ac:dyDescent="0.25">
      <c r="B86" s="641">
        <v>11591001</v>
      </c>
      <c r="C86" s="636" t="s">
        <v>3038</v>
      </c>
      <c r="D86" s="636"/>
      <c r="E86" s="636"/>
      <c r="F86" s="737">
        <v>0</v>
      </c>
      <c r="G86" s="645"/>
      <c r="H86" s="643"/>
    </row>
    <row r="87" spans="2:8" ht="13.15" x14ac:dyDescent="0.25">
      <c r="B87" s="641" t="s">
        <v>1747</v>
      </c>
      <c r="C87" s="636" t="s">
        <v>218</v>
      </c>
      <c r="D87" s="636"/>
      <c r="E87" s="636"/>
      <c r="F87" s="737">
        <v>-44108388</v>
      </c>
      <c r="G87" s="645"/>
      <c r="H87" s="643"/>
    </row>
    <row r="88" spans="2:8" ht="13.15" x14ac:dyDescent="0.25">
      <c r="B88" s="641">
        <v>11500051</v>
      </c>
      <c r="C88" s="636" t="s">
        <v>3039</v>
      </c>
      <c r="D88" s="636"/>
      <c r="E88" s="636"/>
      <c r="F88" s="737">
        <v>-16950333</v>
      </c>
      <c r="G88" s="645"/>
      <c r="H88" s="643"/>
    </row>
    <row r="89" spans="2:8" ht="13.15" x14ac:dyDescent="0.25">
      <c r="B89" s="641">
        <v>11500061</v>
      </c>
      <c r="C89" s="636" t="s">
        <v>3040</v>
      </c>
      <c r="D89" s="636"/>
      <c r="E89" s="636"/>
      <c r="F89" s="737">
        <v>-6439765</v>
      </c>
      <c r="G89" s="645"/>
      <c r="H89" s="643"/>
    </row>
    <row r="90" spans="2:8" ht="13.9" thickBot="1" x14ac:dyDescent="0.3">
      <c r="B90" s="639"/>
      <c r="C90" s="636"/>
      <c r="D90" s="636"/>
      <c r="E90" s="636"/>
      <c r="F90" s="651">
        <f>SUM(F83:F89)</f>
        <v>-133865822</v>
      </c>
      <c r="G90" s="645"/>
      <c r="H90" s="643"/>
    </row>
    <row r="91" spans="2:8" ht="13.9" thickTop="1" x14ac:dyDescent="0.25">
      <c r="B91" s="639"/>
      <c r="C91" s="636"/>
      <c r="D91" s="636"/>
      <c r="E91" s="636"/>
      <c r="F91" s="659"/>
      <c r="G91" s="645"/>
      <c r="H91" s="643"/>
    </row>
    <row r="92" spans="2:8" ht="13.15" x14ac:dyDescent="0.25">
      <c r="B92" s="641">
        <v>10100011</v>
      </c>
      <c r="C92" s="636" t="s">
        <v>3041</v>
      </c>
      <c r="D92" s="636"/>
      <c r="E92" s="636"/>
      <c r="F92" s="737">
        <v>0</v>
      </c>
      <c r="G92" s="645"/>
      <c r="H92" s="643"/>
    </row>
    <row r="93" spans="2:8" ht="13.15" x14ac:dyDescent="0.25">
      <c r="B93" s="639"/>
      <c r="C93" s="636"/>
      <c r="D93" s="636"/>
      <c r="E93" s="636"/>
      <c r="F93" s="737"/>
      <c r="G93" s="645"/>
      <c r="H93" s="643"/>
    </row>
    <row r="94" spans="2:8" ht="13.15" x14ac:dyDescent="0.25">
      <c r="B94" s="661">
        <v>23001001</v>
      </c>
      <c r="C94" s="662" t="s">
        <v>3042</v>
      </c>
      <c r="D94" s="636"/>
      <c r="E94" s="636"/>
      <c r="F94" s="737">
        <v>0</v>
      </c>
      <c r="G94" s="645"/>
      <c r="H94" s="663"/>
    </row>
    <row r="95" spans="2:8" ht="13.15" x14ac:dyDescent="0.25">
      <c r="B95" s="661">
        <v>23001021</v>
      </c>
      <c r="C95" s="664" t="s">
        <v>114</v>
      </c>
      <c r="D95" s="636"/>
      <c r="E95" s="636"/>
      <c r="F95" s="737">
        <v>-62094237</v>
      </c>
      <c r="G95" s="645"/>
      <c r="H95" s="663"/>
    </row>
    <row r="96" spans="2:8" ht="13.15" x14ac:dyDescent="0.25">
      <c r="B96" s="661">
        <v>23001031</v>
      </c>
      <c r="C96" s="664" t="s">
        <v>115</v>
      </c>
      <c r="D96" s="636"/>
      <c r="E96" s="636"/>
      <c r="F96" s="737">
        <v>-40818948</v>
      </c>
      <c r="G96" s="645"/>
      <c r="H96" s="663"/>
    </row>
    <row r="97" spans="1:8" ht="13.15" x14ac:dyDescent="0.25">
      <c r="B97" s="661">
        <v>23001041</v>
      </c>
      <c r="C97" s="664" t="s">
        <v>116</v>
      </c>
      <c r="D97" s="636"/>
      <c r="E97" s="636"/>
      <c r="F97" s="737">
        <v>-14170397</v>
      </c>
      <c r="G97" s="645"/>
      <c r="H97" s="663"/>
    </row>
    <row r="98" spans="1:8" ht="13.15" x14ac:dyDescent="0.25">
      <c r="B98" s="661">
        <v>23001061</v>
      </c>
      <c r="C98" s="664" t="s">
        <v>117</v>
      </c>
      <c r="D98" s="636"/>
      <c r="E98" s="636"/>
      <c r="F98" s="737">
        <v>-3867896</v>
      </c>
      <c r="G98" s="645"/>
      <c r="H98" s="663"/>
    </row>
    <row r="99" spans="1:8" ht="13.15" x14ac:dyDescent="0.25">
      <c r="B99" s="661">
        <v>23001071</v>
      </c>
      <c r="C99" s="664" t="s">
        <v>118</v>
      </c>
      <c r="D99" s="636"/>
      <c r="E99" s="636"/>
      <c r="F99" s="737">
        <v>-9860880</v>
      </c>
      <c r="G99" s="645"/>
      <c r="H99" s="663"/>
    </row>
    <row r="100" spans="1:8" ht="13.15" x14ac:dyDescent="0.25">
      <c r="B100" s="661">
        <v>23001081</v>
      </c>
      <c r="C100" s="664" t="s">
        <v>3043</v>
      </c>
      <c r="D100" s="636"/>
      <c r="E100" s="636"/>
      <c r="F100" s="737">
        <v>0</v>
      </c>
      <c r="G100" s="645"/>
      <c r="H100" s="663"/>
    </row>
    <row r="101" spans="1:8" ht="13.15" x14ac:dyDescent="0.25">
      <c r="B101" s="661">
        <v>23001091</v>
      </c>
      <c r="C101" s="664" t="s">
        <v>3044</v>
      </c>
      <c r="D101" s="636"/>
      <c r="E101" s="636"/>
      <c r="F101" s="737">
        <v>0</v>
      </c>
      <c r="G101" s="645"/>
      <c r="H101" s="663"/>
    </row>
    <row r="102" spans="1:8" ht="13.15" x14ac:dyDescent="0.25">
      <c r="B102" s="661">
        <v>23001101</v>
      </c>
      <c r="C102" s="664" t="s">
        <v>3045</v>
      </c>
      <c r="D102" s="636"/>
      <c r="E102" s="636"/>
      <c r="F102" s="737">
        <v>0</v>
      </c>
      <c r="G102" s="645"/>
      <c r="H102" s="663"/>
    </row>
    <row r="103" spans="1:8" ht="13.15" x14ac:dyDescent="0.25">
      <c r="B103" s="661">
        <v>23001121</v>
      </c>
      <c r="C103" s="664" t="s">
        <v>3046</v>
      </c>
      <c r="D103" s="636"/>
      <c r="E103" s="636"/>
      <c r="F103" s="737">
        <v>0</v>
      </c>
      <c r="G103" s="645"/>
      <c r="H103" s="663"/>
    </row>
    <row r="104" spans="1:8" ht="13.15" x14ac:dyDescent="0.25">
      <c r="B104" s="661">
        <v>23001131</v>
      </c>
      <c r="C104" s="648" t="s">
        <v>119</v>
      </c>
      <c r="D104" s="636"/>
      <c r="E104" s="636"/>
      <c r="F104" s="737">
        <v>-19739290</v>
      </c>
      <c r="G104" s="645"/>
      <c r="H104" s="663"/>
    </row>
    <row r="105" spans="1:8" ht="13.15" x14ac:dyDescent="0.25">
      <c r="B105" s="661">
        <v>23001151</v>
      </c>
      <c r="C105" s="648" t="s">
        <v>121</v>
      </c>
      <c r="D105" s="636"/>
      <c r="E105" s="636"/>
      <c r="F105" s="737">
        <v>-122932</v>
      </c>
      <c r="G105" s="645"/>
      <c r="H105" s="663"/>
    </row>
    <row r="106" spans="1:8" ht="13.15" x14ac:dyDescent="0.25">
      <c r="B106" s="661">
        <v>23002001</v>
      </c>
      <c r="C106" s="664" t="s">
        <v>3047</v>
      </c>
      <c r="D106" s="636"/>
      <c r="E106" s="636"/>
      <c r="F106" s="737">
        <v>0</v>
      </c>
      <c r="G106" s="645"/>
      <c r="H106" s="663"/>
    </row>
    <row r="107" spans="1:8" ht="13.15" x14ac:dyDescent="0.25">
      <c r="B107" s="661">
        <v>23002011</v>
      </c>
      <c r="C107" s="664" t="s">
        <v>3044</v>
      </c>
      <c r="D107" s="636"/>
      <c r="E107" s="636"/>
      <c r="F107" s="737">
        <v>-1042701</v>
      </c>
      <c r="G107" s="645"/>
      <c r="H107" s="663"/>
    </row>
    <row r="108" spans="1:8" ht="13.15" x14ac:dyDescent="0.25">
      <c r="B108" s="661">
        <v>23002041</v>
      </c>
      <c r="C108" s="664" t="s">
        <v>3047</v>
      </c>
      <c r="D108" s="636"/>
      <c r="E108" s="636"/>
      <c r="F108" s="737">
        <v>-24143656</v>
      </c>
      <c r="G108" s="645"/>
      <c r="H108" s="663"/>
    </row>
    <row r="109" spans="1:8" ht="13.15" x14ac:dyDescent="0.25">
      <c r="B109" s="661">
        <v>23002061</v>
      </c>
      <c r="C109" s="664" t="s">
        <v>125</v>
      </c>
      <c r="D109" s="636"/>
      <c r="E109" s="636"/>
      <c r="F109" s="737">
        <v>45856</v>
      </c>
      <c r="G109" s="645"/>
      <c r="H109" s="663"/>
    </row>
    <row r="110" spans="1:8" ht="13.15" x14ac:dyDescent="0.25">
      <c r="B110" s="661">
        <v>23002071</v>
      </c>
      <c r="C110" s="664" t="s">
        <v>126</v>
      </c>
      <c r="D110" s="636"/>
      <c r="E110" s="636"/>
      <c r="F110" s="737">
        <v>280594</v>
      </c>
      <c r="G110" s="645"/>
      <c r="H110" s="663"/>
    </row>
    <row r="111" spans="1:8" ht="13.15" x14ac:dyDescent="0.25">
      <c r="B111" s="661">
        <v>23002081</v>
      </c>
      <c r="C111" s="664" t="s">
        <v>3048</v>
      </c>
      <c r="D111" s="636"/>
      <c r="E111" s="636"/>
      <c r="F111" s="737">
        <v>0</v>
      </c>
      <c r="G111" s="645"/>
      <c r="H111" s="663"/>
    </row>
    <row r="112" spans="1:8" ht="13.15" x14ac:dyDescent="0.25">
      <c r="A112" s="965"/>
      <c r="B112" s="710">
        <v>23002091</v>
      </c>
      <c r="C112" s="714" t="s">
        <v>127</v>
      </c>
      <c r="D112" s="966"/>
      <c r="E112" s="966"/>
      <c r="F112" s="737">
        <v>-6103636</v>
      </c>
      <c r="G112" s="870"/>
      <c r="H112" s="1032"/>
    </row>
    <row r="113" spans="1:8" ht="13.15" x14ac:dyDescent="0.25">
      <c r="A113" s="965"/>
      <c r="B113" s="710">
        <v>23002093</v>
      </c>
      <c r="C113" s="714" t="s">
        <v>4986</v>
      </c>
      <c r="D113" s="966"/>
      <c r="E113" s="966"/>
      <c r="F113" s="737">
        <v>-20882</v>
      </c>
      <c r="G113" s="870"/>
      <c r="H113" s="1032"/>
    </row>
    <row r="114" spans="1:8" ht="13.15" x14ac:dyDescent="0.25">
      <c r="B114" s="661">
        <v>23003011</v>
      </c>
      <c r="C114" s="664" t="s">
        <v>3049</v>
      </c>
      <c r="D114" s="636"/>
      <c r="E114" s="636"/>
      <c r="F114" s="737">
        <v>0</v>
      </c>
      <c r="G114" s="645"/>
      <c r="H114" s="663"/>
    </row>
    <row r="115" spans="1:8" ht="13.15" x14ac:dyDescent="0.25">
      <c r="B115" s="661">
        <v>23003021</v>
      </c>
      <c r="C115" s="664"/>
      <c r="D115" s="636"/>
      <c r="E115" s="636"/>
      <c r="F115" s="737">
        <v>434324</v>
      </c>
      <c r="G115" s="645"/>
      <c r="H115" s="663"/>
    </row>
    <row r="116" spans="1:8" ht="13.15" x14ac:dyDescent="0.25">
      <c r="B116" s="661">
        <v>23003031</v>
      </c>
      <c r="C116" s="664"/>
      <c r="D116" s="636"/>
      <c r="E116" s="636"/>
      <c r="F116" s="737">
        <v>5342862</v>
      </c>
      <c r="G116" s="645"/>
      <c r="H116" s="663"/>
    </row>
    <row r="117" spans="1:8" ht="13.15" x14ac:dyDescent="0.25">
      <c r="B117" s="661" t="s">
        <v>2637</v>
      </c>
      <c r="C117" s="664" t="s">
        <v>120</v>
      </c>
      <c r="E117" s="636"/>
      <c r="F117" s="737">
        <v>-583150</v>
      </c>
      <c r="G117" s="645"/>
      <c r="H117" s="663"/>
    </row>
    <row r="118" spans="1:8" ht="13.15" x14ac:dyDescent="0.25">
      <c r="B118" s="661" t="s">
        <v>4987</v>
      </c>
      <c r="C118" s="664" t="s">
        <v>3050</v>
      </c>
      <c r="E118" s="636"/>
      <c r="F118" s="737">
        <v>0</v>
      </c>
      <c r="G118" s="645"/>
      <c r="H118" s="663"/>
    </row>
    <row r="119" spans="1:8" ht="13.15" x14ac:dyDescent="0.25">
      <c r="B119" s="661" t="s">
        <v>4988</v>
      </c>
      <c r="C119" s="664" t="s">
        <v>3051</v>
      </c>
      <c r="E119" s="636"/>
      <c r="F119" s="737">
        <v>0</v>
      </c>
      <c r="G119" s="645"/>
      <c r="H119" s="663"/>
    </row>
    <row r="120" spans="1:8" ht="13.15" x14ac:dyDescent="0.25">
      <c r="B120" s="661" t="s">
        <v>2639</v>
      </c>
      <c r="C120" s="664" t="s">
        <v>122</v>
      </c>
      <c r="E120" s="636"/>
      <c r="F120" s="737">
        <v>-1271877</v>
      </c>
      <c r="G120" s="645"/>
      <c r="H120" s="663"/>
    </row>
    <row r="121" spans="1:8" ht="13.9" thickBot="1" x14ac:dyDescent="0.3">
      <c r="B121" s="641"/>
      <c r="C121" s="636"/>
      <c r="D121" s="636"/>
      <c r="E121" s="636"/>
      <c r="F121" s="651">
        <f>SUM(F94:F120)</f>
        <v>-177736846</v>
      </c>
      <c r="G121" s="645"/>
      <c r="H121" s="666"/>
    </row>
    <row r="122" spans="1:8" ht="13.9" thickTop="1" x14ac:dyDescent="0.25">
      <c r="B122" s="641"/>
      <c r="C122" s="636"/>
      <c r="D122" s="636"/>
      <c r="E122" s="636"/>
      <c r="F122" s="652"/>
      <c r="G122" s="645"/>
    </row>
    <row r="123" spans="1:8" ht="13.15" x14ac:dyDescent="0.25">
      <c r="B123" s="641">
        <v>25300353</v>
      </c>
      <c r="C123" s="636" t="s">
        <v>132</v>
      </c>
      <c r="D123" s="636"/>
      <c r="E123" s="636"/>
      <c r="F123" s="737">
        <v>-2935080</v>
      </c>
      <c r="G123" s="645"/>
      <c r="H123" s="660"/>
    </row>
    <row r="124" spans="1:8" ht="13.15" x14ac:dyDescent="0.25">
      <c r="B124" s="641">
        <v>25300363</v>
      </c>
      <c r="C124" s="636" t="s">
        <v>133</v>
      </c>
      <c r="D124" s="636"/>
      <c r="E124" s="636"/>
      <c r="F124" s="737">
        <v>-110602</v>
      </c>
      <c r="G124" s="645"/>
      <c r="H124" s="660"/>
    </row>
    <row r="125" spans="1:8" ht="13.15" x14ac:dyDescent="0.25">
      <c r="A125" s="665"/>
      <c r="B125" s="641">
        <v>25300413</v>
      </c>
      <c r="C125" s="636" t="s">
        <v>3052</v>
      </c>
      <c r="D125" s="636"/>
      <c r="E125" s="636"/>
      <c r="F125" s="737">
        <v>-41372</v>
      </c>
      <c r="G125" s="645"/>
      <c r="H125" s="660"/>
    </row>
    <row r="126" spans="1:8" ht="13.15" x14ac:dyDescent="0.25">
      <c r="B126" s="641">
        <v>25301203</v>
      </c>
      <c r="C126" s="636" t="s">
        <v>3053</v>
      </c>
      <c r="D126" s="636"/>
      <c r="E126" s="636"/>
      <c r="F126" s="737">
        <v>0</v>
      </c>
      <c r="G126" s="645"/>
      <c r="H126" s="660"/>
    </row>
    <row r="127" spans="1:8" ht="13.15" x14ac:dyDescent="0.25">
      <c r="B127" s="641">
        <v>25300443</v>
      </c>
      <c r="C127" s="648" t="s">
        <v>135</v>
      </c>
      <c r="D127" s="636"/>
      <c r="E127" s="636"/>
      <c r="F127" s="737">
        <v>-413208</v>
      </c>
      <c r="G127" s="645"/>
      <c r="H127" s="660"/>
    </row>
    <row r="128" spans="1:8" s="665" customFormat="1" ht="13.15" x14ac:dyDescent="0.25">
      <c r="B128" s="641">
        <v>25300463</v>
      </c>
      <c r="C128" s="648" t="s">
        <v>11611</v>
      </c>
      <c r="D128" s="636"/>
      <c r="E128" s="636"/>
      <c r="F128" s="737">
        <v>-60342</v>
      </c>
      <c r="G128" s="645"/>
      <c r="H128" s="667"/>
    </row>
    <row r="129" spans="2:8" ht="13.15" x14ac:dyDescent="0.25">
      <c r="B129" s="641" t="s">
        <v>2868</v>
      </c>
      <c r="C129" s="648" t="s">
        <v>136</v>
      </c>
      <c r="E129" s="636"/>
      <c r="F129" s="737">
        <v>0</v>
      </c>
      <c r="G129" s="645"/>
      <c r="H129" s="660"/>
    </row>
    <row r="130" spans="2:8" ht="13.15" x14ac:dyDescent="0.25">
      <c r="B130" s="641">
        <v>25301213</v>
      </c>
      <c r="C130" s="648" t="s">
        <v>138</v>
      </c>
      <c r="E130" s="636"/>
      <c r="F130" s="737">
        <v>-568886</v>
      </c>
      <c r="G130" s="645"/>
      <c r="H130" s="660"/>
    </row>
    <row r="131" spans="2:8" ht="13.15" x14ac:dyDescent="0.25">
      <c r="B131" s="668"/>
      <c r="C131" s="669"/>
      <c r="D131" s="670"/>
      <c r="E131" s="669"/>
      <c r="F131" s="671">
        <f>SUM(F123:F130)</f>
        <v>-4129490</v>
      </c>
      <c r="G131" s="645"/>
      <c r="H131" s="660"/>
    </row>
    <row r="132" spans="2:8" ht="13.15" x14ac:dyDescent="0.25">
      <c r="B132" s="641"/>
      <c r="C132" s="636"/>
      <c r="D132" s="636"/>
      <c r="E132" s="636"/>
      <c r="F132" s="652"/>
      <c r="G132" s="645"/>
      <c r="H132" s="660"/>
    </row>
    <row r="133" spans="2:8" ht="13.15" x14ac:dyDescent="0.25">
      <c r="B133" s="641">
        <v>23001013</v>
      </c>
      <c r="C133" s="636" t="s">
        <v>3054</v>
      </c>
      <c r="D133" s="636"/>
      <c r="E133" s="636"/>
      <c r="F133" s="737">
        <v>0</v>
      </c>
      <c r="G133" s="645"/>
      <c r="H133" s="660"/>
    </row>
    <row r="134" spans="2:8" ht="13.15" x14ac:dyDescent="0.25">
      <c r="B134" s="641" t="s">
        <v>2631</v>
      </c>
      <c r="C134" s="636" t="s">
        <v>131</v>
      </c>
      <c r="E134" s="636"/>
      <c r="F134" s="737">
        <v>0</v>
      </c>
      <c r="G134" s="645"/>
    </row>
    <row r="135" spans="2:8" ht="13.15" x14ac:dyDescent="0.25">
      <c r="B135" s="672"/>
      <c r="C135" s="673"/>
      <c r="D135" s="674"/>
      <c r="E135" s="636"/>
      <c r="F135" s="737">
        <v>0</v>
      </c>
      <c r="G135" s="645"/>
    </row>
    <row r="136" spans="2:8" ht="13.15" x14ac:dyDescent="0.25">
      <c r="B136" s="639"/>
      <c r="C136" s="636"/>
      <c r="D136" s="636"/>
      <c r="E136" s="636"/>
      <c r="F136" s="659"/>
      <c r="G136" s="645"/>
      <c r="H136" s="660"/>
    </row>
    <row r="137" spans="2:8" ht="13.15" x14ac:dyDescent="0.25">
      <c r="B137" s="639"/>
      <c r="C137" s="636"/>
      <c r="D137" s="636"/>
      <c r="E137" s="636"/>
      <c r="F137" s="659">
        <v>-3957462054</v>
      </c>
      <c r="G137" s="645"/>
      <c r="H137" s="660"/>
    </row>
    <row r="138" spans="2:8" ht="13.15" x14ac:dyDescent="0.25">
      <c r="B138" s="639"/>
      <c r="C138" s="636"/>
      <c r="D138" s="636"/>
      <c r="E138" s="636"/>
      <c r="F138" s="659">
        <v>12887378</v>
      </c>
      <c r="G138" s="645"/>
    </row>
    <row r="139" spans="2:8" ht="13.15" x14ac:dyDescent="0.25">
      <c r="B139" s="639"/>
      <c r="C139" s="675" t="s">
        <v>3055</v>
      </c>
      <c r="D139" s="675"/>
      <c r="E139" s="675"/>
      <c r="F139" s="676">
        <f>SUM(F137:F138)</f>
        <v>-3944574676</v>
      </c>
      <c r="G139" s="645"/>
    </row>
    <row r="140" spans="2:8" ht="13.9" thickBot="1" x14ac:dyDescent="0.3">
      <c r="B140" s="677"/>
      <c r="C140" s="678"/>
      <c r="D140" s="678"/>
      <c r="E140" s="678"/>
      <c r="F140" s="679"/>
      <c r="G140" s="636"/>
    </row>
    <row r="142" spans="2:8" ht="13.15" x14ac:dyDescent="0.25">
      <c r="B142" s="641">
        <v>10700501</v>
      </c>
      <c r="F142" s="737">
        <v>287731394</v>
      </c>
    </row>
    <row r="143" spans="2:8" ht="13.15" x14ac:dyDescent="0.25">
      <c r="B143" s="641">
        <v>10700601</v>
      </c>
      <c r="F143" s="737">
        <v>-550670</v>
      </c>
    </row>
    <row r="146" spans="2:6" ht="14.45" x14ac:dyDescent="0.3">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6.899999999999999" hidden="1" x14ac:dyDescent="0.55000000000000004">
      <c r="A1" s="592"/>
      <c r="G1" s="593"/>
      <c r="H1" s="594"/>
      <c r="I1" s="595"/>
      <c r="J1" s="596"/>
    </row>
    <row r="2" spans="1:19" ht="13.15" hidden="1" x14ac:dyDescent="0.25"/>
    <row r="3" spans="1:19" ht="13.15" x14ac:dyDescent="0.25">
      <c r="A3" s="597" t="s">
        <v>106</v>
      </c>
    </row>
    <row r="4" spans="1:19" ht="13.15" x14ac:dyDescent="0.25">
      <c r="A4" s="597" t="s">
        <v>391</v>
      </c>
    </row>
    <row r="5" spans="1:19" ht="13.15" x14ac:dyDescent="0.25">
      <c r="A5" s="1155"/>
      <c r="B5" s="1155"/>
      <c r="C5" s="1155"/>
      <c r="D5" s="1155"/>
      <c r="E5" s="1155"/>
      <c r="F5" s="1155"/>
      <c r="G5" s="1155"/>
      <c r="H5" s="1155"/>
      <c r="I5" s="1155"/>
    </row>
    <row r="6" spans="1:19" ht="13.15" x14ac:dyDescent="0.25">
      <c r="B6" s="597"/>
      <c r="C6" s="598"/>
      <c r="D6" s="31" t="s">
        <v>392</v>
      </c>
      <c r="E6" s="599"/>
      <c r="F6" s="598"/>
      <c r="G6" s="599" t="s">
        <v>393</v>
      </c>
      <c r="H6" s="598"/>
      <c r="I6" s="599" t="s">
        <v>394</v>
      </c>
    </row>
    <row r="7" spans="1:19" ht="13.15" x14ac:dyDescent="0.25">
      <c r="A7" s="600" t="s">
        <v>395</v>
      </c>
      <c r="B7" s="601" t="s">
        <v>396</v>
      </c>
      <c r="C7" s="602"/>
      <c r="D7" s="603" t="s">
        <v>397</v>
      </c>
      <c r="E7" s="604" t="s">
        <v>398</v>
      </c>
      <c r="F7" s="602"/>
      <c r="G7" s="604" t="s">
        <v>398</v>
      </c>
      <c r="H7" s="602"/>
      <c r="I7" s="604" t="s">
        <v>398</v>
      </c>
    </row>
    <row r="8" spans="1:19" ht="13.15" x14ac:dyDescent="0.25">
      <c r="A8" s="613">
        <v>1</v>
      </c>
      <c r="B8" s="605" t="s">
        <v>399</v>
      </c>
      <c r="C8" s="606"/>
      <c r="D8" s="607"/>
      <c r="E8" s="608"/>
      <c r="F8" s="606"/>
      <c r="G8" s="608"/>
      <c r="H8" s="606"/>
      <c r="I8" s="608"/>
    </row>
    <row r="9" spans="1:19" ht="13.15" x14ac:dyDescent="0.25">
      <c r="A9" s="613">
        <v>2</v>
      </c>
      <c r="B9" s="613" t="s">
        <v>400</v>
      </c>
      <c r="C9" s="609"/>
      <c r="F9" s="609"/>
      <c r="G9" s="867">
        <v>1396510</v>
      </c>
      <c r="H9" s="609"/>
    </row>
    <row r="10" spans="1:19" ht="13.15" x14ac:dyDescent="0.25">
      <c r="A10" s="613">
        <v>3</v>
      </c>
      <c r="B10" s="613" t="s">
        <v>401</v>
      </c>
      <c r="E10" s="840"/>
      <c r="F10" s="816"/>
      <c r="G10" s="840">
        <v>729618</v>
      </c>
      <c r="H10" s="816"/>
      <c r="I10" s="840"/>
    </row>
    <row r="11" spans="1:19" ht="13.15" x14ac:dyDescent="0.25">
      <c r="A11" s="613">
        <v>4</v>
      </c>
      <c r="B11" s="613" t="s">
        <v>402</v>
      </c>
      <c r="E11" s="840"/>
      <c r="F11" s="816"/>
      <c r="G11" s="840">
        <v>1975919</v>
      </c>
      <c r="H11" s="816"/>
      <c r="I11" s="840"/>
    </row>
    <row r="12" spans="1:19" ht="13.15" x14ac:dyDescent="0.25">
      <c r="A12" s="613">
        <v>5</v>
      </c>
      <c r="B12" s="611" t="s">
        <v>380</v>
      </c>
      <c r="D12" s="612"/>
      <c r="E12" s="870"/>
      <c r="F12" s="816"/>
      <c r="G12" s="845">
        <v>4102047</v>
      </c>
      <c r="H12" s="816"/>
      <c r="I12" s="870"/>
    </row>
    <row r="13" spans="1:19" ht="13.15" x14ac:dyDescent="0.25">
      <c r="A13" s="613">
        <v>6</v>
      </c>
      <c r="B13" s="613" t="s">
        <v>403</v>
      </c>
      <c r="E13" s="840"/>
      <c r="F13" s="816"/>
      <c r="G13" s="840">
        <v>1593086</v>
      </c>
      <c r="H13" s="816"/>
      <c r="I13" s="840"/>
    </row>
    <row r="14" spans="1:19" ht="13.15" x14ac:dyDescent="0.25">
      <c r="A14" s="613">
        <v>7</v>
      </c>
      <c r="B14" s="613" t="s">
        <v>404</v>
      </c>
      <c r="E14" s="840"/>
      <c r="F14" s="816"/>
      <c r="G14" s="840">
        <v>4044524</v>
      </c>
      <c r="H14" s="816"/>
      <c r="I14" s="840"/>
    </row>
    <row r="15" spans="1:19" ht="13.15" x14ac:dyDescent="0.25">
      <c r="A15" s="613">
        <v>8</v>
      </c>
      <c r="B15" s="613" t="s">
        <v>405</v>
      </c>
      <c r="E15" s="840"/>
      <c r="F15" s="816"/>
      <c r="G15" s="840">
        <v>161998</v>
      </c>
      <c r="H15" s="816"/>
      <c r="I15" s="840"/>
      <c r="N15" s="756"/>
      <c r="Q15" s="757"/>
    </row>
    <row r="16" spans="1:19" ht="13.15" x14ac:dyDescent="0.25">
      <c r="A16" s="613">
        <v>9</v>
      </c>
      <c r="B16" s="613" t="s">
        <v>406</v>
      </c>
      <c r="E16" s="840"/>
      <c r="F16" s="816"/>
      <c r="G16" s="840">
        <v>226179</v>
      </c>
      <c r="H16" s="816"/>
      <c r="I16" s="840"/>
      <c r="N16" s="756"/>
      <c r="Q16" s="610"/>
      <c r="R16" s="610"/>
      <c r="S16" s="757"/>
    </row>
    <row r="17" spans="1:12" ht="61.5" customHeight="1" thickBot="1" x14ac:dyDescent="0.3">
      <c r="A17" s="613">
        <v>10</v>
      </c>
      <c r="B17" s="613" t="s">
        <v>407</v>
      </c>
      <c r="C17" s="609"/>
      <c r="D17" s="614" t="s">
        <v>408</v>
      </c>
      <c r="E17" s="848">
        <v>10142856882</v>
      </c>
      <c r="F17" s="839"/>
      <c r="G17" s="849">
        <v>10127834000</v>
      </c>
      <c r="H17" s="839"/>
      <c r="I17" s="848">
        <v>15022882</v>
      </c>
    </row>
    <row r="18" spans="1:12" ht="20.25" customHeight="1" thickTop="1" x14ac:dyDescent="0.25">
      <c r="A18" s="613">
        <v>11</v>
      </c>
      <c r="B18" s="613" t="s">
        <v>409</v>
      </c>
      <c r="C18" s="609"/>
      <c r="E18" s="850"/>
      <c r="F18" s="839"/>
      <c r="G18" s="850"/>
      <c r="H18" s="839"/>
      <c r="I18" s="850"/>
    </row>
    <row r="19" spans="1:12" ht="20.25" customHeight="1" x14ac:dyDescent="0.25">
      <c r="A19" s="758"/>
      <c r="B19" s="759" t="s">
        <v>1680</v>
      </c>
      <c r="C19" s="760"/>
      <c r="D19" s="761"/>
      <c r="E19" s="855"/>
      <c r="F19" s="853"/>
      <c r="G19" s="855">
        <v>0</v>
      </c>
      <c r="H19" s="853"/>
      <c r="I19" s="855"/>
      <c r="J19" s="762"/>
    </row>
    <row r="20" spans="1:12" ht="20.25" customHeight="1" thickBot="1" x14ac:dyDescent="0.3">
      <c r="A20" s="613">
        <v>12</v>
      </c>
      <c r="B20" s="613" t="s">
        <v>410</v>
      </c>
      <c r="C20" s="609"/>
      <c r="E20" s="850">
        <v>10142856882</v>
      </c>
      <c r="F20" s="850"/>
      <c r="G20" s="850">
        <v>10127834000</v>
      </c>
      <c r="H20" s="839"/>
      <c r="I20" s="848">
        <v>15022882</v>
      </c>
    </row>
    <row r="21" spans="1:12" ht="13.9" thickTop="1" x14ac:dyDescent="0.25">
      <c r="A21" s="613">
        <v>13</v>
      </c>
      <c r="E21" s="870"/>
      <c r="F21" s="816"/>
      <c r="G21" s="870"/>
      <c r="H21" s="816"/>
      <c r="I21" s="870"/>
    </row>
    <row r="22" spans="1:12" ht="14.45" x14ac:dyDescent="0.3">
      <c r="A22" s="613">
        <v>14</v>
      </c>
      <c r="B22" s="613" t="s">
        <v>411</v>
      </c>
      <c r="D22" s="615" t="s">
        <v>412</v>
      </c>
      <c r="E22" s="867">
        <v>972387262</v>
      </c>
      <c r="F22" s="816"/>
      <c r="G22" s="858">
        <v>955266000</v>
      </c>
      <c r="H22" s="816"/>
      <c r="I22" s="850">
        <v>17121262</v>
      </c>
    </row>
    <row r="23" spans="1:12" ht="14.45" x14ac:dyDescent="0.3">
      <c r="A23" s="613">
        <v>15</v>
      </c>
      <c r="B23" s="613" t="s">
        <v>409</v>
      </c>
      <c r="D23" s="615"/>
      <c r="E23" s="867"/>
      <c r="F23" s="816"/>
      <c r="G23" s="858"/>
      <c r="H23" s="816"/>
      <c r="I23" s="850"/>
    </row>
    <row r="24" spans="1:12" ht="13.15" x14ac:dyDescent="0.25">
      <c r="A24" s="613">
        <v>16</v>
      </c>
      <c r="B24" s="613" t="s">
        <v>413</v>
      </c>
      <c r="D24" s="615"/>
      <c r="E24" s="867">
        <v>972387262</v>
      </c>
      <c r="F24" s="816"/>
      <c r="G24" s="867">
        <v>955266000</v>
      </c>
      <c r="H24" s="816"/>
      <c r="I24" s="850">
        <v>17121262</v>
      </c>
    </row>
    <row r="25" spans="1:12" ht="13.15" x14ac:dyDescent="0.25">
      <c r="A25" s="613">
        <v>17</v>
      </c>
      <c r="B25" s="613" t="s">
        <v>414</v>
      </c>
      <c r="E25" s="860">
        <v>0.66190000000000004</v>
      </c>
      <c r="F25" s="816"/>
      <c r="G25" s="860">
        <v>0.66190000000000004</v>
      </c>
      <c r="H25" s="816"/>
      <c r="I25" s="860">
        <v>0.66190000000000004</v>
      </c>
    </row>
    <row r="26" spans="1:12" ht="13.15" x14ac:dyDescent="0.25">
      <c r="A26" s="613">
        <v>18</v>
      </c>
      <c r="E26" s="845"/>
      <c r="F26" s="816"/>
      <c r="G26" s="845"/>
      <c r="H26" s="816"/>
      <c r="I26" s="845"/>
    </row>
    <row r="27" spans="1:12" ht="13.15" x14ac:dyDescent="0.25">
      <c r="A27" s="613">
        <v>19</v>
      </c>
      <c r="B27" s="613" t="s">
        <v>415</v>
      </c>
      <c r="E27" s="840">
        <v>643623128.71780002</v>
      </c>
      <c r="F27" s="816"/>
      <c r="G27" s="840">
        <v>632290565.4000001</v>
      </c>
      <c r="H27" s="816"/>
      <c r="I27" s="840">
        <v>11332563.317799926</v>
      </c>
      <c r="L27" s="767"/>
    </row>
    <row r="28" spans="1:12" ht="13.15" x14ac:dyDescent="0.25">
      <c r="A28" s="613">
        <v>20</v>
      </c>
      <c r="D28" s="616"/>
      <c r="E28" s="840"/>
      <c r="F28" s="816"/>
      <c r="G28" s="840"/>
      <c r="H28" s="816"/>
      <c r="I28" s="840"/>
    </row>
    <row r="29" spans="1:12" ht="13.15" x14ac:dyDescent="0.25">
      <c r="A29" s="613">
        <v>21</v>
      </c>
      <c r="B29" s="613" t="s">
        <v>410</v>
      </c>
      <c r="E29" s="840">
        <v>10142856882</v>
      </c>
      <c r="F29" s="816"/>
      <c r="G29" s="840">
        <v>10127834000</v>
      </c>
      <c r="H29" s="816"/>
      <c r="I29" s="840">
        <v>15022882</v>
      </c>
      <c r="L29" s="767"/>
    </row>
    <row r="30" spans="1:12" ht="13.9" thickBot="1" x14ac:dyDescent="0.3">
      <c r="A30" s="613">
        <v>22</v>
      </c>
      <c r="B30" s="613" t="s">
        <v>416</v>
      </c>
      <c r="D30" s="617"/>
      <c r="E30" s="863">
        <v>10786480010.7178</v>
      </c>
      <c r="F30" s="816"/>
      <c r="G30" s="863">
        <v>10760124565.4</v>
      </c>
      <c r="H30" s="816"/>
      <c r="I30" s="863">
        <v>26355445.317799926</v>
      </c>
    </row>
    <row r="31" spans="1:12" ht="13.9" thickTop="1" x14ac:dyDescent="0.25">
      <c r="A31" s="613">
        <v>23</v>
      </c>
      <c r="B31" s="613" t="s">
        <v>417</v>
      </c>
      <c r="D31" s="616">
        <v>10100011</v>
      </c>
      <c r="E31" s="870">
        <v>0</v>
      </c>
      <c r="F31" s="816"/>
      <c r="G31" s="850"/>
      <c r="H31" s="816"/>
      <c r="I31" s="850"/>
    </row>
    <row r="32" spans="1:12" ht="13.15" x14ac:dyDescent="0.25">
      <c r="A32" s="613">
        <v>24</v>
      </c>
      <c r="B32" s="613" t="s">
        <v>418</v>
      </c>
      <c r="D32" s="616">
        <v>10200011</v>
      </c>
      <c r="E32" s="870"/>
      <c r="F32" s="816"/>
      <c r="G32" s="850"/>
      <c r="H32" s="816"/>
      <c r="I32" s="850"/>
    </row>
    <row r="33" spans="1:12" ht="26.45" x14ac:dyDescent="0.25">
      <c r="A33" s="613">
        <v>25</v>
      </c>
      <c r="B33" s="613" t="s">
        <v>419</v>
      </c>
      <c r="D33" s="616" t="s">
        <v>420</v>
      </c>
      <c r="E33" s="840">
        <v>282791675</v>
      </c>
      <c r="F33" s="816"/>
      <c r="G33" s="816"/>
      <c r="H33" s="816"/>
      <c r="I33" s="840"/>
    </row>
    <row r="34" spans="1:12" ht="13.15" x14ac:dyDescent="0.25">
      <c r="A34" s="613">
        <v>26</v>
      </c>
      <c r="E34" s="845"/>
      <c r="F34" s="816"/>
      <c r="G34" s="870"/>
      <c r="H34" s="816"/>
      <c r="I34" s="870"/>
    </row>
    <row r="35" spans="1:12" ht="13.9" thickBot="1" x14ac:dyDescent="0.3">
      <c r="A35" s="613">
        <v>27</v>
      </c>
      <c r="B35" s="613" t="s">
        <v>421</v>
      </c>
      <c r="E35" s="848">
        <v>11069271685.7178</v>
      </c>
      <c r="F35" s="816"/>
      <c r="G35" s="94"/>
      <c r="H35" s="95"/>
      <c r="I35" s="94"/>
      <c r="L35" s="789"/>
    </row>
    <row r="36" spans="1:12" ht="13.9" thickTop="1" x14ac:dyDescent="0.25">
      <c r="A36" s="613">
        <v>28</v>
      </c>
      <c r="D36" s="618"/>
      <c r="E36" s="840"/>
      <c r="F36" s="816"/>
      <c r="G36" s="840"/>
      <c r="H36" s="816"/>
      <c r="I36" s="840"/>
      <c r="L36" s="790"/>
    </row>
    <row r="37" spans="1:12" ht="13.15" x14ac:dyDescent="0.25">
      <c r="A37" s="613">
        <v>29</v>
      </c>
      <c r="B37" s="619" t="s">
        <v>422</v>
      </c>
      <c r="C37" s="665"/>
      <c r="E37" s="840"/>
      <c r="F37" s="816"/>
      <c r="G37" s="840"/>
      <c r="H37" s="816"/>
      <c r="I37" s="840"/>
    </row>
    <row r="38" spans="1:12" ht="13.15" x14ac:dyDescent="0.25">
      <c r="A38" s="613">
        <v>30</v>
      </c>
      <c r="B38" s="613" t="s">
        <v>400</v>
      </c>
      <c r="E38" s="840"/>
      <c r="F38" s="866"/>
      <c r="G38" s="867">
        <v>-928822</v>
      </c>
      <c r="H38" s="877">
        <v>81963</v>
      </c>
      <c r="I38" s="840" t="s">
        <v>11257</v>
      </c>
    </row>
    <row r="39" spans="1:12" ht="13.15" x14ac:dyDescent="0.25">
      <c r="A39" s="613">
        <v>31</v>
      </c>
      <c r="B39" s="613" t="s">
        <v>401</v>
      </c>
      <c r="E39" s="840"/>
      <c r="F39" s="816"/>
      <c r="G39" s="840">
        <v>-183452</v>
      </c>
      <c r="H39" s="816"/>
      <c r="I39" s="840"/>
    </row>
    <row r="40" spans="1:12" ht="13.15" x14ac:dyDescent="0.25">
      <c r="A40" s="613">
        <v>32</v>
      </c>
      <c r="B40" s="613" t="s">
        <v>402</v>
      </c>
      <c r="E40" s="840"/>
      <c r="F40" s="816"/>
      <c r="G40" s="840">
        <v>-791062</v>
      </c>
      <c r="H40" s="816"/>
      <c r="I40" s="840"/>
    </row>
    <row r="41" spans="1:12" ht="13.15" x14ac:dyDescent="0.25">
      <c r="A41" s="613">
        <v>33</v>
      </c>
      <c r="B41" s="611" t="s">
        <v>380</v>
      </c>
      <c r="E41" s="840"/>
      <c r="F41" s="816"/>
      <c r="G41" s="845">
        <v>-1903336</v>
      </c>
      <c r="H41" s="816"/>
      <c r="I41" s="840"/>
    </row>
    <row r="42" spans="1:12" ht="13.15" x14ac:dyDescent="0.25">
      <c r="A42" s="613">
        <v>34</v>
      </c>
      <c r="B42" s="613" t="s">
        <v>403</v>
      </c>
      <c r="E42" s="840"/>
      <c r="F42" s="816"/>
      <c r="G42" s="840">
        <v>-518909</v>
      </c>
      <c r="H42" s="816"/>
      <c r="I42" s="840"/>
    </row>
    <row r="43" spans="1:12" ht="13.15" x14ac:dyDescent="0.25">
      <c r="A43" s="613">
        <v>35</v>
      </c>
      <c r="B43" s="613" t="s">
        <v>404</v>
      </c>
      <c r="E43" s="840"/>
      <c r="F43" s="816"/>
      <c r="G43" s="840">
        <v>-1504591</v>
      </c>
      <c r="H43" s="816"/>
      <c r="I43" s="840"/>
    </row>
    <row r="44" spans="1:12" ht="13.15" x14ac:dyDescent="0.25">
      <c r="A44" s="613">
        <v>36</v>
      </c>
      <c r="B44" s="613" t="s">
        <v>405</v>
      </c>
      <c r="E44" s="840"/>
      <c r="F44" s="816"/>
      <c r="G44" s="840">
        <v>-65270</v>
      </c>
      <c r="H44" s="816"/>
      <c r="I44" s="840"/>
    </row>
    <row r="45" spans="1:12" ht="13.15" x14ac:dyDescent="0.25">
      <c r="A45" s="613">
        <v>37</v>
      </c>
      <c r="B45" s="613" t="s">
        <v>406</v>
      </c>
      <c r="E45" s="840"/>
      <c r="F45" s="816"/>
      <c r="G45" s="840">
        <v>-84969</v>
      </c>
      <c r="H45" s="816"/>
      <c r="I45" s="840"/>
    </row>
    <row r="46" spans="1:12" ht="44.25" customHeight="1" thickBot="1" x14ac:dyDescent="0.3">
      <c r="A46" s="613">
        <v>38</v>
      </c>
      <c r="B46" s="613" t="s">
        <v>423</v>
      </c>
      <c r="D46" s="614" t="s">
        <v>424</v>
      </c>
      <c r="E46" s="848">
        <v>-4077119349</v>
      </c>
      <c r="F46" s="816"/>
      <c r="G46" s="849">
        <v>-4077075000</v>
      </c>
      <c r="H46" s="816"/>
      <c r="I46" s="848">
        <v>-44349</v>
      </c>
    </row>
    <row r="47" spans="1:12" ht="21" customHeight="1" thickTop="1" x14ac:dyDescent="0.25">
      <c r="B47" s="613" t="s">
        <v>409</v>
      </c>
      <c r="E47" s="850"/>
      <c r="F47" s="816"/>
      <c r="G47" s="850">
        <v>-47351</v>
      </c>
      <c r="H47" s="816"/>
      <c r="I47" s="850"/>
    </row>
    <row r="48" spans="1:12" ht="13.9" thickBot="1" x14ac:dyDescent="0.3">
      <c r="A48" s="613">
        <v>39</v>
      </c>
      <c r="B48" s="613" t="s">
        <v>425</v>
      </c>
      <c r="E48" s="840">
        <v>-4077119349</v>
      </c>
      <c r="F48" s="840">
        <v>0</v>
      </c>
      <c r="G48" s="840">
        <v>-4077122351</v>
      </c>
      <c r="H48" s="816"/>
      <c r="I48" s="848">
        <v>3002</v>
      </c>
    </row>
    <row r="49" spans="1:9" ht="39" customHeight="1" thickTop="1" x14ac:dyDescent="0.25">
      <c r="A49" s="613">
        <v>40</v>
      </c>
      <c r="B49" s="613" t="s">
        <v>413</v>
      </c>
      <c r="D49" s="614" t="s">
        <v>426</v>
      </c>
      <c r="E49" s="867">
        <v>-284515615</v>
      </c>
      <c r="F49" s="816"/>
      <c r="G49" s="867">
        <v>-284512000</v>
      </c>
      <c r="H49" s="816"/>
      <c r="I49" s="867">
        <v>-3615</v>
      </c>
    </row>
    <row r="50" spans="1:9" ht="13.15" x14ac:dyDescent="0.25">
      <c r="A50" s="613">
        <v>41</v>
      </c>
      <c r="B50" s="613" t="s">
        <v>414</v>
      </c>
      <c r="E50" s="860">
        <v>0.66190000000000004</v>
      </c>
      <c r="F50" s="816"/>
      <c r="G50" s="860">
        <v>0.66190000000000004</v>
      </c>
      <c r="H50" s="816"/>
      <c r="I50" s="860">
        <v>0.65449999999999997</v>
      </c>
    </row>
    <row r="51" spans="1:9" ht="13.15" x14ac:dyDescent="0.25">
      <c r="A51" s="613">
        <v>42</v>
      </c>
      <c r="E51" s="845"/>
      <c r="F51" s="816"/>
      <c r="G51" s="845"/>
      <c r="H51" s="816"/>
      <c r="I51" s="845"/>
    </row>
    <row r="52" spans="1:9" ht="13.15" x14ac:dyDescent="0.25">
      <c r="A52" s="613">
        <v>43</v>
      </c>
      <c r="B52" s="613" t="s">
        <v>415</v>
      </c>
      <c r="E52" s="840">
        <v>-188320885.56850001</v>
      </c>
      <c r="F52" s="816"/>
      <c r="G52" s="840">
        <v>-188318492.80000001</v>
      </c>
      <c r="H52" s="816"/>
      <c r="I52" s="840">
        <v>-2392.7685000002384</v>
      </c>
    </row>
    <row r="53" spans="1:9" ht="13.15" x14ac:dyDescent="0.25">
      <c r="A53" s="613">
        <v>44</v>
      </c>
      <c r="B53" s="613" t="s">
        <v>427</v>
      </c>
      <c r="E53" s="840"/>
      <c r="F53" s="816"/>
      <c r="G53" s="840"/>
      <c r="H53" s="816"/>
      <c r="I53" s="840">
        <v>0</v>
      </c>
    </row>
    <row r="54" spans="1:9" ht="13.15" x14ac:dyDescent="0.25">
      <c r="A54" s="613">
        <v>45</v>
      </c>
      <c r="B54" s="613" t="s">
        <v>410</v>
      </c>
      <c r="E54" s="840">
        <v>-4077119349</v>
      </c>
      <c r="F54" s="816"/>
      <c r="G54" s="840">
        <v>-4077122351</v>
      </c>
      <c r="H54" s="816"/>
      <c r="I54" s="840">
        <v>3002</v>
      </c>
    </row>
    <row r="55" spans="1:9" ht="13.9" thickBot="1" x14ac:dyDescent="0.3">
      <c r="A55" s="613">
        <v>46</v>
      </c>
      <c r="B55" s="613" t="s">
        <v>428</v>
      </c>
      <c r="E55" s="863">
        <v>-4265440234.5685</v>
      </c>
      <c r="F55" s="816"/>
      <c r="G55" s="863">
        <v>-4265440843.8000002</v>
      </c>
      <c r="H55" s="816"/>
      <c r="I55" s="863">
        <v>609.23149999976158</v>
      </c>
    </row>
    <row r="56" spans="1:9" ht="40.15" thickTop="1" x14ac:dyDescent="0.25">
      <c r="A56" s="613">
        <v>47</v>
      </c>
      <c r="B56" s="613" t="s">
        <v>429</v>
      </c>
      <c r="D56" s="614" t="s">
        <v>430</v>
      </c>
      <c r="E56" s="870">
        <v>14725292</v>
      </c>
      <c r="F56" s="816"/>
      <c r="G56" s="870"/>
      <c r="H56" s="816"/>
      <c r="I56" s="965"/>
    </row>
    <row r="57" spans="1:9" ht="26.45" x14ac:dyDescent="0.25">
      <c r="A57" s="613">
        <v>48</v>
      </c>
      <c r="B57" s="613" t="s">
        <v>431</v>
      </c>
      <c r="D57" s="614" t="s">
        <v>4994</v>
      </c>
      <c r="E57" s="870">
        <v>133326.51700000002</v>
      </c>
      <c r="F57" s="816"/>
      <c r="G57" s="870"/>
      <c r="H57" s="816"/>
      <c r="I57" s="965"/>
    </row>
    <row r="58" spans="1:9" ht="26.45" x14ac:dyDescent="0.25">
      <c r="A58" s="613" t="e">
        <v>#REF!</v>
      </c>
      <c r="B58" s="613" t="s">
        <v>419</v>
      </c>
      <c r="D58" s="616" t="s">
        <v>432</v>
      </c>
      <c r="E58" s="840">
        <v>-138085919</v>
      </c>
      <c r="F58" s="816"/>
      <c r="G58" s="870">
        <v>-4388667536</v>
      </c>
      <c r="H58" s="816"/>
      <c r="I58" s="965"/>
    </row>
    <row r="59" spans="1:9" ht="13.15" x14ac:dyDescent="0.25">
      <c r="A59" s="613" t="e">
        <v>#REF!</v>
      </c>
      <c r="B59" s="613" t="s">
        <v>433</v>
      </c>
      <c r="D59" s="616" t="s">
        <v>434</v>
      </c>
      <c r="E59" s="840">
        <v>0</v>
      </c>
      <c r="F59" s="816"/>
      <c r="G59" s="763">
        <v>-4388667535.5324507</v>
      </c>
      <c r="H59" s="816"/>
      <c r="I59" s="869"/>
    </row>
    <row r="60" spans="1:9" ht="13.15" x14ac:dyDescent="0.25">
      <c r="B60" s="613" t="s">
        <v>433</v>
      </c>
      <c r="D60" s="616" t="s">
        <v>435</v>
      </c>
      <c r="E60" s="840">
        <v>0</v>
      </c>
      <c r="F60" s="816"/>
      <c r="G60" s="870"/>
      <c r="H60" s="816"/>
      <c r="I60" s="869"/>
    </row>
    <row r="61" spans="1:9" ht="13.15" x14ac:dyDescent="0.25">
      <c r="A61" s="613" t="e">
        <v>#REF!</v>
      </c>
      <c r="B61" s="613" t="s">
        <v>436</v>
      </c>
      <c r="D61" s="616" t="s">
        <v>437</v>
      </c>
      <c r="E61" s="840">
        <v>0</v>
      </c>
      <c r="F61" s="816"/>
      <c r="G61" s="870"/>
      <c r="H61" s="816"/>
      <c r="I61" s="869"/>
    </row>
    <row r="62" spans="1:9" ht="13.15" x14ac:dyDescent="0.25">
      <c r="A62" s="613" t="e">
        <v>#REF!</v>
      </c>
      <c r="B62" s="613" t="s">
        <v>436</v>
      </c>
      <c r="D62" s="616" t="s">
        <v>438</v>
      </c>
      <c r="E62" s="840">
        <v>0</v>
      </c>
      <c r="F62" s="816"/>
      <c r="G62" s="870"/>
      <c r="H62" s="816"/>
      <c r="I62" s="869"/>
    </row>
    <row r="63" spans="1:9" ht="13.15" x14ac:dyDescent="0.25">
      <c r="A63" s="613" t="e">
        <v>#REF!</v>
      </c>
      <c r="B63" s="613" t="s">
        <v>439</v>
      </c>
      <c r="D63" s="616" t="s">
        <v>440</v>
      </c>
      <c r="E63" s="840">
        <v>-168261668</v>
      </c>
      <c r="F63" s="816"/>
      <c r="G63" s="870"/>
      <c r="H63" s="816"/>
      <c r="I63" s="869"/>
    </row>
    <row r="64" spans="1:9" ht="13.15" x14ac:dyDescent="0.25">
      <c r="A64" s="613" t="e">
        <v>#REF!</v>
      </c>
      <c r="B64" s="613" t="s">
        <v>439</v>
      </c>
      <c r="D64" s="616" t="s">
        <v>441</v>
      </c>
      <c r="E64" s="840">
        <v>-331729.0563</v>
      </c>
      <c r="F64" s="816"/>
      <c r="G64" s="870"/>
      <c r="H64" s="816"/>
      <c r="I64" s="869"/>
    </row>
    <row r="65" spans="1:9" ht="13.15" x14ac:dyDescent="0.25">
      <c r="A65" s="613" t="e">
        <v>#REF!</v>
      </c>
      <c r="B65" s="613" t="s">
        <v>442</v>
      </c>
      <c r="D65" s="616" t="s">
        <v>443</v>
      </c>
      <c r="E65" s="840">
        <v>-2132461.7631999999</v>
      </c>
      <c r="F65" s="816"/>
      <c r="G65" s="870">
        <v>-170725858.81950003</v>
      </c>
      <c r="H65" s="816"/>
      <c r="I65" s="869"/>
    </row>
    <row r="66" spans="1:9" ht="13.15" x14ac:dyDescent="0.25">
      <c r="A66" s="613" t="e">
        <v>#REF!</v>
      </c>
      <c r="E66" s="845"/>
      <c r="F66" s="816"/>
      <c r="G66" s="763">
        <v>170725858.56450653</v>
      </c>
      <c r="H66" s="816"/>
      <c r="I66" s="870"/>
    </row>
    <row r="67" spans="1:9" ht="13.9" thickBot="1" x14ac:dyDescent="0.3">
      <c r="A67" s="613" t="e">
        <v>#REF!</v>
      </c>
      <c r="B67" s="613" t="s">
        <v>421</v>
      </c>
      <c r="E67" s="848">
        <v>-4559393393.8710003</v>
      </c>
      <c r="F67" s="816"/>
      <c r="G67" s="850"/>
      <c r="H67" s="816"/>
      <c r="I67" s="850"/>
    </row>
    <row r="68" spans="1:9" ht="13.9" thickTop="1" x14ac:dyDescent="0.25">
      <c r="A68" s="613" t="e">
        <v>#REF!</v>
      </c>
      <c r="E68" s="840"/>
      <c r="F68" s="816"/>
      <c r="G68" s="870"/>
      <c r="H68" s="816"/>
      <c r="I68" s="870"/>
    </row>
    <row r="69" spans="1:9" ht="13.9" thickBot="1" x14ac:dyDescent="0.3">
      <c r="A69" s="613" t="e">
        <v>#REF!</v>
      </c>
      <c r="B69" s="613" t="s">
        <v>444</v>
      </c>
      <c r="E69" s="848">
        <v>6509878291.8467999</v>
      </c>
      <c r="F69" s="816"/>
      <c r="G69" s="850"/>
      <c r="H69" s="816"/>
      <c r="I69" s="870"/>
    </row>
    <row r="70" spans="1:9" ht="13.9" thickTop="1" x14ac:dyDescent="0.25">
      <c r="A70" s="613" t="e">
        <v>#REF!</v>
      </c>
      <c r="E70" s="840"/>
      <c r="F70" s="816"/>
      <c r="G70" s="840"/>
      <c r="H70" s="816"/>
      <c r="I70" s="840"/>
    </row>
    <row r="71" spans="1:9" ht="13.15" x14ac:dyDescent="0.25">
      <c r="A71" s="613" t="e">
        <v>#REF!</v>
      </c>
      <c r="B71" s="613" t="s">
        <v>445</v>
      </c>
      <c r="E71" s="840">
        <v>6509878291.6208429</v>
      </c>
      <c r="F71" s="816"/>
      <c r="G71" s="871"/>
      <c r="H71" s="816"/>
      <c r="I71" s="840"/>
    </row>
    <row r="72" spans="1:9" ht="13.15" x14ac:dyDescent="0.25">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ht="14.45" x14ac:dyDescent="0.3">
      <c r="D1" s="140" t="s">
        <v>3227</v>
      </c>
      <c r="E1" s="139">
        <v>0.66190000000000004</v>
      </c>
    </row>
    <row r="2" spans="1:11" ht="14.45" x14ac:dyDescent="0.3">
      <c r="C2" s="688" t="s">
        <v>4991</v>
      </c>
      <c r="D2" s="688" t="s">
        <v>3209</v>
      </c>
    </row>
    <row r="3" spans="1:11" ht="14.45" x14ac:dyDescent="0.3">
      <c r="A3" s="91" t="s">
        <v>3204</v>
      </c>
      <c r="B3" s="142" t="s">
        <v>4991</v>
      </c>
      <c r="C3" s="1087">
        <v>36858</v>
      </c>
      <c r="D3" s="1107">
        <v>24396.3102</v>
      </c>
      <c r="E3" s="80" t="s">
        <v>4993</v>
      </c>
      <c r="F3" s="80"/>
      <c r="G3" s="80"/>
      <c r="I3" t="s">
        <v>1664</v>
      </c>
      <c r="J3" s="690">
        <v>4044524</v>
      </c>
    </row>
    <row r="4" spans="1:11" ht="14.45" x14ac:dyDescent="0.3">
      <c r="A4" s="92" t="s">
        <v>4735</v>
      </c>
      <c r="B4" s="142">
        <v>220</v>
      </c>
      <c r="C4" s="1087">
        <v>220</v>
      </c>
      <c r="D4" s="1107">
        <v>145.61800000000002</v>
      </c>
      <c r="E4" s="80"/>
      <c r="F4" s="80"/>
      <c r="G4" s="80"/>
      <c r="I4" t="s">
        <v>1670</v>
      </c>
      <c r="J4" s="690">
        <v>475046</v>
      </c>
    </row>
    <row r="5" spans="1:11" ht="14.45" x14ac:dyDescent="0.3">
      <c r="A5" s="92" t="s">
        <v>4737</v>
      </c>
      <c r="B5" s="142">
        <v>482195</v>
      </c>
      <c r="C5" s="1087">
        <v>482195</v>
      </c>
      <c r="D5" s="1107">
        <v>319164.87050000002</v>
      </c>
      <c r="E5" s="80"/>
      <c r="F5" s="80"/>
      <c r="G5" s="80"/>
      <c r="I5" t="s">
        <v>1668</v>
      </c>
      <c r="J5" s="690">
        <v>226179</v>
      </c>
    </row>
    <row r="6" spans="1:11" ht="14.45" x14ac:dyDescent="0.3">
      <c r="A6" s="92" t="s">
        <v>4741</v>
      </c>
      <c r="B6" s="142">
        <v>46107</v>
      </c>
      <c r="C6" s="1087">
        <v>46107</v>
      </c>
      <c r="D6" s="1107">
        <v>30518.223300000001</v>
      </c>
      <c r="E6" s="80"/>
      <c r="F6" s="80"/>
      <c r="G6" s="80"/>
      <c r="I6" t="s">
        <v>1660</v>
      </c>
      <c r="J6" s="690">
        <v>729618</v>
      </c>
    </row>
    <row r="7" spans="1:11" ht="14.45" x14ac:dyDescent="0.3">
      <c r="A7" s="92" t="s">
        <v>4745</v>
      </c>
      <c r="B7" s="142">
        <v>162544</v>
      </c>
      <c r="C7" s="1087">
        <v>162544</v>
      </c>
      <c r="D7" s="1107">
        <v>107587.87360000001</v>
      </c>
      <c r="E7" s="80"/>
      <c r="F7" s="80"/>
      <c r="G7" s="80"/>
      <c r="I7" t="s">
        <v>1657</v>
      </c>
      <c r="J7" s="690">
        <v>482415</v>
      </c>
    </row>
    <row r="8" spans="1:11" ht="14.45" x14ac:dyDescent="0.3">
      <c r="A8" s="92" t="s">
        <v>4798</v>
      </c>
      <c r="B8" s="142">
        <v>134125</v>
      </c>
      <c r="C8" s="1087">
        <v>134125</v>
      </c>
      <c r="D8" s="1107">
        <v>88777.337500000009</v>
      </c>
      <c r="E8" s="80"/>
      <c r="F8" s="80"/>
      <c r="G8" s="80"/>
      <c r="I8" s="80" t="s">
        <v>1659</v>
      </c>
      <c r="J8" s="858">
        <v>161998</v>
      </c>
      <c r="K8" s="80"/>
    </row>
    <row r="9" spans="1:11" ht="14.45" x14ac:dyDescent="0.3">
      <c r="A9" s="92" t="s">
        <v>4811</v>
      </c>
      <c r="B9" s="142">
        <v>6399</v>
      </c>
      <c r="C9" s="1087">
        <v>6399</v>
      </c>
      <c r="D9" s="1107">
        <v>4235.4981000000007</v>
      </c>
      <c r="E9" s="80"/>
      <c r="F9" s="80"/>
      <c r="G9" s="80"/>
      <c r="I9" s="80" t="s">
        <v>1661</v>
      </c>
      <c r="J9" s="858">
        <v>1975919</v>
      </c>
      <c r="K9" s="80"/>
    </row>
    <row r="10" spans="1:11" ht="14.45" x14ac:dyDescent="0.3">
      <c r="A10" s="92" t="s">
        <v>4820</v>
      </c>
      <c r="B10" s="142">
        <v>93</v>
      </c>
      <c r="C10" s="1087">
        <v>93</v>
      </c>
      <c r="D10" s="1107">
        <v>61.556700000000006</v>
      </c>
      <c r="E10" s="80"/>
      <c r="F10" s="80"/>
      <c r="G10" s="80"/>
      <c r="I10" t="s">
        <v>1658</v>
      </c>
      <c r="J10" s="690">
        <v>1396510</v>
      </c>
    </row>
    <row r="11" spans="1:11" ht="14.45" x14ac:dyDescent="0.3">
      <c r="A11" s="92" t="s">
        <v>4825</v>
      </c>
      <c r="B11" s="142">
        <v>1515</v>
      </c>
      <c r="C11" s="1087">
        <v>1515</v>
      </c>
      <c r="D11" s="1107">
        <v>1002.7785000000001</v>
      </c>
      <c r="E11" s="80"/>
      <c r="F11" s="80"/>
      <c r="G11" s="80"/>
      <c r="I11" t="s">
        <v>1662</v>
      </c>
      <c r="J11" s="690">
        <v>1593086</v>
      </c>
    </row>
    <row r="12" spans="1:11" ht="14.45" x14ac:dyDescent="0.3">
      <c r="A12" s="92" t="s">
        <v>4832</v>
      </c>
      <c r="B12" s="142">
        <v>0</v>
      </c>
      <c r="C12" s="1087">
        <v>0</v>
      </c>
      <c r="D12" s="1107">
        <v>0</v>
      </c>
      <c r="E12" s="80"/>
      <c r="F12" s="80"/>
      <c r="G12" s="80"/>
    </row>
    <row r="13" spans="1:11" ht="14.45" x14ac:dyDescent="0.3">
      <c r="A13" s="92" t="s">
        <v>4834</v>
      </c>
      <c r="B13" s="142">
        <v>727</v>
      </c>
      <c r="C13" s="1087">
        <v>727</v>
      </c>
      <c r="D13" s="1107">
        <v>481.20130000000006</v>
      </c>
      <c r="E13" s="80"/>
      <c r="F13" s="80"/>
      <c r="G13" s="80"/>
    </row>
    <row r="14" spans="1:11" ht="14.45" x14ac:dyDescent="0.3">
      <c r="A14" s="92" t="s">
        <v>4838</v>
      </c>
      <c r="B14" s="142">
        <v>82924</v>
      </c>
      <c r="C14" s="1087">
        <v>82924</v>
      </c>
      <c r="D14" s="1107">
        <v>54887.395600000003</v>
      </c>
      <c r="E14" s="80"/>
      <c r="F14" s="80"/>
      <c r="G14" s="80"/>
    </row>
    <row r="15" spans="1:11" ht="14.45" x14ac:dyDescent="0.3">
      <c r="A15" s="92" t="s">
        <v>4849</v>
      </c>
      <c r="B15" s="142">
        <v>1058</v>
      </c>
      <c r="C15" s="1087">
        <v>1058</v>
      </c>
      <c r="D15" s="1107">
        <v>700.29020000000003</v>
      </c>
      <c r="E15" s="80"/>
      <c r="F15" s="80"/>
      <c r="G15" s="80"/>
    </row>
    <row r="16" spans="1:11" ht="14.45" x14ac:dyDescent="0.3">
      <c r="A16" s="92" t="s">
        <v>4855</v>
      </c>
      <c r="B16" s="142">
        <v>501</v>
      </c>
      <c r="C16" s="1087">
        <v>501</v>
      </c>
      <c r="D16" s="1107">
        <v>331.61190000000005</v>
      </c>
      <c r="E16" s="80"/>
      <c r="F16" s="1095">
        <v>632290.56540000008</v>
      </c>
      <c r="G16" s="80"/>
    </row>
    <row r="17" spans="1:7" thickBot="1" x14ac:dyDescent="0.35">
      <c r="A17" s="92" t="s">
        <v>4857</v>
      </c>
      <c r="B17" s="142">
        <v>2195</v>
      </c>
      <c r="C17" s="1083">
        <v>2195</v>
      </c>
      <c r="D17" s="80" t="s">
        <v>4992</v>
      </c>
      <c r="E17" s="80"/>
      <c r="F17" s="80"/>
      <c r="G17" s="80"/>
    </row>
    <row r="18" spans="1:7" ht="14.45" x14ac:dyDescent="0.3">
      <c r="A18" s="92" t="s">
        <v>3239</v>
      </c>
      <c r="B18" s="142">
        <v>114</v>
      </c>
      <c r="C18" s="1087">
        <v>114</v>
      </c>
      <c r="D18" s="1086"/>
      <c r="E18" s="812">
        <v>114</v>
      </c>
      <c r="F18" s="80"/>
      <c r="G18" s="80"/>
    </row>
    <row r="19" spans="1:7" ht="14.45" x14ac:dyDescent="0.3">
      <c r="A19" s="92" t="s">
        <v>3242</v>
      </c>
      <c r="B19" s="142">
        <v>57103</v>
      </c>
      <c r="C19" s="1087">
        <v>57103</v>
      </c>
      <c r="D19" s="1089">
        <v>145.61800000000002</v>
      </c>
      <c r="E19" s="812">
        <v>57248.618000000002</v>
      </c>
      <c r="F19" s="80"/>
      <c r="G19" s="80"/>
    </row>
    <row r="20" spans="1:7" ht="14.45" x14ac:dyDescent="0.3">
      <c r="A20" s="92" t="s">
        <v>3246</v>
      </c>
      <c r="B20" s="142">
        <v>104781</v>
      </c>
      <c r="C20" s="1087">
        <v>104781</v>
      </c>
      <c r="D20" s="1089">
        <v>319164.87050000002</v>
      </c>
      <c r="E20" s="812">
        <v>423945.87050000002</v>
      </c>
      <c r="F20" s="80"/>
      <c r="G20" s="80"/>
    </row>
    <row r="21" spans="1:7" ht="14.45" x14ac:dyDescent="0.3">
      <c r="A21" s="92" t="s">
        <v>3254</v>
      </c>
      <c r="B21" s="142">
        <v>3795</v>
      </c>
      <c r="C21" s="1087">
        <v>3795</v>
      </c>
      <c r="D21" s="1090"/>
      <c r="E21" s="812">
        <v>3795</v>
      </c>
      <c r="F21" s="80"/>
      <c r="G21" s="80"/>
    </row>
    <row r="22" spans="1:7" ht="14.45" x14ac:dyDescent="0.3">
      <c r="A22" s="92" t="s">
        <v>3263</v>
      </c>
      <c r="B22" s="142">
        <v>178792</v>
      </c>
      <c r="C22" s="1087">
        <v>178792</v>
      </c>
      <c r="D22" s="1090"/>
      <c r="E22" s="812">
        <v>178792</v>
      </c>
      <c r="F22" s="80"/>
      <c r="G22" s="80"/>
    </row>
    <row r="23" spans="1:7" ht="14.45" x14ac:dyDescent="0.3">
      <c r="A23" s="92" t="s">
        <v>3295</v>
      </c>
      <c r="B23" s="142">
        <v>712517</v>
      </c>
      <c r="C23" s="1087">
        <v>712517</v>
      </c>
      <c r="D23" s="1090"/>
      <c r="E23" s="812">
        <v>712517</v>
      </c>
      <c r="F23" s="80"/>
      <c r="G23" s="80"/>
    </row>
    <row r="24" spans="1:7" ht="14.45" x14ac:dyDescent="0.3">
      <c r="A24" s="92" t="s">
        <v>3327</v>
      </c>
      <c r="B24" s="142">
        <v>345232</v>
      </c>
      <c r="C24" s="1087">
        <v>345232</v>
      </c>
      <c r="D24" s="1090"/>
      <c r="E24" s="812">
        <v>345232</v>
      </c>
      <c r="F24" s="80"/>
      <c r="G24" s="80"/>
    </row>
    <row r="25" spans="1:7" ht="14.45" x14ac:dyDescent="0.3">
      <c r="A25" s="92" t="s">
        <v>3359</v>
      </c>
      <c r="B25" s="142">
        <v>49454</v>
      </c>
      <c r="C25" s="1087">
        <v>49454</v>
      </c>
      <c r="D25" s="1090"/>
      <c r="E25" s="812">
        <v>49454</v>
      </c>
      <c r="F25" s="80"/>
      <c r="G25" s="80"/>
    </row>
    <row r="26" spans="1:7" ht="14.45" x14ac:dyDescent="0.3">
      <c r="A26" s="92" t="s">
        <v>3391</v>
      </c>
      <c r="B26" s="142">
        <v>15900</v>
      </c>
      <c r="C26" s="1087">
        <v>15900</v>
      </c>
      <c r="D26" s="1090"/>
      <c r="E26" s="812">
        <v>15900</v>
      </c>
      <c r="F26" s="80"/>
      <c r="G26" s="80"/>
    </row>
    <row r="27" spans="1:7" ht="14.45" x14ac:dyDescent="0.3">
      <c r="A27" s="92" t="s">
        <v>3424</v>
      </c>
      <c r="B27" s="142">
        <v>90820</v>
      </c>
      <c r="C27" s="1087">
        <v>90820</v>
      </c>
      <c r="D27" s="1090"/>
      <c r="E27" s="812">
        <v>90820</v>
      </c>
      <c r="F27" s="80"/>
      <c r="G27" s="80"/>
    </row>
    <row r="28" spans="1:7" ht="14.45" x14ac:dyDescent="0.3">
      <c r="A28" s="92" t="s">
        <v>3427</v>
      </c>
      <c r="B28" s="142">
        <v>7112</v>
      </c>
      <c r="C28" s="1087">
        <v>7112</v>
      </c>
      <c r="D28" s="1090"/>
      <c r="E28" s="812">
        <v>7112</v>
      </c>
      <c r="F28" s="80"/>
      <c r="G28" s="80"/>
    </row>
    <row r="29" spans="1:7" ht="14.45" x14ac:dyDescent="0.3">
      <c r="A29" s="92" t="s">
        <v>3439</v>
      </c>
      <c r="B29" s="142">
        <v>166253</v>
      </c>
      <c r="C29" s="1087">
        <v>166253</v>
      </c>
      <c r="D29" s="1090"/>
      <c r="E29" s="812">
        <v>166253</v>
      </c>
      <c r="F29" s="80"/>
      <c r="G29" s="80"/>
    </row>
    <row r="30" spans="1:7" ht="14.45" x14ac:dyDescent="0.3">
      <c r="A30" s="92" t="s">
        <v>3469</v>
      </c>
      <c r="B30" s="142">
        <v>358985</v>
      </c>
      <c r="C30" s="1087">
        <v>358985</v>
      </c>
      <c r="D30" s="1090"/>
      <c r="E30" s="812">
        <v>358985</v>
      </c>
      <c r="F30" s="80"/>
      <c r="G30" s="80"/>
    </row>
    <row r="31" spans="1:7" ht="14.45" x14ac:dyDescent="0.3">
      <c r="A31" s="92" t="s">
        <v>3497</v>
      </c>
      <c r="B31" s="142">
        <v>130240</v>
      </c>
      <c r="C31" s="1087">
        <v>130240</v>
      </c>
      <c r="D31" s="1090"/>
      <c r="E31" s="812">
        <v>130240</v>
      </c>
      <c r="F31" s="80"/>
      <c r="G31" s="80"/>
    </row>
    <row r="32" spans="1:7" ht="14.45" x14ac:dyDescent="0.3">
      <c r="A32" s="92" t="s">
        <v>3517</v>
      </c>
      <c r="B32" s="142">
        <v>45907</v>
      </c>
      <c r="C32" s="1087">
        <v>45907</v>
      </c>
      <c r="D32" s="1090"/>
      <c r="E32" s="812">
        <v>45907</v>
      </c>
      <c r="F32" s="80"/>
      <c r="G32" s="80"/>
    </row>
    <row r="33" spans="1:7" ht="14.45" x14ac:dyDescent="0.3">
      <c r="A33" s="92" t="s">
        <v>3537</v>
      </c>
      <c r="B33" s="142">
        <v>16076</v>
      </c>
      <c r="C33" s="1087">
        <v>16076</v>
      </c>
      <c r="D33" s="1090"/>
      <c r="E33" s="812">
        <v>16076</v>
      </c>
      <c r="F33" s="80"/>
      <c r="G33" s="80"/>
    </row>
    <row r="34" spans="1:7" ht="14.45" x14ac:dyDescent="0.3">
      <c r="A34" s="92" t="s">
        <v>3581</v>
      </c>
      <c r="B34" s="142">
        <v>5045</v>
      </c>
      <c r="C34" s="1087">
        <v>5045</v>
      </c>
      <c r="D34" s="1090"/>
      <c r="E34" s="812">
        <v>5045</v>
      </c>
      <c r="F34" s="80"/>
      <c r="G34" s="80"/>
    </row>
    <row r="35" spans="1:7" ht="14.45" x14ac:dyDescent="0.3">
      <c r="A35" s="92" t="s">
        <v>3602</v>
      </c>
      <c r="B35" s="142">
        <v>0</v>
      </c>
      <c r="C35" s="1087">
        <v>0</v>
      </c>
      <c r="D35" s="1090"/>
      <c r="E35" s="812">
        <v>0</v>
      </c>
      <c r="F35" s="80"/>
      <c r="G35" s="80"/>
    </row>
    <row r="36" spans="1:7" ht="14.45" x14ac:dyDescent="0.3">
      <c r="A36" s="92" t="s">
        <v>3604</v>
      </c>
      <c r="B36" s="142">
        <v>16018</v>
      </c>
      <c r="C36" s="1087">
        <v>16018</v>
      </c>
      <c r="D36" s="1090"/>
      <c r="E36" s="812">
        <v>16018</v>
      </c>
      <c r="F36" s="80"/>
      <c r="G36" s="80"/>
    </row>
    <row r="37" spans="1:7" ht="14.45" x14ac:dyDescent="0.3">
      <c r="A37" s="92" t="s">
        <v>3621</v>
      </c>
      <c r="B37" s="142">
        <v>131545</v>
      </c>
      <c r="C37" s="1087">
        <v>131545</v>
      </c>
      <c r="D37" s="1090"/>
      <c r="E37" s="812">
        <v>131545</v>
      </c>
      <c r="F37" s="80"/>
      <c r="G37" s="80"/>
    </row>
    <row r="38" spans="1:7" ht="14.45" x14ac:dyDescent="0.3">
      <c r="A38" s="92" t="s">
        <v>3660</v>
      </c>
      <c r="B38" s="142">
        <v>25859</v>
      </c>
      <c r="C38" s="1087">
        <v>25859</v>
      </c>
      <c r="D38" s="1090"/>
      <c r="E38" s="812">
        <v>25859</v>
      </c>
      <c r="F38" s="80"/>
      <c r="G38" s="80"/>
    </row>
    <row r="39" spans="1:7" ht="14.45" x14ac:dyDescent="0.3">
      <c r="A39" s="92" t="s">
        <v>3690</v>
      </c>
      <c r="B39" s="142">
        <v>1575108</v>
      </c>
      <c r="C39" s="1087">
        <v>1575108</v>
      </c>
      <c r="D39" s="1090"/>
      <c r="E39" s="812">
        <v>1575108</v>
      </c>
      <c r="F39" s="80"/>
      <c r="G39" s="80"/>
    </row>
    <row r="40" spans="1:7" ht="14.45" x14ac:dyDescent="0.3">
      <c r="A40" s="92" t="s">
        <v>3738</v>
      </c>
      <c r="B40" s="142">
        <v>153219</v>
      </c>
      <c r="C40" s="1087">
        <v>153219</v>
      </c>
      <c r="D40" s="1090"/>
      <c r="E40" s="812">
        <v>153219</v>
      </c>
      <c r="F40" s="80"/>
      <c r="G40" s="80"/>
    </row>
    <row r="41" spans="1:7" ht="14.45" x14ac:dyDescent="0.3">
      <c r="A41" s="92" t="s">
        <v>3779</v>
      </c>
      <c r="B41" s="142">
        <v>15568</v>
      </c>
      <c r="C41" s="1087">
        <v>15568</v>
      </c>
      <c r="D41" s="1090"/>
      <c r="E41" s="812">
        <v>15568</v>
      </c>
      <c r="F41" s="80"/>
      <c r="G41" s="80"/>
    </row>
    <row r="42" spans="1:7" ht="14.45" x14ac:dyDescent="0.3">
      <c r="A42" s="92" t="s">
        <v>3842</v>
      </c>
      <c r="B42" s="142">
        <v>53576</v>
      </c>
      <c r="C42" s="1087">
        <v>53576</v>
      </c>
      <c r="D42" s="1090"/>
      <c r="E42" s="812">
        <v>53576</v>
      </c>
      <c r="F42" s="80"/>
      <c r="G42" s="80"/>
    </row>
    <row r="43" spans="1:7" ht="14.45" x14ac:dyDescent="0.3">
      <c r="A43" s="92" t="s">
        <v>3844</v>
      </c>
      <c r="B43" s="142">
        <v>5026</v>
      </c>
      <c r="C43" s="1087">
        <v>5026</v>
      </c>
      <c r="D43" s="1090"/>
      <c r="E43" s="812">
        <v>5026</v>
      </c>
      <c r="F43" s="80"/>
      <c r="G43" s="80"/>
    </row>
    <row r="44" spans="1:7" ht="14.45" x14ac:dyDescent="0.3">
      <c r="A44" s="92" t="s">
        <v>3847</v>
      </c>
      <c r="B44" s="142">
        <v>70460</v>
      </c>
      <c r="C44" s="1087">
        <v>70460</v>
      </c>
      <c r="D44" s="1090"/>
      <c r="E44" s="812">
        <v>70460</v>
      </c>
      <c r="F44" s="80"/>
      <c r="G44" s="80"/>
    </row>
    <row r="45" spans="1:7" ht="14.45" x14ac:dyDescent="0.3">
      <c r="A45" s="92" t="s">
        <v>3882</v>
      </c>
      <c r="B45" s="142">
        <v>14079</v>
      </c>
      <c r="C45" s="1087">
        <v>14079</v>
      </c>
      <c r="D45" s="1090"/>
      <c r="E45" s="812">
        <v>14079</v>
      </c>
      <c r="F45" s="80"/>
      <c r="G45" s="80"/>
    </row>
    <row r="46" spans="1:7" ht="14.45" x14ac:dyDescent="0.3">
      <c r="A46" s="92" t="s">
        <v>3915</v>
      </c>
      <c r="B46" s="142">
        <v>659827</v>
      </c>
      <c r="C46" s="1087">
        <v>659827</v>
      </c>
      <c r="D46" s="1090"/>
      <c r="E46" s="812">
        <v>659827</v>
      </c>
      <c r="F46" s="80"/>
      <c r="G46" s="80"/>
    </row>
    <row r="47" spans="1:7" ht="14.45" x14ac:dyDescent="0.3">
      <c r="A47" s="92" t="s">
        <v>4113</v>
      </c>
      <c r="B47" s="142">
        <v>92200</v>
      </c>
      <c r="C47" s="1087">
        <v>92200</v>
      </c>
      <c r="D47" s="1090"/>
      <c r="E47" s="812">
        <v>92200</v>
      </c>
      <c r="F47" s="80"/>
      <c r="G47" s="80"/>
    </row>
    <row r="48" spans="1:7" ht="14.45" x14ac:dyDescent="0.3">
      <c r="A48" s="92" t="s">
        <v>4144</v>
      </c>
      <c r="B48" s="142">
        <v>394308</v>
      </c>
      <c r="C48" s="1087">
        <v>394308</v>
      </c>
      <c r="D48" s="1090"/>
      <c r="E48" s="812">
        <v>394308</v>
      </c>
      <c r="F48" s="80"/>
      <c r="G48" s="80"/>
    </row>
    <row r="49" spans="1:7" ht="14.45" x14ac:dyDescent="0.3">
      <c r="A49" s="92" t="s">
        <v>4213</v>
      </c>
      <c r="B49" s="142">
        <v>317656</v>
      </c>
      <c r="C49" s="1087">
        <v>317656</v>
      </c>
      <c r="D49" s="1090"/>
      <c r="E49" s="812">
        <v>317656</v>
      </c>
      <c r="F49" s="80"/>
      <c r="G49" s="80"/>
    </row>
    <row r="50" spans="1:7" ht="14.45" x14ac:dyDescent="0.3">
      <c r="A50" s="92" t="s">
        <v>4290</v>
      </c>
      <c r="B50" s="142">
        <v>1211</v>
      </c>
      <c r="C50" s="1087">
        <v>1211</v>
      </c>
      <c r="D50" s="1090"/>
      <c r="E50" s="812">
        <v>1211</v>
      </c>
      <c r="F50" s="80"/>
      <c r="G50" s="80"/>
    </row>
    <row r="51" spans="1:7" ht="14.45" x14ac:dyDescent="0.3">
      <c r="A51" s="92" t="s">
        <v>4302</v>
      </c>
      <c r="B51" s="142">
        <v>36957</v>
      </c>
      <c r="C51" s="1087">
        <v>36957</v>
      </c>
      <c r="D51" s="1090"/>
      <c r="E51" s="812">
        <v>36957</v>
      </c>
      <c r="F51" s="80"/>
      <c r="G51" s="80"/>
    </row>
    <row r="52" spans="1:7" ht="14.45" x14ac:dyDescent="0.3">
      <c r="A52" s="92" t="s">
        <v>4320</v>
      </c>
      <c r="B52" s="142">
        <v>6388</v>
      </c>
      <c r="C52" s="1087">
        <v>6388</v>
      </c>
      <c r="D52" s="1090"/>
      <c r="E52" s="812">
        <v>6388</v>
      </c>
      <c r="F52" s="80"/>
      <c r="G52" s="80"/>
    </row>
    <row r="53" spans="1:7" ht="14.45" x14ac:dyDescent="0.3">
      <c r="A53" s="92" t="s">
        <v>4343</v>
      </c>
      <c r="B53" s="142">
        <v>51488</v>
      </c>
      <c r="C53" s="1087">
        <v>51488</v>
      </c>
      <c r="D53" s="1090"/>
      <c r="E53" s="812">
        <v>51488</v>
      </c>
      <c r="F53" s="80"/>
      <c r="G53" s="80"/>
    </row>
    <row r="54" spans="1:7" ht="14.45" x14ac:dyDescent="0.3">
      <c r="A54" s="92" t="s">
        <v>4362</v>
      </c>
      <c r="B54" s="142">
        <v>8103</v>
      </c>
      <c r="C54" s="1087">
        <v>8103</v>
      </c>
      <c r="D54" s="1090"/>
      <c r="E54" s="812">
        <v>8103</v>
      </c>
      <c r="F54" s="80"/>
      <c r="G54" s="80"/>
    </row>
    <row r="55" spans="1:7" ht="14.45" x14ac:dyDescent="0.3">
      <c r="A55" s="92" t="s">
        <v>4376</v>
      </c>
      <c r="B55" s="142">
        <v>471367</v>
      </c>
      <c r="C55" s="1087">
        <v>471367</v>
      </c>
      <c r="D55" s="1090"/>
      <c r="E55" s="812">
        <v>471367</v>
      </c>
      <c r="F55" s="80"/>
      <c r="G55" s="80"/>
    </row>
    <row r="56" spans="1:7" ht="14.45" x14ac:dyDescent="0.3">
      <c r="A56" s="92" t="s">
        <v>4405</v>
      </c>
      <c r="B56" s="142">
        <v>1101</v>
      </c>
      <c r="C56" s="1087">
        <v>1101</v>
      </c>
      <c r="D56" s="1090"/>
      <c r="E56" s="812">
        <v>1101</v>
      </c>
      <c r="F56" s="80"/>
      <c r="G56" s="80"/>
    </row>
    <row r="57" spans="1:7" ht="14.45" x14ac:dyDescent="0.3">
      <c r="A57" s="92" t="s">
        <v>4408</v>
      </c>
      <c r="B57" s="142">
        <v>387248</v>
      </c>
      <c r="C57" s="1087">
        <v>387248</v>
      </c>
      <c r="D57" s="1090"/>
      <c r="E57" s="812">
        <v>387248</v>
      </c>
      <c r="F57" s="80"/>
      <c r="G57" s="80"/>
    </row>
    <row r="58" spans="1:7" ht="14.45" x14ac:dyDescent="0.3">
      <c r="A58" s="92" t="s">
        <v>4421</v>
      </c>
      <c r="B58" s="142">
        <v>470354</v>
      </c>
      <c r="C58" s="1087">
        <v>470354</v>
      </c>
      <c r="D58" s="1090"/>
      <c r="E58" s="812">
        <v>470354</v>
      </c>
      <c r="F58" s="80"/>
      <c r="G58" s="80"/>
    </row>
    <row r="59" spans="1:7" ht="14.45" x14ac:dyDescent="0.3">
      <c r="A59" s="92" t="s">
        <v>4435</v>
      </c>
      <c r="B59" s="142">
        <v>742386</v>
      </c>
      <c r="C59" s="1087">
        <v>742386</v>
      </c>
      <c r="D59" s="1090"/>
      <c r="E59" s="812">
        <v>742386</v>
      </c>
      <c r="F59" s="80"/>
      <c r="G59" s="80"/>
    </row>
    <row r="60" spans="1:7" ht="14.45" x14ac:dyDescent="0.3">
      <c r="A60" s="92" t="s">
        <v>4448</v>
      </c>
      <c r="B60" s="142">
        <v>982990</v>
      </c>
      <c r="C60" s="1087">
        <v>982990</v>
      </c>
      <c r="D60" s="1090"/>
      <c r="E60" s="812">
        <v>982990</v>
      </c>
      <c r="F60" s="80"/>
      <c r="G60" s="80"/>
    </row>
    <row r="61" spans="1:7" ht="14.45" x14ac:dyDescent="0.3">
      <c r="A61" s="92" t="s">
        <v>4459</v>
      </c>
      <c r="B61" s="142">
        <v>499517</v>
      </c>
      <c r="C61" s="1087">
        <v>499517</v>
      </c>
      <c r="D61" s="1090"/>
      <c r="E61" s="812">
        <v>499517</v>
      </c>
      <c r="F61" s="80"/>
      <c r="G61" s="80"/>
    </row>
    <row r="62" spans="1:7" ht="14.45" x14ac:dyDescent="0.3">
      <c r="A62" s="92" t="s">
        <v>4462</v>
      </c>
      <c r="B62" s="142">
        <v>189026</v>
      </c>
      <c r="C62" s="1087">
        <v>189026</v>
      </c>
      <c r="D62" s="1090"/>
      <c r="E62" s="812">
        <v>189026</v>
      </c>
      <c r="F62" s="80"/>
      <c r="G62" s="80"/>
    </row>
    <row r="63" spans="1:7" ht="14.45" x14ac:dyDescent="0.3">
      <c r="A63" s="92" t="s">
        <v>4465</v>
      </c>
      <c r="B63" s="142">
        <v>181360</v>
      </c>
      <c r="C63" s="1087">
        <v>181360</v>
      </c>
      <c r="D63" s="1090"/>
      <c r="E63" s="812">
        <v>181360</v>
      </c>
      <c r="F63" s="80"/>
      <c r="G63" s="80"/>
    </row>
    <row r="64" spans="1:7" ht="14.45" x14ac:dyDescent="0.3">
      <c r="A64" s="92" t="s">
        <v>4471</v>
      </c>
      <c r="B64" s="142">
        <v>0</v>
      </c>
      <c r="C64" s="1087">
        <v>0</v>
      </c>
      <c r="D64" s="1090"/>
      <c r="E64" s="812">
        <v>0</v>
      </c>
      <c r="F64" s="80"/>
      <c r="G64" s="80"/>
    </row>
    <row r="65" spans="1:7" ht="14.45" x14ac:dyDescent="0.3">
      <c r="A65" s="92" t="s">
        <v>4473</v>
      </c>
      <c r="B65" s="142">
        <v>0</v>
      </c>
      <c r="C65" s="1087">
        <v>0</v>
      </c>
      <c r="D65" s="1090"/>
      <c r="E65" s="812">
        <v>0</v>
      </c>
      <c r="F65" s="80"/>
      <c r="G65" s="80"/>
    </row>
    <row r="66" spans="1:7" ht="14.45" x14ac:dyDescent="0.3">
      <c r="A66" s="92" t="s">
        <v>4477</v>
      </c>
      <c r="B66" s="142">
        <v>57241</v>
      </c>
      <c r="C66" s="1087">
        <v>57241</v>
      </c>
      <c r="D66" s="1090"/>
      <c r="E66" s="812">
        <v>57241</v>
      </c>
      <c r="F66" s="80"/>
      <c r="G66" s="80"/>
    </row>
    <row r="67" spans="1:7" ht="14.45" x14ac:dyDescent="0.3">
      <c r="A67" s="92" t="s">
        <v>4480</v>
      </c>
      <c r="B67" s="142">
        <v>2343</v>
      </c>
      <c r="C67" s="1087">
        <v>2343</v>
      </c>
      <c r="D67" s="1090"/>
      <c r="E67" s="812">
        <v>2343</v>
      </c>
      <c r="F67" s="80"/>
      <c r="G67" s="80"/>
    </row>
    <row r="68" spans="1:7" ht="14.45" x14ac:dyDescent="0.3">
      <c r="A68" s="92" t="s">
        <v>4482</v>
      </c>
      <c r="B68" s="142">
        <v>5521</v>
      </c>
      <c r="C68" s="1087">
        <v>5521</v>
      </c>
      <c r="D68" s="1089">
        <v>30518.223300000001</v>
      </c>
      <c r="E68" s="812">
        <v>36039.223299999998</v>
      </c>
      <c r="F68" s="80"/>
      <c r="G68" s="80"/>
    </row>
    <row r="69" spans="1:7" ht="14.45" x14ac:dyDescent="0.3">
      <c r="A69" s="92" t="s">
        <v>4485</v>
      </c>
      <c r="B69" s="142">
        <v>70286</v>
      </c>
      <c r="C69" s="1087">
        <v>70286</v>
      </c>
      <c r="D69" s="1089">
        <v>107587.87360000001</v>
      </c>
      <c r="E69" s="812">
        <v>177873.87359999999</v>
      </c>
      <c r="F69" s="80"/>
      <c r="G69" s="80"/>
    </row>
    <row r="70" spans="1:7" ht="14.45" x14ac:dyDescent="0.3">
      <c r="A70" s="92" t="s">
        <v>4860</v>
      </c>
      <c r="B70" s="142">
        <v>184</v>
      </c>
      <c r="C70" s="1087">
        <v>184</v>
      </c>
      <c r="D70" s="1089">
        <v>24396.3102</v>
      </c>
      <c r="E70" s="812">
        <v>24580.3102</v>
      </c>
      <c r="F70" s="80"/>
      <c r="G70" s="80"/>
    </row>
    <row r="71" spans="1:7" ht="14.45" x14ac:dyDescent="0.3">
      <c r="A71" s="92" t="s">
        <v>4513</v>
      </c>
      <c r="B71" s="142">
        <v>20607</v>
      </c>
      <c r="C71" s="1087">
        <v>20607</v>
      </c>
      <c r="D71" s="1089">
        <v>88777.337500000009</v>
      </c>
      <c r="E71" s="812">
        <v>109384.33750000001</v>
      </c>
      <c r="F71" s="80"/>
      <c r="G71" s="80"/>
    </row>
    <row r="72" spans="1:7" ht="14.45" x14ac:dyDescent="0.3">
      <c r="A72" s="92" t="s">
        <v>4587</v>
      </c>
      <c r="B72" s="142">
        <v>11204</v>
      </c>
      <c r="C72" s="1087">
        <v>11204</v>
      </c>
      <c r="D72" s="1089">
        <v>4235.4981000000007</v>
      </c>
      <c r="E72" s="812">
        <v>15439.498100000001</v>
      </c>
      <c r="F72" s="80"/>
      <c r="G72" s="80"/>
    </row>
    <row r="73" spans="1:7" ht="14.45" x14ac:dyDescent="0.3">
      <c r="A73" s="92" t="s">
        <v>4604</v>
      </c>
      <c r="B73" s="142">
        <v>171</v>
      </c>
      <c r="C73" s="1087">
        <v>171</v>
      </c>
      <c r="D73" s="1089">
        <v>61.556700000000006</v>
      </c>
      <c r="E73" s="812">
        <v>232.55670000000001</v>
      </c>
      <c r="F73" s="80"/>
      <c r="G73" s="80"/>
    </row>
    <row r="74" spans="1:7" ht="14.45" x14ac:dyDescent="0.3">
      <c r="A74" s="92" t="s">
        <v>4610</v>
      </c>
      <c r="B74" s="142">
        <v>13230</v>
      </c>
      <c r="C74" s="1087">
        <v>13230</v>
      </c>
      <c r="D74" s="1090">
        <v>1002.7785000000001</v>
      </c>
      <c r="E74" s="812">
        <v>14232.7785</v>
      </c>
      <c r="F74" s="80"/>
      <c r="G74" s="80"/>
    </row>
    <row r="75" spans="1:7" ht="14.45" x14ac:dyDescent="0.3">
      <c r="A75" s="92" t="s">
        <v>4633</v>
      </c>
      <c r="B75" s="142">
        <v>7820</v>
      </c>
      <c r="C75" s="1087">
        <v>7820</v>
      </c>
      <c r="D75" s="1089"/>
      <c r="E75" s="812">
        <v>7820</v>
      </c>
      <c r="F75" s="80"/>
      <c r="G75" s="80"/>
    </row>
    <row r="76" spans="1:7" ht="14.45" x14ac:dyDescent="0.3">
      <c r="A76" s="92" t="s">
        <v>4639</v>
      </c>
      <c r="B76" s="142">
        <v>4826</v>
      </c>
      <c r="C76" s="1087">
        <v>4826</v>
      </c>
      <c r="D76" s="1089">
        <v>481.20130000000006</v>
      </c>
      <c r="E76" s="812">
        <v>5307.2012999999997</v>
      </c>
      <c r="F76" s="80"/>
      <c r="G76" s="80"/>
    </row>
    <row r="77" spans="1:7" ht="14.45" x14ac:dyDescent="0.3">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ht="14.45" x14ac:dyDescent="0.3">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ht="14.45" x14ac:dyDescent="0.3">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ht="14.45" x14ac:dyDescent="0.3">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ht="14.45" x14ac:dyDescent="0.3">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ht="14.45" x14ac:dyDescent="0.3">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ht="14.45" x14ac:dyDescent="0.3">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ht="14.45" x14ac:dyDescent="0.3">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ht="14.45" x14ac:dyDescent="0.3">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ht="14.45" x14ac:dyDescent="0.3">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ht="14.45" x14ac:dyDescent="0.3">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ht="14.45" x14ac:dyDescent="0.3">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ht="14.45" x14ac:dyDescent="0.3">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ht="14.45" x14ac:dyDescent="0.3">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ht="14.45" x14ac:dyDescent="0.3">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ht="14.45" x14ac:dyDescent="0.3">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ht="14.45" x14ac:dyDescent="0.3">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ht="14.45" x14ac:dyDescent="0.3">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ht="14.45" x14ac:dyDescent="0.3">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ht="14.45" x14ac:dyDescent="0.3">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ht="14.45" x14ac:dyDescent="0.3">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ht="14.45" x14ac:dyDescent="0.3">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ht="14.45" x14ac:dyDescent="0.3">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ht="14.45" x14ac:dyDescent="0.3">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ht="14.45" x14ac:dyDescent="0.3">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ht="14.45" x14ac:dyDescent="0.3">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ht="14.45" x14ac:dyDescent="0.3">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ht="14.45" x14ac:dyDescent="0.3">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ht="14.45" x14ac:dyDescent="0.3">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ht="14.45" x14ac:dyDescent="0.3">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ht="14.45" x14ac:dyDescent="0.3">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ht="14.45" x14ac:dyDescent="0.3">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ht="14.45" x14ac:dyDescent="0.3">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ht="14.45" x14ac:dyDescent="0.3">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ht="14.45" x14ac:dyDescent="0.3">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ht="14.45" x14ac:dyDescent="0.3">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ht="14.45" x14ac:dyDescent="0.3">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ht="14.45" x14ac:dyDescent="0.3">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ht="14.45" x14ac:dyDescent="0.3">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ht="14.45" x14ac:dyDescent="0.3">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ht="14.45" x14ac:dyDescent="0.3">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ht="14.45" x14ac:dyDescent="0.3">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ht="14.45" x14ac:dyDescent="0.3">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ht="14.45" x14ac:dyDescent="0.3">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ht="14.45" x14ac:dyDescent="0.3">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ht="14.45" x14ac:dyDescent="0.3">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ht="14.45" x14ac:dyDescent="0.3">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ht="14.45" x14ac:dyDescent="0.3">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ht="14.45" x14ac:dyDescent="0.3">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ht="14.45" x14ac:dyDescent="0.3">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ht="14.45" x14ac:dyDescent="0.3">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ht="14.45" x14ac:dyDescent="0.3">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ht="14.45" x14ac:dyDescent="0.3">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ht="14.45" x14ac:dyDescent="0.3">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ht="14.45" x14ac:dyDescent="0.3">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ht="14.45" x14ac:dyDescent="0.3">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ht="14.45" x14ac:dyDescent="0.3">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ht="14.45" x14ac:dyDescent="0.3">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ht="14.45" x14ac:dyDescent="0.3">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ht="14.45" x14ac:dyDescent="0.3">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ht="14.45" x14ac:dyDescent="0.3">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ht="14.45" x14ac:dyDescent="0.3">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ht="14.45" x14ac:dyDescent="0.3">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ht="14.45" x14ac:dyDescent="0.3">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ht="14.45" x14ac:dyDescent="0.3">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ht="14.45" x14ac:dyDescent="0.3">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ht="14.45" x14ac:dyDescent="0.3">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ht="14.45" x14ac:dyDescent="0.3">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ht="14.45" x14ac:dyDescent="0.3">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ht="14.45" x14ac:dyDescent="0.3">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ht="14.45" x14ac:dyDescent="0.3">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ht="14.45" x14ac:dyDescent="0.3">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ht="14.45" x14ac:dyDescent="0.3">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ht="14.45" x14ac:dyDescent="0.3">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ht="14.45" x14ac:dyDescent="0.3">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ht="14.45" x14ac:dyDescent="0.3">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ht="14.45" x14ac:dyDescent="0.3">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ht="14.45" x14ac:dyDescent="0.3">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ht="14.45" x14ac:dyDescent="0.3">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ht="14.45" x14ac:dyDescent="0.3">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ht="14.45" x14ac:dyDescent="0.3">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ht="14.45" x14ac:dyDescent="0.3">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ht="14.45" x14ac:dyDescent="0.3">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ht="14.45" x14ac:dyDescent="0.3">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ht="14.45" x14ac:dyDescent="0.3">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ht="14.45" x14ac:dyDescent="0.3">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ht="14.45" x14ac:dyDescent="0.3">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ht="14.45" x14ac:dyDescent="0.3">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ht="14.45" x14ac:dyDescent="0.3">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ht="14.45" x14ac:dyDescent="0.3">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ht="14.45" x14ac:dyDescent="0.3">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ht="14.45" x14ac:dyDescent="0.3">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ht="14.45" x14ac:dyDescent="0.3">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ht="14.45" x14ac:dyDescent="0.3">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ht="14.45" x14ac:dyDescent="0.3">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ht="14.45" x14ac:dyDescent="0.3">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ht="14.45" x14ac:dyDescent="0.3">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ht="14.45" x14ac:dyDescent="0.3">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ht="14.45" x14ac:dyDescent="0.3">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ht="14.45" x14ac:dyDescent="0.3">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ht="14.45" x14ac:dyDescent="0.3">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ht="14.45" x14ac:dyDescent="0.3">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ht="14.45" x14ac:dyDescent="0.3">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ht="14.45" x14ac:dyDescent="0.3">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ht="14.45" x14ac:dyDescent="0.3">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ht="14.45" x14ac:dyDescent="0.3">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ht="14.45" x14ac:dyDescent="0.3">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ht="14.45" x14ac:dyDescent="0.3">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ht="14.45" x14ac:dyDescent="0.3">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ht="14.45" x14ac:dyDescent="0.3">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ht="14.45" x14ac:dyDescent="0.3">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ht="14.45" x14ac:dyDescent="0.3">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ht="14.45" x14ac:dyDescent="0.3">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ht="14.45" x14ac:dyDescent="0.3">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ht="14.45" x14ac:dyDescent="0.3">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ht="14.45" x14ac:dyDescent="0.3">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ht="14.45" x14ac:dyDescent="0.3">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ht="14.45" x14ac:dyDescent="0.3">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ht="14.45" x14ac:dyDescent="0.3">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ht="14.45" x14ac:dyDescent="0.3">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ht="14.45" x14ac:dyDescent="0.3">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ht="14.45" x14ac:dyDescent="0.3">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ht="14.45" x14ac:dyDescent="0.3">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ht="14.45" x14ac:dyDescent="0.3">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ht="14.45" x14ac:dyDescent="0.3">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ht="14.45" x14ac:dyDescent="0.3">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ht="14.45" x14ac:dyDescent="0.3">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ht="14.45" x14ac:dyDescent="0.3">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ht="14.45" x14ac:dyDescent="0.3">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ht="14.45" x14ac:dyDescent="0.3">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ht="14.45" x14ac:dyDescent="0.3">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ht="14.45" x14ac:dyDescent="0.3">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ht="14.45" x14ac:dyDescent="0.3">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ht="14.45" x14ac:dyDescent="0.3">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ht="14.45" x14ac:dyDescent="0.3">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ht="14.45" x14ac:dyDescent="0.3">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ht="14.45" x14ac:dyDescent="0.3">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ht="14.45" x14ac:dyDescent="0.3">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ht="14.45" x14ac:dyDescent="0.3">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ht="14.45" x14ac:dyDescent="0.3">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ht="14.45" x14ac:dyDescent="0.3">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ht="14.45" x14ac:dyDescent="0.3">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ht="14.45" x14ac:dyDescent="0.3">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ht="14.45" x14ac:dyDescent="0.3">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ht="14.45" x14ac:dyDescent="0.3">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ht="14.45" x14ac:dyDescent="0.3">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ht="14.45" x14ac:dyDescent="0.3">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ht="14.45" x14ac:dyDescent="0.3">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ht="14.45" x14ac:dyDescent="0.3">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ht="14.45" x14ac:dyDescent="0.3">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ht="14.45" x14ac:dyDescent="0.3">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ht="14.45" x14ac:dyDescent="0.3">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ht="14.45" x14ac:dyDescent="0.3">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ht="14.45" x14ac:dyDescent="0.3">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ht="14.45" x14ac:dyDescent="0.3">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ht="14.45" x14ac:dyDescent="0.3">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ht="14.45" x14ac:dyDescent="0.3">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ht="14.45" x14ac:dyDescent="0.3">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ht="14.45" x14ac:dyDescent="0.3">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ht="14.45" x14ac:dyDescent="0.3">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ht="14.45" x14ac:dyDescent="0.3">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ht="14.45" x14ac:dyDescent="0.3">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ht="14.45" x14ac:dyDescent="0.3">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ht="14.45" x14ac:dyDescent="0.3">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ht="14.45" x14ac:dyDescent="0.3">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ht="14.45" x14ac:dyDescent="0.3">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ht="14.45" x14ac:dyDescent="0.3">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ht="14.45" x14ac:dyDescent="0.3">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ht="14.45" x14ac:dyDescent="0.3">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ht="14.45" x14ac:dyDescent="0.3">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ht="14.45" x14ac:dyDescent="0.3">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ht="14.45" x14ac:dyDescent="0.3">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ht="14.45" x14ac:dyDescent="0.3">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ht="14.45" x14ac:dyDescent="0.3">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ht="14.45" x14ac:dyDescent="0.3">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ht="14.45" x14ac:dyDescent="0.3">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ht="14.45" x14ac:dyDescent="0.3">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ht="14.45" x14ac:dyDescent="0.3">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ht="14.45" x14ac:dyDescent="0.3">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ht="14.45" x14ac:dyDescent="0.3">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ht="14.45" x14ac:dyDescent="0.3">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ht="14.45" x14ac:dyDescent="0.3">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ht="14.45" x14ac:dyDescent="0.3">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ht="14.45" x14ac:dyDescent="0.3">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ht="14.45" x14ac:dyDescent="0.3">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ht="14.45" x14ac:dyDescent="0.3">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ht="14.45" x14ac:dyDescent="0.3">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ht="14.45" x14ac:dyDescent="0.3">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ht="14.45" x14ac:dyDescent="0.3">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ht="14.45" x14ac:dyDescent="0.3">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ht="14.45" x14ac:dyDescent="0.3">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ht="14.45" x14ac:dyDescent="0.3">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ht="14.45" x14ac:dyDescent="0.3">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ht="14.45" x14ac:dyDescent="0.3">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ht="14.45" x14ac:dyDescent="0.3">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ht="14.45" x14ac:dyDescent="0.3">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ht="14.45" x14ac:dyDescent="0.3">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ht="14.45" x14ac:dyDescent="0.3">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ht="14.45" x14ac:dyDescent="0.3">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ht="14.45" x14ac:dyDescent="0.3">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ht="14.45" x14ac:dyDescent="0.3">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ht="14.45" x14ac:dyDescent="0.3">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ht="14.45" x14ac:dyDescent="0.3">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ht="14.45" x14ac:dyDescent="0.3">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ht="14.45" x14ac:dyDescent="0.3">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ht="14.45" x14ac:dyDescent="0.3">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ht="14.45" x14ac:dyDescent="0.3">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ht="14.45" x14ac:dyDescent="0.3">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ht="14.45" x14ac:dyDescent="0.3">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ht="14.45" x14ac:dyDescent="0.3">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ht="14.45" x14ac:dyDescent="0.3">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ht="14.45" x14ac:dyDescent="0.3">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ht="14.45" x14ac:dyDescent="0.3">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ht="14.45" x14ac:dyDescent="0.3">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ht="14.45" x14ac:dyDescent="0.3">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ht="14.45" x14ac:dyDescent="0.3">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ht="14.45" x14ac:dyDescent="0.3">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ht="14.45" x14ac:dyDescent="0.3">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ht="14.45" x14ac:dyDescent="0.3">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ht="14.45" x14ac:dyDescent="0.3">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ht="14.45" x14ac:dyDescent="0.3">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ht="14.45" x14ac:dyDescent="0.3">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ht="14.45" x14ac:dyDescent="0.3">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ht="14.45" x14ac:dyDescent="0.3">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ht="14.45" x14ac:dyDescent="0.3">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ht="14.45" x14ac:dyDescent="0.3">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ht="14.45" x14ac:dyDescent="0.3">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ht="14.45" x14ac:dyDescent="0.3">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ht="14.45" x14ac:dyDescent="0.3">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ht="14.45" x14ac:dyDescent="0.3">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ht="14.45" x14ac:dyDescent="0.3">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ht="14.45" x14ac:dyDescent="0.3">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ht="14.45" x14ac:dyDescent="0.3">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ht="14.45" x14ac:dyDescent="0.3">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ht="14.45" x14ac:dyDescent="0.3">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ht="14.45" x14ac:dyDescent="0.3">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ht="14.45" x14ac:dyDescent="0.3">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ht="14.45" x14ac:dyDescent="0.3">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ht="14.45" x14ac:dyDescent="0.3">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ht="14.45" x14ac:dyDescent="0.3">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ht="14.45" x14ac:dyDescent="0.3">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ht="14.45" x14ac:dyDescent="0.3">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ht="14.45" x14ac:dyDescent="0.3">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ht="14.45" x14ac:dyDescent="0.3">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ht="14.45" x14ac:dyDescent="0.3">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ht="14.45" x14ac:dyDescent="0.3">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ht="14.45" x14ac:dyDescent="0.3">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ht="14.45" x14ac:dyDescent="0.3">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ht="14.45" x14ac:dyDescent="0.3">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ht="14.45" x14ac:dyDescent="0.3">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ht="14.45" x14ac:dyDescent="0.3">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ht="14.45" x14ac:dyDescent="0.3">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ht="14.45" x14ac:dyDescent="0.3">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ht="14.45" x14ac:dyDescent="0.3">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ht="14.45" x14ac:dyDescent="0.3">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ht="14.45" x14ac:dyDescent="0.3">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ht="14.45" x14ac:dyDescent="0.3">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ht="14.45" x14ac:dyDescent="0.3">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ht="14.45" x14ac:dyDescent="0.3">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ht="14.45" x14ac:dyDescent="0.3">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ht="14.45" x14ac:dyDescent="0.3">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ht="14.45" x14ac:dyDescent="0.3">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ht="14.45" x14ac:dyDescent="0.3">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ht="14.45" x14ac:dyDescent="0.3">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ht="14.45" x14ac:dyDescent="0.3">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ht="14.45" x14ac:dyDescent="0.3">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ht="14.45" x14ac:dyDescent="0.3">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ht="14.45" x14ac:dyDescent="0.3">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ht="14.45" x14ac:dyDescent="0.3">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ht="14.45" x14ac:dyDescent="0.3">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ht="14.45" x14ac:dyDescent="0.3">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ht="14.45" x14ac:dyDescent="0.3">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ht="14.45" x14ac:dyDescent="0.3">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ht="14.45" x14ac:dyDescent="0.3">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ht="14.45" x14ac:dyDescent="0.3">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ht="14.45" x14ac:dyDescent="0.3">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ht="14.45" x14ac:dyDescent="0.3">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ht="14.45" x14ac:dyDescent="0.3">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ht="14.45" x14ac:dyDescent="0.3">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ht="14.45" x14ac:dyDescent="0.3">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ht="14.45" x14ac:dyDescent="0.3">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ht="14.45" x14ac:dyDescent="0.3">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ht="14.45" x14ac:dyDescent="0.3">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ht="14.45" x14ac:dyDescent="0.3">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ht="14.45" x14ac:dyDescent="0.3">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ht="14.45" x14ac:dyDescent="0.3">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ht="14.45" x14ac:dyDescent="0.3">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ht="14.45" x14ac:dyDescent="0.3">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ht="14.45" x14ac:dyDescent="0.3">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ht="14.45" x14ac:dyDescent="0.3">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ht="14.45" x14ac:dyDescent="0.3">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ht="14.45" x14ac:dyDescent="0.3">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ht="14.45" x14ac:dyDescent="0.3">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ht="14.45" x14ac:dyDescent="0.3">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ht="14.45" x14ac:dyDescent="0.3">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ht="14.45" x14ac:dyDescent="0.3">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ht="14.45" x14ac:dyDescent="0.3">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ht="14.45" x14ac:dyDescent="0.3">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ht="14.45" x14ac:dyDescent="0.3">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ht="14.45" x14ac:dyDescent="0.3">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ht="14.45" x14ac:dyDescent="0.3">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ht="14.45" x14ac:dyDescent="0.3">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ht="14.45" x14ac:dyDescent="0.3">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ht="14.45" x14ac:dyDescent="0.3">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ht="14.45" x14ac:dyDescent="0.3">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ht="14.45" x14ac:dyDescent="0.3">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ht="14.45" x14ac:dyDescent="0.3">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ht="14.45" x14ac:dyDescent="0.3">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ht="14.45" x14ac:dyDescent="0.3">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ht="14.45" x14ac:dyDescent="0.3">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ht="14.45" x14ac:dyDescent="0.3">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ht="14.45" x14ac:dyDescent="0.3">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ht="14.45" x14ac:dyDescent="0.3">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ht="14.45" x14ac:dyDescent="0.3">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ht="14.45" x14ac:dyDescent="0.3">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ht="14.45" x14ac:dyDescent="0.3">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ht="14.45" x14ac:dyDescent="0.3">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ht="14.45" x14ac:dyDescent="0.3">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ht="14.45" x14ac:dyDescent="0.3">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ht="14.45" x14ac:dyDescent="0.3">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ht="14.45" x14ac:dyDescent="0.3">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ht="14.45" x14ac:dyDescent="0.3">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ht="14.45" x14ac:dyDescent="0.3">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ht="14.45" x14ac:dyDescent="0.3">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ht="14.45" x14ac:dyDescent="0.3">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ht="14.45" x14ac:dyDescent="0.3">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ht="14.45" x14ac:dyDescent="0.3">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ht="14.45" x14ac:dyDescent="0.3">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ht="14.45" x14ac:dyDescent="0.3">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ht="14.45" x14ac:dyDescent="0.3">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ht="14.45" x14ac:dyDescent="0.3">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ht="14.45" x14ac:dyDescent="0.3">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ht="14.45" x14ac:dyDescent="0.3">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ht="14.45" x14ac:dyDescent="0.3">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ht="14.45" x14ac:dyDescent="0.3">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ht="14.45" x14ac:dyDescent="0.3">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ht="14.45" x14ac:dyDescent="0.3">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ht="14.45" x14ac:dyDescent="0.3">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ht="14.45" x14ac:dyDescent="0.3">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ht="14.45" x14ac:dyDescent="0.3">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ht="14.45" x14ac:dyDescent="0.3">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ht="14.45" x14ac:dyDescent="0.3">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ht="14.45" x14ac:dyDescent="0.3">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ht="14.45" x14ac:dyDescent="0.3">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ht="14.45" x14ac:dyDescent="0.3">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ht="14.45" x14ac:dyDescent="0.3">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ht="14.45" x14ac:dyDescent="0.3">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ht="14.45" x14ac:dyDescent="0.3">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ht="14.45" x14ac:dyDescent="0.3">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ht="14.45" x14ac:dyDescent="0.3">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ht="14.45" x14ac:dyDescent="0.3">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ht="14.45" x14ac:dyDescent="0.3">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ht="14.45" x14ac:dyDescent="0.3">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ht="14.45" x14ac:dyDescent="0.3">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ht="14.45" x14ac:dyDescent="0.3">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ht="14.45" x14ac:dyDescent="0.3">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ht="14.45" x14ac:dyDescent="0.3">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ht="14.45" x14ac:dyDescent="0.3">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ht="14.45" x14ac:dyDescent="0.3">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ht="14.45" x14ac:dyDescent="0.3">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ht="14.45" x14ac:dyDescent="0.3">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ht="14.45" x14ac:dyDescent="0.3">
      <c r="D1" s="140" t="s">
        <v>3227</v>
      </c>
      <c r="E1" s="139">
        <v>0.66190000000000004</v>
      </c>
    </row>
    <row r="2" spans="1:11" ht="14.45" x14ac:dyDescent="0.3">
      <c r="C2" s="691" t="s">
        <v>4991</v>
      </c>
      <c r="D2" s="691" t="s">
        <v>3209</v>
      </c>
    </row>
    <row r="3" spans="1:11" ht="14.45" x14ac:dyDescent="0.3">
      <c r="A3" s="91" t="s">
        <v>3204</v>
      </c>
      <c r="B3" s="93" t="s">
        <v>4991</v>
      </c>
      <c r="C3" s="1087">
        <v>30904</v>
      </c>
      <c r="D3" s="1107">
        <v>20455.357600000003</v>
      </c>
      <c r="E3" s="80" t="s">
        <v>4993</v>
      </c>
      <c r="F3" s="80"/>
      <c r="G3" s="80"/>
      <c r="H3" s="80"/>
      <c r="J3" t="s">
        <v>1664</v>
      </c>
      <c r="K3" s="690">
        <v>1504591</v>
      </c>
    </row>
    <row r="4" spans="1:11" ht="14.45" x14ac:dyDescent="0.3">
      <c r="A4" s="92" t="s">
        <v>4735</v>
      </c>
      <c r="B4" s="93">
        <v>41</v>
      </c>
      <c r="C4" s="1087">
        <v>41</v>
      </c>
      <c r="D4" s="1107">
        <v>27.137900000000002</v>
      </c>
      <c r="E4" s="80"/>
      <c r="F4" s="80"/>
      <c r="G4" s="80"/>
      <c r="H4" s="80"/>
      <c r="J4" t="s">
        <v>1670</v>
      </c>
      <c r="K4" s="690">
        <v>151148</v>
      </c>
    </row>
    <row r="5" spans="1:11" ht="14.45" x14ac:dyDescent="0.3">
      <c r="A5" s="92" t="s">
        <v>4737</v>
      </c>
      <c r="B5" s="93">
        <v>134589</v>
      </c>
      <c r="C5" s="1087">
        <v>134589</v>
      </c>
      <c r="D5" s="1107">
        <v>89084.459100000007</v>
      </c>
      <c r="E5" s="80"/>
      <c r="F5" s="80"/>
      <c r="G5" s="80"/>
      <c r="H5" s="80"/>
      <c r="J5" t="s">
        <v>1668</v>
      </c>
      <c r="K5" s="690">
        <v>84969</v>
      </c>
    </row>
    <row r="6" spans="1:11" ht="14.45" x14ac:dyDescent="0.3">
      <c r="A6" s="92" t="s">
        <v>4741</v>
      </c>
      <c r="B6" s="93">
        <v>2210</v>
      </c>
      <c r="C6" s="1087">
        <v>2210</v>
      </c>
      <c r="D6" s="1107">
        <v>1462.7990000000002</v>
      </c>
      <c r="E6" s="80"/>
      <c r="F6" s="80"/>
      <c r="G6" s="80"/>
      <c r="H6" s="80"/>
      <c r="J6" t="s">
        <v>1660</v>
      </c>
      <c r="K6" s="690">
        <v>183452</v>
      </c>
    </row>
    <row r="7" spans="1:11" ht="14.45" x14ac:dyDescent="0.3">
      <c r="A7" s="92" t="s">
        <v>4745</v>
      </c>
      <c r="B7" s="93">
        <v>46522</v>
      </c>
      <c r="C7" s="1087">
        <v>46522</v>
      </c>
      <c r="D7" s="1107">
        <v>30792.911800000002</v>
      </c>
      <c r="E7" s="80"/>
      <c r="F7" s="80"/>
      <c r="G7" s="80"/>
      <c r="H7" s="80"/>
      <c r="J7" t="s">
        <v>1657</v>
      </c>
      <c r="K7" s="690">
        <v>134630</v>
      </c>
    </row>
    <row r="8" spans="1:11" ht="14.45" x14ac:dyDescent="0.3">
      <c r="A8" s="92" t="s">
        <v>4798</v>
      </c>
      <c r="B8" s="93">
        <v>42044</v>
      </c>
      <c r="C8" s="1087">
        <v>42044</v>
      </c>
      <c r="D8" s="1107">
        <v>27828.923600000002</v>
      </c>
      <c r="E8" s="80"/>
      <c r="F8" s="80"/>
      <c r="G8" s="80"/>
      <c r="H8" s="80"/>
      <c r="J8" t="s">
        <v>1659</v>
      </c>
      <c r="K8" s="690">
        <v>65270</v>
      </c>
    </row>
    <row r="9" spans="1:11" ht="14.45" x14ac:dyDescent="0.3">
      <c r="A9" s="92" t="s">
        <v>4811</v>
      </c>
      <c r="B9" s="93">
        <v>4853</v>
      </c>
      <c r="C9" s="1087">
        <v>4853</v>
      </c>
      <c r="D9" s="1107">
        <v>3212.2007000000003</v>
      </c>
      <c r="E9" s="80"/>
      <c r="F9" s="80"/>
      <c r="G9" s="80"/>
      <c r="H9" s="80"/>
      <c r="J9" t="s">
        <v>1661</v>
      </c>
      <c r="K9" s="690">
        <v>791062</v>
      </c>
    </row>
    <row r="10" spans="1:11" ht="14.45" x14ac:dyDescent="0.3">
      <c r="A10" s="92" t="s">
        <v>4820</v>
      </c>
      <c r="B10" s="93">
        <v>44</v>
      </c>
      <c r="C10" s="1087">
        <v>44</v>
      </c>
      <c r="D10" s="1107">
        <v>29.123600000000003</v>
      </c>
      <c r="E10" s="80"/>
      <c r="F10" s="80"/>
      <c r="G10" s="80"/>
      <c r="H10" s="80"/>
      <c r="J10" t="s">
        <v>1658</v>
      </c>
      <c r="K10" s="690">
        <v>846859</v>
      </c>
    </row>
    <row r="11" spans="1:11" ht="14.45" x14ac:dyDescent="0.3">
      <c r="A11" s="92" t="s">
        <v>4825</v>
      </c>
      <c r="B11" s="93">
        <v>1167</v>
      </c>
      <c r="C11" s="1087">
        <v>1167</v>
      </c>
      <c r="D11" s="1107">
        <v>772.43730000000005</v>
      </c>
      <c r="E11" s="80"/>
      <c r="F11" s="80"/>
      <c r="G11" s="80"/>
      <c r="H11" s="80"/>
      <c r="J11" t="s">
        <v>1662</v>
      </c>
      <c r="K11" s="690">
        <v>518909</v>
      </c>
    </row>
    <row r="12" spans="1:11" ht="14.45" x14ac:dyDescent="0.3">
      <c r="A12" s="92" t="s">
        <v>4832</v>
      </c>
      <c r="B12" s="93">
        <v>0</v>
      </c>
      <c r="C12" s="1087">
        <v>0</v>
      </c>
      <c r="D12" s="1107">
        <v>0</v>
      </c>
      <c r="E12" s="80"/>
      <c r="F12" s="80"/>
      <c r="G12" s="80"/>
      <c r="H12" s="80"/>
    </row>
    <row r="13" spans="1:11" ht="14.45" x14ac:dyDescent="0.3">
      <c r="A13" s="92" t="s">
        <v>4834</v>
      </c>
      <c r="B13" s="93">
        <v>1083</v>
      </c>
      <c r="C13" s="1087">
        <v>1083</v>
      </c>
      <c r="D13" s="1107">
        <v>716.83770000000004</v>
      </c>
      <c r="E13" s="80"/>
      <c r="F13" s="80"/>
      <c r="G13" s="80"/>
      <c r="H13" s="80"/>
    </row>
    <row r="14" spans="1:11" ht="14.45" x14ac:dyDescent="0.3">
      <c r="A14" s="92" t="s">
        <v>4838</v>
      </c>
      <c r="B14" s="93">
        <v>19506</v>
      </c>
      <c r="C14" s="1087">
        <v>19506</v>
      </c>
      <c r="D14" s="1107">
        <v>12911.021400000001</v>
      </c>
      <c r="E14" s="80"/>
      <c r="F14" s="80"/>
      <c r="G14" s="80"/>
      <c r="H14" s="80"/>
    </row>
    <row r="15" spans="1:11" ht="14.45" x14ac:dyDescent="0.3">
      <c r="A15" s="92" t="s">
        <v>4849</v>
      </c>
      <c r="B15" s="93">
        <v>1547</v>
      </c>
      <c r="C15" s="1087">
        <v>1547</v>
      </c>
      <c r="D15" s="1107">
        <v>1023.9593000000001</v>
      </c>
      <c r="E15" s="80"/>
      <c r="F15" s="80"/>
      <c r="G15" s="80"/>
      <c r="H15" s="80"/>
    </row>
    <row r="16" spans="1:11" ht="14.45" x14ac:dyDescent="0.3">
      <c r="A16" s="92" t="s">
        <v>4855</v>
      </c>
      <c r="B16" s="93">
        <v>2</v>
      </c>
      <c r="C16" s="1087">
        <v>2</v>
      </c>
      <c r="D16" s="1107">
        <v>1.3238000000000001</v>
      </c>
      <c r="E16" s="1095">
        <v>188318.49280000001</v>
      </c>
      <c r="F16" s="80"/>
      <c r="G16" s="80"/>
      <c r="H16" s="80"/>
    </row>
    <row r="17" spans="1:8" thickBot="1" x14ac:dyDescent="0.35">
      <c r="A17" s="92" t="s">
        <v>4857</v>
      </c>
      <c r="B17" s="93">
        <v>1266</v>
      </c>
      <c r="C17" s="858">
        <v>1266</v>
      </c>
      <c r="D17" s="80" t="s">
        <v>4992</v>
      </c>
      <c r="E17" s="80"/>
      <c r="F17" s="80"/>
      <c r="G17" s="80"/>
      <c r="H17" s="80"/>
    </row>
    <row r="18" spans="1:8" ht="14.45" x14ac:dyDescent="0.3">
      <c r="A18" s="92" t="s">
        <v>3239</v>
      </c>
      <c r="B18" s="93">
        <v>0</v>
      </c>
      <c r="C18" s="1087">
        <v>0</v>
      </c>
      <c r="D18" s="1086"/>
      <c r="E18" s="812">
        <v>0</v>
      </c>
      <c r="F18" s="80"/>
      <c r="G18" s="80"/>
      <c r="H18" s="80"/>
    </row>
    <row r="19" spans="1:8" ht="14.45" x14ac:dyDescent="0.3">
      <c r="A19" s="92" t="s">
        <v>3242</v>
      </c>
      <c r="B19" s="93">
        <v>14542</v>
      </c>
      <c r="C19" s="1087">
        <v>14542</v>
      </c>
      <c r="D19" s="1089">
        <v>27.137900000000002</v>
      </c>
      <c r="E19" s="812">
        <v>14569.1379</v>
      </c>
      <c r="F19" s="80"/>
      <c r="G19" s="80"/>
      <c r="H19" s="80"/>
    </row>
    <row r="20" spans="1:8" ht="14.45" x14ac:dyDescent="0.3">
      <c r="A20" s="92" t="s">
        <v>3246</v>
      </c>
      <c r="B20" s="93">
        <v>50728</v>
      </c>
      <c r="C20" s="1087">
        <v>50728</v>
      </c>
      <c r="D20" s="1089">
        <v>89084.459100000007</v>
      </c>
      <c r="E20" s="812">
        <v>139812.45910000001</v>
      </c>
      <c r="F20" s="80"/>
      <c r="G20" s="80"/>
      <c r="H20" s="80"/>
    </row>
    <row r="21" spans="1:8" ht="14.45" x14ac:dyDescent="0.3">
      <c r="A21" s="92" t="s">
        <v>3254</v>
      </c>
      <c r="B21" s="93">
        <v>0</v>
      </c>
      <c r="C21" s="1087">
        <v>0</v>
      </c>
      <c r="D21" s="1090"/>
      <c r="E21" s="812">
        <v>0</v>
      </c>
      <c r="F21" s="80"/>
      <c r="G21" s="80"/>
      <c r="H21" s="80"/>
    </row>
    <row r="22" spans="1:8" ht="14.45" x14ac:dyDescent="0.3">
      <c r="A22" s="92" t="s">
        <v>3263</v>
      </c>
      <c r="B22" s="93">
        <v>133993</v>
      </c>
      <c r="C22" s="1087">
        <v>133993</v>
      </c>
      <c r="D22" s="1090"/>
      <c r="E22" s="812">
        <v>133993</v>
      </c>
      <c r="F22" s="80"/>
      <c r="G22" s="80"/>
      <c r="H22" s="80"/>
    </row>
    <row r="23" spans="1:8" ht="14.45" x14ac:dyDescent="0.3">
      <c r="A23" s="92" t="s">
        <v>3295</v>
      </c>
      <c r="B23" s="93">
        <v>444772</v>
      </c>
      <c r="C23" s="1087">
        <v>444772</v>
      </c>
      <c r="D23" s="1090"/>
      <c r="E23" s="812">
        <v>444772</v>
      </c>
      <c r="F23" s="80"/>
      <c r="G23" s="80"/>
      <c r="H23" s="80"/>
    </row>
    <row r="24" spans="1:8" ht="14.45" x14ac:dyDescent="0.3">
      <c r="A24" s="92" t="s">
        <v>3327</v>
      </c>
      <c r="B24" s="93">
        <v>200848</v>
      </c>
      <c r="C24" s="1087">
        <v>200848</v>
      </c>
      <c r="D24" s="1090"/>
      <c r="E24" s="812">
        <v>200848</v>
      </c>
      <c r="F24" s="80"/>
      <c r="G24" s="80"/>
      <c r="H24" s="80"/>
    </row>
    <row r="25" spans="1:8" ht="14.45" x14ac:dyDescent="0.3">
      <c r="A25" s="92" t="s">
        <v>3359</v>
      </c>
      <c r="B25" s="93">
        <v>32239</v>
      </c>
      <c r="C25" s="1087">
        <v>32239</v>
      </c>
      <c r="D25" s="1090"/>
      <c r="E25" s="812">
        <v>32239</v>
      </c>
      <c r="F25" s="80"/>
      <c r="G25" s="80"/>
      <c r="H25" s="80"/>
    </row>
    <row r="26" spans="1:8" ht="14.45" x14ac:dyDescent="0.3">
      <c r="A26" s="92" t="s">
        <v>3391</v>
      </c>
      <c r="B26" s="93">
        <v>11293</v>
      </c>
      <c r="C26" s="1087">
        <v>11293</v>
      </c>
      <c r="D26" s="1090"/>
      <c r="E26" s="812">
        <v>11293</v>
      </c>
      <c r="F26" s="80"/>
      <c r="G26" s="80"/>
      <c r="H26" s="80"/>
    </row>
    <row r="27" spans="1:8" ht="14.45" x14ac:dyDescent="0.3">
      <c r="A27" s="92" t="s">
        <v>3424</v>
      </c>
      <c r="B27" s="93">
        <v>23714</v>
      </c>
      <c r="C27" s="1087">
        <v>23714</v>
      </c>
      <c r="D27" s="1090"/>
      <c r="E27" s="812">
        <v>23714</v>
      </c>
      <c r="F27" s="80"/>
      <c r="G27" s="80"/>
      <c r="H27" s="80"/>
    </row>
    <row r="28" spans="1:8" ht="14.45" x14ac:dyDescent="0.3">
      <c r="A28" s="92" t="s">
        <v>3427</v>
      </c>
      <c r="B28" s="93">
        <v>13</v>
      </c>
      <c r="C28" s="1087">
        <v>13</v>
      </c>
      <c r="D28" s="1090"/>
      <c r="E28" s="812">
        <v>13</v>
      </c>
      <c r="F28" s="80"/>
      <c r="G28" s="80"/>
      <c r="H28" s="80"/>
    </row>
    <row r="29" spans="1:8" ht="14.45" x14ac:dyDescent="0.3">
      <c r="A29" s="92" t="s">
        <v>3439</v>
      </c>
      <c r="B29" s="93">
        <v>34668</v>
      </c>
      <c r="C29" s="1087">
        <v>34668</v>
      </c>
      <c r="D29" s="1090"/>
      <c r="E29" s="812">
        <v>34668</v>
      </c>
      <c r="F29" s="80"/>
      <c r="G29" s="80"/>
      <c r="H29" s="80"/>
    </row>
    <row r="30" spans="1:8" ht="14.45" x14ac:dyDescent="0.3">
      <c r="A30" s="92" t="s">
        <v>3469</v>
      </c>
      <c r="B30" s="93">
        <v>107334</v>
      </c>
      <c r="C30" s="1087">
        <v>107334</v>
      </c>
      <c r="D30" s="1090"/>
      <c r="E30" s="812">
        <v>107334</v>
      </c>
      <c r="F30" s="80"/>
      <c r="G30" s="80"/>
      <c r="H30" s="80"/>
    </row>
    <row r="31" spans="1:8" ht="14.45" x14ac:dyDescent="0.3">
      <c r="A31" s="92" t="s">
        <v>3497</v>
      </c>
      <c r="B31" s="93">
        <v>27731</v>
      </c>
      <c r="C31" s="1087">
        <v>27731</v>
      </c>
      <c r="D31" s="1090"/>
      <c r="E31" s="812">
        <v>27731</v>
      </c>
      <c r="F31" s="80"/>
      <c r="G31" s="80"/>
      <c r="H31" s="80"/>
    </row>
    <row r="32" spans="1:8" ht="14.45" x14ac:dyDescent="0.3">
      <c r="A32" s="92" t="s">
        <v>3517</v>
      </c>
      <c r="B32" s="93">
        <v>8829</v>
      </c>
      <c r="C32" s="1087">
        <v>8829</v>
      </c>
      <c r="D32" s="1090"/>
      <c r="E32" s="812">
        <v>8829</v>
      </c>
      <c r="F32" s="80"/>
      <c r="G32" s="80"/>
      <c r="H32" s="80"/>
    </row>
    <row r="33" spans="1:8" ht="14.45" x14ac:dyDescent="0.3">
      <c r="A33" s="92" t="s">
        <v>3537</v>
      </c>
      <c r="B33" s="93">
        <v>4161</v>
      </c>
      <c r="C33" s="1087">
        <v>4161</v>
      </c>
      <c r="D33" s="1090"/>
      <c r="E33" s="812">
        <v>4161</v>
      </c>
      <c r="F33" s="80"/>
      <c r="G33" s="80"/>
      <c r="H33" s="80"/>
    </row>
    <row r="34" spans="1:8" ht="14.45" x14ac:dyDescent="0.3">
      <c r="A34" s="92" t="s">
        <v>3581</v>
      </c>
      <c r="B34" s="93">
        <v>716</v>
      </c>
      <c r="C34" s="1087">
        <v>716</v>
      </c>
      <c r="D34" s="1090"/>
      <c r="E34" s="812">
        <v>716</v>
      </c>
      <c r="F34" s="80"/>
      <c r="G34" s="80"/>
      <c r="H34" s="80"/>
    </row>
    <row r="35" spans="1:8" ht="14.45" x14ac:dyDescent="0.3">
      <c r="A35" s="92" t="s">
        <v>3602</v>
      </c>
      <c r="B35" s="93">
        <v>0</v>
      </c>
      <c r="C35" s="1087">
        <v>0</v>
      </c>
      <c r="D35" s="1090"/>
      <c r="E35" s="812">
        <v>0</v>
      </c>
      <c r="F35" s="80"/>
      <c r="G35" s="80"/>
      <c r="H35" s="80"/>
    </row>
    <row r="36" spans="1:8" ht="14.45" x14ac:dyDescent="0.3">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4.45" x14ac:dyDescent="0.3">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ht="13.15" x14ac:dyDescent="0.25">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ht="13.15" x14ac:dyDescent="0.25">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ht="13.15" x14ac:dyDescent="0.25">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ht="13.15" x14ac:dyDescent="0.25">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ht="13.15" x14ac:dyDescent="0.25">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ht="13.15" x14ac:dyDescent="0.25">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ht="13.15" x14ac:dyDescent="0.25">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ht="13.15" x14ac:dyDescent="0.25">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ht="13.15" x14ac:dyDescent="0.25">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ht="13.15" x14ac:dyDescent="0.25">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ht="13.15" x14ac:dyDescent="0.25">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ht="13.15" x14ac:dyDescent="0.25">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ht="13.15" x14ac:dyDescent="0.25">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ht="13.15" x14ac:dyDescent="0.25">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ht="13.15" x14ac:dyDescent="0.25">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ht="13.15" x14ac:dyDescent="0.25">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ht="13.15" x14ac:dyDescent="0.25">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ht="13.15" x14ac:dyDescent="0.25">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ht="13.15" x14ac:dyDescent="0.25">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ht="13.15" x14ac:dyDescent="0.25">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ht="13.15" x14ac:dyDescent="0.25">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ht="13.15" x14ac:dyDescent="0.25">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ht="13.15" x14ac:dyDescent="0.25">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ht="13.15" x14ac:dyDescent="0.25">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ht="13.15" x14ac:dyDescent="0.25">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ht="13.15" x14ac:dyDescent="0.25">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ht="13.15" x14ac:dyDescent="0.25">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ht="13.15" x14ac:dyDescent="0.25">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ht="13.15" x14ac:dyDescent="0.25">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ht="13.15" x14ac:dyDescent="0.25">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ht="13.15" x14ac:dyDescent="0.25">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ht="13.15" x14ac:dyDescent="0.25">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ht="13.15" x14ac:dyDescent="0.25">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ht="13.15" x14ac:dyDescent="0.25">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ht="13.15" x14ac:dyDescent="0.25">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ht="13.15" x14ac:dyDescent="0.25">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ht="13.15" x14ac:dyDescent="0.25">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ht="13.15" x14ac:dyDescent="0.25">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ht="13.15" x14ac:dyDescent="0.25">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ht="13.15" x14ac:dyDescent="0.25">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ht="13.15" x14ac:dyDescent="0.25">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ht="13.15" x14ac:dyDescent="0.25">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ht="13.15" x14ac:dyDescent="0.25">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ht="13.15" x14ac:dyDescent="0.25">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ht="13.15" x14ac:dyDescent="0.25">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ht="13.15" x14ac:dyDescent="0.25">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ht="13.15" x14ac:dyDescent="0.25">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ht="13.15" x14ac:dyDescent="0.25">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ht="13.15" x14ac:dyDescent="0.25">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ht="13.15" x14ac:dyDescent="0.25">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ht="13.15" x14ac:dyDescent="0.25">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ht="13.15" x14ac:dyDescent="0.25">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ht="13.15" x14ac:dyDescent="0.25">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ht="13.15" x14ac:dyDescent="0.25">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ht="13.15" x14ac:dyDescent="0.25">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ht="13.15" x14ac:dyDescent="0.25">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ht="13.15" x14ac:dyDescent="0.25">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ht="13.15" x14ac:dyDescent="0.25">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ht="13.15" x14ac:dyDescent="0.25">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ht="13.15" x14ac:dyDescent="0.25">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ht="13.15" x14ac:dyDescent="0.25">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ht="13.15" x14ac:dyDescent="0.25">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ht="13.15" x14ac:dyDescent="0.25">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ht="13.15" x14ac:dyDescent="0.25">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ht="13.15" x14ac:dyDescent="0.25">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ht="13.15" x14ac:dyDescent="0.25">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ht="13.15" x14ac:dyDescent="0.25">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ht="13.15" x14ac:dyDescent="0.25">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ht="13.15" x14ac:dyDescent="0.25">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ht="13.15" x14ac:dyDescent="0.25">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ht="13.15" x14ac:dyDescent="0.25">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ht="13.15" x14ac:dyDescent="0.25">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ht="13.15" x14ac:dyDescent="0.25">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ht="13.15" x14ac:dyDescent="0.25">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ht="13.15" x14ac:dyDescent="0.25">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ht="13.15" x14ac:dyDescent="0.25">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ht="13.15" x14ac:dyDescent="0.25">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ht="13.15" x14ac:dyDescent="0.25">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ht="13.15" x14ac:dyDescent="0.25">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ht="13.15" x14ac:dyDescent="0.25">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ht="13.15" x14ac:dyDescent="0.25">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ht="13.15" x14ac:dyDescent="0.25">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ht="13.15" x14ac:dyDescent="0.25">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ht="13.15" x14ac:dyDescent="0.25">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ht="13.15" x14ac:dyDescent="0.25">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ht="13.15" x14ac:dyDescent="0.25">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ht="13.15" x14ac:dyDescent="0.25">
      <c r="B2" s="725" t="s">
        <v>3007</v>
      </c>
      <c r="C2" s="726" t="s">
        <v>396</v>
      </c>
      <c r="D2" s="724"/>
      <c r="E2" s="712"/>
      <c r="F2" s="704" t="s">
        <v>398</v>
      </c>
      <c r="G2" s="700"/>
    </row>
    <row r="3" spans="2:9" ht="13.15" x14ac:dyDescent="0.25">
      <c r="B3" s="705"/>
      <c r="C3" s="700"/>
      <c r="D3" s="700"/>
      <c r="E3" s="700"/>
      <c r="F3" s="706"/>
      <c r="G3" s="700"/>
    </row>
    <row r="4" spans="2:9" ht="13.15" x14ac:dyDescent="0.25">
      <c r="B4" s="707">
        <v>10100001</v>
      </c>
      <c r="C4" s="700" t="s">
        <v>3008</v>
      </c>
      <c r="D4" s="700"/>
      <c r="E4" s="700"/>
      <c r="F4" s="737">
        <v>0</v>
      </c>
      <c r="G4" s="700"/>
      <c r="H4" s="698"/>
    </row>
    <row r="5" spans="2:9" ht="13.15" x14ac:dyDescent="0.25">
      <c r="B5" s="707">
        <v>10100501</v>
      </c>
      <c r="C5" s="738" t="s">
        <v>111</v>
      </c>
      <c r="D5" s="700"/>
      <c r="E5" s="700"/>
      <c r="F5" s="737">
        <v>9928005795</v>
      </c>
      <c r="G5" s="721"/>
      <c r="H5" s="698"/>
    </row>
    <row r="6" spans="2:9" ht="13.15" x14ac:dyDescent="0.25">
      <c r="B6" s="707" t="s">
        <v>434</v>
      </c>
      <c r="C6" s="700" t="s">
        <v>3009</v>
      </c>
      <c r="D6" s="700"/>
      <c r="E6" s="700"/>
      <c r="F6" s="737">
        <v>0</v>
      </c>
      <c r="G6" s="721"/>
      <c r="H6" s="698"/>
    </row>
    <row r="7" spans="2:9" ht="13.15" x14ac:dyDescent="0.25">
      <c r="B7" s="707">
        <v>10100601</v>
      </c>
      <c r="C7" s="738" t="s">
        <v>3006</v>
      </c>
      <c r="D7" s="700"/>
      <c r="E7" s="700"/>
      <c r="F7" s="737">
        <v>27828584</v>
      </c>
      <c r="G7" s="721"/>
      <c r="H7" s="739"/>
      <c r="I7" s="740"/>
    </row>
    <row r="8" spans="2:9" ht="13.15" x14ac:dyDescent="0.25">
      <c r="B8" s="707">
        <v>10100651</v>
      </c>
      <c r="C8" s="741" t="s">
        <v>384</v>
      </c>
      <c r="D8" s="700"/>
      <c r="E8" s="722"/>
      <c r="F8" s="737">
        <v>130713037</v>
      </c>
      <c r="G8" s="740"/>
      <c r="H8" s="739"/>
      <c r="I8" s="740"/>
    </row>
    <row r="9" spans="2:9" ht="13.15" x14ac:dyDescent="0.25">
      <c r="B9" s="707">
        <v>10100661</v>
      </c>
      <c r="C9" s="741" t="s">
        <v>385</v>
      </c>
      <c r="D9" s="700"/>
      <c r="E9" s="722"/>
      <c r="F9" s="737">
        <v>-130713037</v>
      </c>
      <c r="G9" s="740"/>
      <c r="H9" s="739"/>
      <c r="I9" s="740"/>
    </row>
    <row r="10" spans="2:9" ht="13.15" x14ac:dyDescent="0.25">
      <c r="B10" s="707">
        <v>10191001</v>
      </c>
      <c r="C10" s="700" t="s">
        <v>3010</v>
      </c>
      <c r="D10" s="700"/>
      <c r="E10" s="700"/>
      <c r="F10" s="737">
        <v>0</v>
      </c>
      <c r="G10" s="721"/>
      <c r="H10" s="739"/>
      <c r="I10" s="740"/>
    </row>
    <row r="11" spans="2:9" ht="13.15" x14ac:dyDescent="0.25">
      <c r="B11" s="707">
        <v>10200001</v>
      </c>
      <c r="C11" s="700" t="s">
        <v>3011</v>
      </c>
      <c r="D11" s="700"/>
      <c r="E11" s="700"/>
      <c r="F11" s="737">
        <v>0</v>
      </c>
      <c r="G11" s="721"/>
      <c r="H11" s="739"/>
    </row>
    <row r="12" spans="2:9" ht="13.15" x14ac:dyDescent="0.25">
      <c r="B12" s="707">
        <v>10200501</v>
      </c>
      <c r="C12" s="700" t="s">
        <v>3012</v>
      </c>
      <c r="D12" s="700"/>
      <c r="E12" s="700"/>
      <c r="F12" s="737">
        <v>0</v>
      </c>
      <c r="G12" s="721"/>
      <c r="H12" s="739"/>
    </row>
    <row r="13" spans="2:9" ht="13.15" x14ac:dyDescent="0.25">
      <c r="B13" s="707">
        <v>10500001</v>
      </c>
      <c r="C13" s="700" t="s">
        <v>3013</v>
      </c>
      <c r="D13" s="700"/>
      <c r="E13" s="700"/>
      <c r="F13" s="737">
        <v>0</v>
      </c>
      <c r="G13" s="721"/>
      <c r="H13" s="739"/>
    </row>
    <row r="14" spans="2:9" ht="13.15" x14ac:dyDescent="0.25">
      <c r="B14" s="707">
        <v>10500501</v>
      </c>
      <c r="C14" s="738" t="s">
        <v>200</v>
      </c>
      <c r="D14" s="700"/>
      <c r="E14" s="700"/>
      <c r="F14" s="737">
        <v>38572647</v>
      </c>
      <c r="G14" s="721"/>
      <c r="H14" s="698"/>
    </row>
    <row r="15" spans="2:9" ht="13.15" x14ac:dyDescent="0.25">
      <c r="B15" s="707">
        <v>10600501</v>
      </c>
      <c r="C15" s="738" t="s">
        <v>201</v>
      </c>
      <c r="D15" s="700"/>
      <c r="E15" s="700"/>
      <c r="F15" s="737">
        <v>148449856</v>
      </c>
      <c r="G15" s="721"/>
      <c r="H15" s="698"/>
    </row>
    <row r="16" spans="2:9" ht="13.15" x14ac:dyDescent="0.25">
      <c r="B16" s="707">
        <v>10600601</v>
      </c>
      <c r="C16" s="738" t="s">
        <v>3014</v>
      </c>
      <c r="D16" s="700"/>
      <c r="E16" s="700"/>
      <c r="F16" s="737">
        <v>0</v>
      </c>
      <c r="G16" s="721"/>
      <c r="H16" s="698"/>
    </row>
    <row r="17" spans="2:8" ht="13.9" thickBot="1" x14ac:dyDescent="0.3">
      <c r="B17" s="709"/>
      <c r="C17" s="700"/>
      <c r="D17" s="700"/>
      <c r="E17" s="700"/>
      <c r="F17" s="769">
        <f>SUM(F4:F16)</f>
        <v>10142856882</v>
      </c>
      <c r="G17" s="721"/>
      <c r="H17" s="698"/>
    </row>
    <row r="18" spans="2:8" ht="13.9" thickTop="1" x14ac:dyDescent="0.25">
      <c r="B18" s="705"/>
      <c r="C18" s="700"/>
      <c r="D18" s="700"/>
      <c r="E18" s="700"/>
      <c r="F18" s="718"/>
      <c r="G18" s="721"/>
      <c r="H18" s="698"/>
    </row>
    <row r="19" spans="2:8" ht="13.15" x14ac:dyDescent="0.25">
      <c r="B19" s="708">
        <v>10100003</v>
      </c>
      <c r="C19" s="700" t="s">
        <v>3015</v>
      </c>
      <c r="D19" s="700"/>
      <c r="E19" s="700"/>
      <c r="F19" s="737">
        <f>ROUND(SUMIF('2017 GRC WC Det Format'!$A$9:$A$1396,'E InputEOP'!B19,'2017 GRC WC Det Format'!$AB$9:$AB$1396),0)</f>
        <v>0</v>
      </c>
      <c r="G19" s="721"/>
      <c r="H19" s="698"/>
    </row>
    <row r="20" spans="2:8" ht="13.15" x14ac:dyDescent="0.25">
      <c r="B20" s="708">
        <v>10100503</v>
      </c>
      <c r="C20" s="738" t="s">
        <v>128</v>
      </c>
      <c r="D20" s="700"/>
      <c r="E20" s="700"/>
      <c r="F20" s="737">
        <v>932726218</v>
      </c>
      <c r="G20" s="721"/>
      <c r="H20" s="698"/>
    </row>
    <row r="21" spans="2:8" ht="13.15" x14ac:dyDescent="0.25">
      <c r="B21" s="707">
        <v>10100603</v>
      </c>
      <c r="C21" s="738" t="s">
        <v>4985</v>
      </c>
      <c r="D21" s="966"/>
      <c r="E21" s="700"/>
      <c r="F21" s="737">
        <v>17124090</v>
      </c>
      <c r="G21" s="721"/>
      <c r="H21" s="698"/>
    </row>
    <row r="22" spans="2:8" ht="13.15" x14ac:dyDescent="0.25">
      <c r="B22" s="742" t="s">
        <v>435</v>
      </c>
      <c r="C22" s="700" t="s">
        <v>3016</v>
      </c>
      <c r="D22" s="700"/>
      <c r="E22" s="700"/>
      <c r="F22" s="737">
        <v>0</v>
      </c>
      <c r="G22" s="721"/>
      <c r="H22" s="698"/>
    </row>
    <row r="23" spans="2:8" ht="13.15" x14ac:dyDescent="0.25">
      <c r="B23" s="708">
        <v>10500503</v>
      </c>
      <c r="C23" s="738" t="s">
        <v>507</v>
      </c>
      <c r="D23" s="700"/>
      <c r="E23" s="700"/>
      <c r="F23" s="737">
        <v>352116</v>
      </c>
      <c r="G23" s="721"/>
      <c r="H23" s="698"/>
    </row>
    <row r="24" spans="2:8" ht="13.15" x14ac:dyDescent="0.25">
      <c r="B24" s="695">
        <v>10600503</v>
      </c>
      <c r="C24" s="738" t="s">
        <v>203</v>
      </c>
      <c r="D24" s="700"/>
      <c r="E24" s="700"/>
      <c r="F24" s="737">
        <v>22184838</v>
      </c>
      <c r="G24" s="721"/>
      <c r="H24" s="698"/>
    </row>
    <row r="25" spans="2:8" ht="13.15" x14ac:dyDescent="0.25">
      <c r="B25" s="743">
        <v>10600603</v>
      </c>
      <c r="C25" s="741" t="s">
        <v>129</v>
      </c>
      <c r="D25" s="700"/>
      <c r="E25" s="700"/>
      <c r="F25" s="737">
        <v>0</v>
      </c>
      <c r="G25" s="721"/>
      <c r="H25" s="698"/>
    </row>
    <row r="26" spans="2:8" ht="13.9" thickBot="1" x14ac:dyDescent="0.3">
      <c r="B26" s="705"/>
      <c r="C26" s="700"/>
      <c r="D26" s="700"/>
      <c r="E26" s="700"/>
      <c r="F26" s="717">
        <f>SUM(F19:F25)</f>
        <v>972387262</v>
      </c>
      <c r="G26" s="721"/>
      <c r="H26" s="770"/>
    </row>
    <row r="27" spans="2:8" ht="13.9" thickTop="1" x14ac:dyDescent="0.25">
      <c r="B27" s="705"/>
      <c r="C27" s="700"/>
      <c r="D27" s="700"/>
      <c r="E27" s="700"/>
      <c r="F27" s="718"/>
      <c r="G27" s="721"/>
      <c r="H27" s="698"/>
    </row>
    <row r="28" spans="2:8" ht="13.15" x14ac:dyDescent="0.25">
      <c r="B28" s="707">
        <v>11400001</v>
      </c>
      <c r="C28" s="700" t="s">
        <v>139</v>
      </c>
      <c r="D28" s="700"/>
      <c r="E28" s="700"/>
      <c r="F28" s="737">
        <v>946172</v>
      </c>
      <c r="G28" s="721"/>
      <c r="H28" s="698"/>
    </row>
    <row r="29" spans="2:8" ht="13.15" x14ac:dyDescent="0.25">
      <c r="B29" s="707">
        <v>11400011</v>
      </c>
      <c r="C29" s="700" t="s">
        <v>140</v>
      </c>
      <c r="D29" s="700"/>
      <c r="E29" s="700"/>
      <c r="F29" s="737">
        <v>302358</v>
      </c>
      <c r="G29" s="721"/>
      <c r="H29" s="698"/>
    </row>
    <row r="30" spans="2:8" ht="13.15" x14ac:dyDescent="0.25">
      <c r="B30" s="707">
        <v>11400031</v>
      </c>
      <c r="C30" s="700" t="s">
        <v>141</v>
      </c>
      <c r="D30" s="700"/>
      <c r="E30" s="700"/>
      <c r="F30" s="737">
        <v>76622597</v>
      </c>
      <c r="G30" s="721"/>
      <c r="H30" s="698"/>
    </row>
    <row r="31" spans="2:8" ht="13.15" x14ac:dyDescent="0.25">
      <c r="B31" s="707">
        <v>11491001</v>
      </c>
      <c r="C31" s="700" t="s">
        <v>141</v>
      </c>
      <c r="D31" s="700"/>
      <c r="E31" s="700"/>
      <c r="F31" s="737">
        <v>0</v>
      </c>
      <c r="G31" s="721"/>
      <c r="H31" s="698"/>
    </row>
    <row r="32" spans="2:8" ht="13.15" x14ac:dyDescent="0.25">
      <c r="B32" s="707">
        <v>11400061</v>
      </c>
      <c r="C32" s="700" t="s">
        <v>3017</v>
      </c>
      <c r="D32" s="700"/>
      <c r="E32" s="700"/>
      <c r="F32" s="737">
        <v>156960791</v>
      </c>
      <c r="G32" s="721"/>
      <c r="H32" s="698"/>
    </row>
    <row r="33" spans="2:9" ht="13.15" x14ac:dyDescent="0.25">
      <c r="B33" s="707">
        <v>11400071</v>
      </c>
      <c r="C33" s="700" t="s">
        <v>3018</v>
      </c>
      <c r="D33" s="700"/>
      <c r="E33" s="700"/>
      <c r="F33" s="737">
        <v>16950333</v>
      </c>
      <c r="G33" s="721"/>
      <c r="H33" s="698"/>
    </row>
    <row r="34" spans="2:9" ht="13.15" x14ac:dyDescent="0.25">
      <c r="B34" s="707">
        <v>11400081</v>
      </c>
      <c r="C34" s="700" t="s">
        <v>3019</v>
      </c>
      <c r="D34" s="700"/>
      <c r="E34" s="700"/>
      <c r="F34" s="737">
        <v>0</v>
      </c>
      <c r="G34" s="721"/>
      <c r="H34" s="698"/>
    </row>
    <row r="35" spans="2:9" ht="13.15" x14ac:dyDescent="0.25">
      <c r="B35" s="707">
        <v>11400091</v>
      </c>
      <c r="C35" s="700" t="s">
        <v>3020</v>
      </c>
      <c r="D35" s="700"/>
      <c r="E35" s="700"/>
      <c r="F35" s="737">
        <v>31009424</v>
      </c>
      <c r="G35" s="721"/>
      <c r="H35" s="698"/>
    </row>
    <row r="36" spans="2:9" ht="13.9" thickBot="1" x14ac:dyDescent="0.3">
      <c r="B36" s="705"/>
      <c r="C36" s="700"/>
      <c r="D36" s="700"/>
      <c r="E36" s="700"/>
      <c r="F36" s="769">
        <f>SUM(F28:F35)</f>
        <v>282791675</v>
      </c>
      <c r="G36" s="721"/>
      <c r="H36" s="698"/>
    </row>
    <row r="37" spans="2:9" ht="13.9" thickTop="1" x14ac:dyDescent="0.25">
      <c r="B37" s="705"/>
      <c r="C37" s="700"/>
      <c r="D37" s="700"/>
      <c r="E37" s="700"/>
      <c r="F37" s="718"/>
      <c r="G37" s="721"/>
      <c r="H37" s="698"/>
    </row>
    <row r="38" spans="2:9" ht="13.15" x14ac:dyDescent="0.25">
      <c r="B38" s="707">
        <v>10800001</v>
      </c>
      <c r="C38" s="700" t="s">
        <v>3021</v>
      </c>
      <c r="D38" s="700"/>
      <c r="E38" s="700"/>
      <c r="F38" s="737">
        <v>0</v>
      </c>
      <c r="G38" s="721"/>
      <c r="H38" s="698"/>
    </row>
    <row r="39" spans="2:9" ht="13.15" x14ac:dyDescent="0.25">
      <c r="B39" s="707">
        <v>10800501</v>
      </c>
      <c r="C39" s="700" t="s">
        <v>3022</v>
      </c>
      <c r="D39" s="700"/>
      <c r="E39" s="700"/>
      <c r="F39" s="737">
        <v>-3929654431</v>
      </c>
      <c r="G39" s="721"/>
      <c r="H39" s="698"/>
    </row>
    <row r="40" spans="2:9" ht="13.15" x14ac:dyDescent="0.25">
      <c r="B40" s="707">
        <v>10800601</v>
      </c>
      <c r="C40" s="700" t="s">
        <v>3023</v>
      </c>
      <c r="D40" s="700"/>
      <c r="E40" s="700"/>
      <c r="F40" s="737">
        <v>-47351</v>
      </c>
      <c r="G40" s="721"/>
      <c r="H40" s="698"/>
    </row>
    <row r="41" spans="2:9" ht="13.15" x14ac:dyDescent="0.25">
      <c r="B41" s="707" t="s">
        <v>3024</v>
      </c>
      <c r="C41" s="700" t="s">
        <v>3025</v>
      </c>
      <c r="D41" s="700"/>
      <c r="E41" s="700"/>
      <c r="F41" s="737">
        <v>0</v>
      </c>
      <c r="G41" s="721"/>
      <c r="H41" s="727"/>
      <c r="I41" s="728"/>
    </row>
    <row r="42" spans="2:9" ht="13.15" x14ac:dyDescent="0.25">
      <c r="B42" s="707">
        <v>10891001</v>
      </c>
      <c r="C42" s="700" t="s">
        <v>3026</v>
      </c>
      <c r="D42" s="700"/>
      <c r="E42" s="700"/>
      <c r="F42" s="737">
        <v>0</v>
      </c>
      <c r="G42" s="721"/>
      <c r="H42" s="698"/>
    </row>
    <row r="43" spans="2:9" ht="13.15" x14ac:dyDescent="0.25">
      <c r="B43" s="707">
        <v>11100001</v>
      </c>
      <c r="C43" s="700" t="s">
        <v>3021</v>
      </c>
      <c r="D43" s="700"/>
      <c r="E43" s="700"/>
      <c r="F43" s="737">
        <v>0</v>
      </c>
      <c r="G43" s="721"/>
      <c r="H43" s="698"/>
    </row>
    <row r="44" spans="2:9" ht="13.15" x14ac:dyDescent="0.25">
      <c r="B44" s="707">
        <v>11100501</v>
      </c>
      <c r="C44" s="738" t="s">
        <v>213</v>
      </c>
      <c r="D44" s="700"/>
      <c r="E44" s="700"/>
      <c r="F44" s="737">
        <v>-65454567</v>
      </c>
      <c r="G44" s="721"/>
      <c r="H44" s="698"/>
    </row>
    <row r="45" spans="2:9" ht="13.15" x14ac:dyDescent="0.25">
      <c r="B45" s="707">
        <v>10800611</v>
      </c>
      <c r="C45" s="738" t="s">
        <v>525</v>
      </c>
      <c r="D45" s="700"/>
      <c r="E45" s="700"/>
      <c r="F45" s="737">
        <v>-95934500</v>
      </c>
      <c r="G45" s="721"/>
      <c r="H45" s="698"/>
    </row>
    <row r="46" spans="2:9" ht="13.15" x14ac:dyDescent="0.25">
      <c r="B46" s="707">
        <v>10800621</v>
      </c>
      <c r="C46" s="738" t="s">
        <v>527</v>
      </c>
      <c r="D46" s="700"/>
      <c r="E46" s="700"/>
      <c r="F46" s="737">
        <v>11940747</v>
      </c>
      <c r="G46" s="721"/>
      <c r="H46" s="698"/>
    </row>
    <row r="47" spans="2:9" ht="13.15" x14ac:dyDescent="0.25">
      <c r="B47" s="707">
        <v>10800631</v>
      </c>
      <c r="C47" s="738" t="s">
        <v>528</v>
      </c>
      <c r="D47" s="700"/>
      <c r="E47" s="700"/>
      <c r="F47" s="737">
        <v>2030753</v>
      </c>
      <c r="G47" s="721"/>
      <c r="H47" s="698"/>
    </row>
    <row r="48" spans="2:9" ht="13.15" x14ac:dyDescent="0.25">
      <c r="B48" s="707">
        <v>10800701</v>
      </c>
      <c r="C48" s="738" t="s">
        <v>529</v>
      </c>
      <c r="D48" s="700"/>
      <c r="E48" s="700"/>
      <c r="F48" s="737">
        <v>11940747</v>
      </c>
      <c r="G48" s="721"/>
      <c r="H48" s="698"/>
    </row>
    <row r="49" spans="2:8" ht="13.15" x14ac:dyDescent="0.25">
      <c r="B49" s="707">
        <v>10800711</v>
      </c>
      <c r="C49" s="738" t="s">
        <v>530</v>
      </c>
      <c r="D49" s="700"/>
      <c r="E49" s="700"/>
      <c r="F49" s="737">
        <v>-11940747</v>
      </c>
      <c r="G49" s="721"/>
      <c r="H49" s="698"/>
    </row>
    <row r="50" spans="2:8" ht="13.15" x14ac:dyDescent="0.25">
      <c r="B50" s="707">
        <v>10800721</v>
      </c>
      <c r="C50" s="738" t="s">
        <v>531</v>
      </c>
      <c r="D50" s="700"/>
      <c r="E50" s="700"/>
      <c r="F50" s="737">
        <v>11940747</v>
      </c>
      <c r="G50" s="721"/>
      <c r="H50" s="698"/>
    </row>
    <row r="51" spans="2:8" ht="13.15" x14ac:dyDescent="0.25">
      <c r="B51" s="707">
        <v>10800741</v>
      </c>
      <c r="C51" s="738" t="s">
        <v>532</v>
      </c>
      <c r="D51" s="700"/>
      <c r="E51" s="700"/>
      <c r="F51" s="737">
        <v>2030753</v>
      </c>
      <c r="G51" s="721"/>
      <c r="H51" s="698"/>
    </row>
    <row r="52" spans="2:8" ht="13.15" x14ac:dyDescent="0.25">
      <c r="B52" s="707">
        <v>10800751</v>
      </c>
      <c r="C52" s="738" t="s">
        <v>533</v>
      </c>
      <c r="D52" s="700"/>
      <c r="E52" s="700"/>
      <c r="F52" s="737">
        <v>-2030753</v>
      </c>
      <c r="G52" s="721"/>
      <c r="H52" s="698"/>
    </row>
    <row r="53" spans="2:8" ht="13.15" x14ac:dyDescent="0.25">
      <c r="B53" s="707">
        <v>10800831</v>
      </c>
      <c r="C53" s="738" t="s">
        <v>534</v>
      </c>
      <c r="D53" s="700"/>
      <c r="E53" s="700"/>
      <c r="F53" s="737">
        <v>-11940747</v>
      </c>
      <c r="G53" s="721"/>
      <c r="H53" s="698"/>
    </row>
    <row r="54" spans="2:8" ht="13.9" thickBot="1" x14ac:dyDescent="0.3">
      <c r="B54" s="707"/>
      <c r="C54" s="700"/>
      <c r="D54" s="700"/>
      <c r="E54" s="700"/>
      <c r="F54" s="769">
        <f>SUM(F38:F53)</f>
        <v>-4077119349</v>
      </c>
      <c r="G54" s="721"/>
    </row>
    <row r="55" spans="2:8" ht="13.9" thickTop="1" x14ac:dyDescent="0.25">
      <c r="B55" s="707"/>
      <c r="C55" s="700"/>
      <c r="D55" s="700"/>
      <c r="E55" s="700"/>
      <c r="F55" s="719"/>
      <c r="G55" s="721"/>
      <c r="H55" s="698"/>
    </row>
    <row r="56" spans="2:8" ht="13.15" x14ac:dyDescent="0.25">
      <c r="B56" s="707">
        <v>10800003</v>
      </c>
      <c r="C56" s="700" t="s">
        <v>3027</v>
      </c>
      <c r="D56" s="700"/>
      <c r="E56" s="700"/>
      <c r="F56" s="737">
        <v>0</v>
      </c>
      <c r="G56" s="721"/>
      <c r="H56" s="698"/>
    </row>
    <row r="57" spans="2:8" ht="13.15" x14ac:dyDescent="0.25">
      <c r="B57" s="707">
        <v>10800503</v>
      </c>
      <c r="C57" s="738" t="s">
        <v>3022</v>
      </c>
      <c r="D57" s="700"/>
      <c r="E57" s="700"/>
      <c r="F57" s="737">
        <v>-118981538</v>
      </c>
      <c r="G57" s="721"/>
      <c r="H57" s="698"/>
    </row>
    <row r="58" spans="2:8" ht="13.15" x14ac:dyDescent="0.25">
      <c r="B58" s="707">
        <v>10800603</v>
      </c>
      <c r="C58" s="738" t="s">
        <v>3028</v>
      </c>
      <c r="D58" s="700"/>
      <c r="E58" s="700"/>
      <c r="F58" s="737">
        <v>0</v>
      </c>
      <c r="G58" s="721"/>
      <c r="H58" s="698"/>
    </row>
    <row r="59" spans="2:8" ht="13.15" x14ac:dyDescent="0.25">
      <c r="B59" s="707">
        <v>11100003</v>
      </c>
      <c r="C59" s="700" t="s">
        <v>3027</v>
      </c>
      <c r="D59" s="700"/>
      <c r="E59" s="700"/>
      <c r="F59" s="737">
        <v>0</v>
      </c>
      <c r="G59" s="721"/>
      <c r="H59" s="698"/>
    </row>
    <row r="60" spans="2:8" ht="13.15" x14ac:dyDescent="0.25">
      <c r="B60" s="707">
        <v>11100503</v>
      </c>
      <c r="C60" s="738" t="s">
        <v>214</v>
      </c>
      <c r="D60" s="700"/>
      <c r="E60" s="700"/>
      <c r="F60" s="737">
        <v>-165534077</v>
      </c>
      <c r="G60" s="721"/>
      <c r="H60" s="698"/>
    </row>
    <row r="61" spans="2:8" ht="13.15" x14ac:dyDescent="0.25">
      <c r="B61" s="742" t="s">
        <v>3029</v>
      </c>
      <c r="C61" s="700" t="s">
        <v>3030</v>
      </c>
      <c r="D61" s="700"/>
      <c r="E61" s="700"/>
      <c r="F61" s="737">
        <v>0</v>
      </c>
      <c r="G61" s="721"/>
    </row>
    <row r="62" spans="2:8" ht="13.9" thickBot="1" x14ac:dyDescent="0.3">
      <c r="B62" s="707"/>
      <c r="C62" s="700"/>
      <c r="D62" s="700"/>
      <c r="E62" s="700"/>
      <c r="F62" s="769">
        <f>SUM(F56:F61)</f>
        <v>-284515615</v>
      </c>
      <c r="G62" s="721"/>
      <c r="H62" s="699"/>
    </row>
    <row r="63" spans="2:8" ht="13.9" thickTop="1" x14ac:dyDescent="0.25">
      <c r="B63" s="707"/>
      <c r="C63" s="700"/>
      <c r="D63" s="700"/>
      <c r="E63" s="700"/>
      <c r="F63" s="719"/>
      <c r="G63" s="721"/>
    </row>
    <row r="64" spans="2:8" ht="13.15" x14ac:dyDescent="0.25">
      <c r="B64" s="707">
        <v>10800041</v>
      </c>
      <c r="C64" s="700" t="s">
        <v>3031</v>
      </c>
      <c r="D64" s="700"/>
      <c r="E64" s="700"/>
      <c r="F64" s="737">
        <v>0</v>
      </c>
      <c r="G64" s="721"/>
      <c r="H64" s="698"/>
    </row>
    <row r="65" spans="2:8" ht="13.15" x14ac:dyDescent="0.25">
      <c r="B65" s="707">
        <v>10800051</v>
      </c>
      <c r="C65" s="700" t="s">
        <v>3032</v>
      </c>
      <c r="D65" s="700"/>
      <c r="E65" s="700"/>
      <c r="F65" s="737">
        <v>0</v>
      </c>
      <c r="G65" s="721"/>
      <c r="H65" s="698"/>
    </row>
    <row r="66" spans="2:8" ht="13.15" x14ac:dyDescent="0.25">
      <c r="B66" s="707">
        <v>10800061</v>
      </c>
      <c r="C66" s="700" t="s">
        <v>205</v>
      </c>
      <c r="D66" s="700"/>
      <c r="E66" s="700"/>
      <c r="F66" s="737">
        <v>-85161014</v>
      </c>
      <c r="G66" s="721"/>
      <c r="H66" s="698"/>
    </row>
    <row r="67" spans="2:8" ht="13.15" x14ac:dyDescent="0.25">
      <c r="B67" s="707">
        <v>10800071</v>
      </c>
      <c r="C67" s="700" t="s">
        <v>206</v>
      </c>
      <c r="D67" s="700"/>
      <c r="E67" s="700"/>
      <c r="F67" s="737">
        <v>85161014</v>
      </c>
      <c r="G67" s="721"/>
      <c r="H67" s="698"/>
    </row>
    <row r="68" spans="2:8" ht="13.15" x14ac:dyDescent="0.25">
      <c r="B68" s="707">
        <v>10800091</v>
      </c>
      <c r="C68" s="700" t="s">
        <v>3033</v>
      </c>
      <c r="D68" s="700"/>
      <c r="E68" s="700"/>
      <c r="F68" s="737">
        <v>0</v>
      </c>
      <c r="G68" s="721"/>
      <c r="H68" s="698"/>
    </row>
    <row r="69" spans="2:8" ht="13.15" x14ac:dyDescent="0.25">
      <c r="B69" s="707">
        <v>10800101</v>
      </c>
      <c r="C69" s="700" t="s">
        <v>3033</v>
      </c>
      <c r="D69" s="700"/>
      <c r="E69" s="700"/>
      <c r="F69" s="737">
        <v>0</v>
      </c>
      <c r="G69" s="721"/>
      <c r="H69" s="698"/>
    </row>
    <row r="70" spans="2:8" ht="13.15" x14ac:dyDescent="0.25">
      <c r="B70" s="707">
        <v>10800201</v>
      </c>
      <c r="C70" s="700" t="s">
        <v>3034</v>
      </c>
      <c r="D70" s="700"/>
      <c r="E70" s="700"/>
      <c r="F70" s="737">
        <v>0</v>
      </c>
      <c r="G70" s="721"/>
      <c r="H70" s="698"/>
    </row>
    <row r="71" spans="2:8" ht="13.15" x14ac:dyDescent="0.25">
      <c r="B71" s="707">
        <v>10800541</v>
      </c>
      <c r="C71" s="700" t="s">
        <v>3033</v>
      </c>
      <c r="D71" s="700"/>
      <c r="E71" s="700"/>
      <c r="F71" s="737">
        <v>14725292</v>
      </c>
      <c r="G71" s="721"/>
      <c r="H71" s="698"/>
    </row>
    <row r="72" spans="2:8" ht="13.15" x14ac:dyDescent="0.25">
      <c r="B72" s="707">
        <v>11100201</v>
      </c>
      <c r="C72" s="700" t="s">
        <v>3033</v>
      </c>
      <c r="D72" s="700"/>
      <c r="E72" s="700"/>
      <c r="F72" s="737">
        <v>0</v>
      </c>
      <c r="G72" s="721"/>
      <c r="H72" s="698"/>
    </row>
    <row r="73" spans="2:8" ht="13.15" x14ac:dyDescent="0.25">
      <c r="B73" s="707">
        <v>11100091</v>
      </c>
      <c r="C73" s="700" t="s">
        <v>3035</v>
      </c>
      <c r="D73" s="700"/>
      <c r="E73" s="700"/>
      <c r="F73" s="737">
        <v>0</v>
      </c>
      <c r="G73" s="721"/>
      <c r="H73" s="698"/>
    </row>
    <row r="74" spans="2:8" ht="13.9" thickBot="1" x14ac:dyDescent="0.3">
      <c r="B74" s="707"/>
      <c r="C74" s="700"/>
      <c r="D74" s="700"/>
      <c r="E74" s="700"/>
      <c r="F74" s="769">
        <f>SUM(F64:F73)</f>
        <v>14725292</v>
      </c>
      <c r="G74" s="721"/>
      <c r="H74" s="698"/>
    </row>
    <row r="75" spans="2:8" ht="13.9" thickTop="1" x14ac:dyDescent="0.25">
      <c r="B75" s="707"/>
      <c r="C75" s="700"/>
      <c r="D75" s="700"/>
      <c r="E75" s="700"/>
      <c r="F75" s="719"/>
      <c r="G75" s="721"/>
    </row>
    <row r="76" spans="2:8" ht="13.15" x14ac:dyDescent="0.25">
      <c r="B76" s="707">
        <v>10800043</v>
      </c>
      <c r="C76" s="700" t="s">
        <v>3036</v>
      </c>
      <c r="D76" s="700"/>
      <c r="E76" s="700"/>
      <c r="F76" s="737">
        <v>0</v>
      </c>
      <c r="G76" s="721"/>
      <c r="H76" s="699"/>
    </row>
    <row r="77" spans="2:8" ht="13.15" x14ac:dyDescent="0.25">
      <c r="B77" s="707">
        <v>10800093</v>
      </c>
      <c r="C77" s="700" t="s">
        <v>3033</v>
      </c>
      <c r="D77" s="700"/>
      <c r="E77" s="700"/>
      <c r="F77" s="737">
        <v>0</v>
      </c>
      <c r="G77" s="721"/>
    </row>
    <row r="78" spans="2:8" ht="13.15" x14ac:dyDescent="0.25">
      <c r="B78" s="707">
        <v>10800203</v>
      </c>
      <c r="C78" s="700" t="s">
        <v>3037</v>
      </c>
      <c r="D78" s="700"/>
      <c r="E78" s="700"/>
      <c r="F78" s="737">
        <v>0</v>
      </c>
      <c r="G78" s="721"/>
      <c r="H78" s="698"/>
    </row>
    <row r="79" spans="2:8" ht="13.15" x14ac:dyDescent="0.25">
      <c r="B79" s="707">
        <v>10800543</v>
      </c>
      <c r="C79" s="738" t="s">
        <v>212</v>
      </c>
      <c r="D79" s="700"/>
      <c r="E79" s="700"/>
      <c r="F79" s="737">
        <v>201430</v>
      </c>
      <c r="G79" s="721"/>
      <c r="H79" s="698"/>
    </row>
    <row r="80" spans="2:8" ht="13.15" x14ac:dyDescent="0.25">
      <c r="B80" s="707">
        <v>11100203</v>
      </c>
      <c r="C80" s="700" t="s">
        <v>3033</v>
      </c>
      <c r="D80" s="700"/>
      <c r="E80" s="700"/>
      <c r="F80" s="737">
        <v>0</v>
      </c>
      <c r="G80" s="721"/>
      <c r="H80" s="698"/>
    </row>
    <row r="81" spans="2:8" ht="13.9" thickBot="1" x14ac:dyDescent="0.3">
      <c r="B81" s="705"/>
      <c r="C81" s="700"/>
      <c r="D81" s="700"/>
      <c r="E81" s="700"/>
      <c r="F81" s="769">
        <f>SUM(F76:F80)</f>
        <v>201430</v>
      </c>
      <c r="G81" s="721"/>
      <c r="H81" s="698"/>
    </row>
    <row r="82" spans="2:8" ht="13.9" thickTop="1" x14ac:dyDescent="0.25">
      <c r="B82" s="705"/>
      <c r="C82" s="700"/>
      <c r="D82" s="700"/>
      <c r="E82" s="700"/>
      <c r="F82" s="719"/>
      <c r="G82" s="721"/>
      <c r="H82" s="698"/>
    </row>
    <row r="83" spans="2:8" ht="13.15" x14ac:dyDescent="0.25">
      <c r="B83" s="707">
        <v>11500001</v>
      </c>
      <c r="C83" s="700" t="s">
        <v>215</v>
      </c>
      <c r="D83" s="700"/>
      <c r="E83" s="700"/>
      <c r="F83" s="737">
        <v>-951189</v>
      </c>
      <c r="G83" s="721"/>
      <c r="H83" s="698"/>
    </row>
    <row r="84" spans="2:8" ht="13.15" x14ac:dyDescent="0.25">
      <c r="B84" s="707">
        <v>11500011</v>
      </c>
      <c r="C84" s="700" t="s">
        <v>216</v>
      </c>
      <c r="D84" s="700"/>
      <c r="E84" s="700"/>
      <c r="F84" s="737">
        <v>-302358</v>
      </c>
      <c r="G84" s="721"/>
    </row>
    <row r="85" spans="2:8" ht="13.15" x14ac:dyDescent="0.25">
      <c r="B85" s="707">
        <v>11500031</v>
      </c>
      <c r="C85" s="700" t="s">
        <v>217</v>
      </c>
      <c r="D85" s="700"/>
      <c r="E85" s="700"/>
      <c r="F85" s="737">
        <v>-66453139</v>
      </c>
      <c r="G85" s="721"/>
      <c r="H85" s="698"/>
    </row>
    <row r="86" spans="2:8" ht="13.15" x14ac:dyDescent="0.25">
      <c r="B86" s="707">
        <v>11591001</v>
      </c>
      <c r="C86" s="700" t="s">
        <v>3038</v>
      </c>
      <c r="D86" s="700"/>
      <c r="E86" s="700"/>
      <c r="F86" s="737">
        <v>0</v>
      </c>
      <c r="G86" s="721"/>
      <c r="H86" s="698"/>
    </row>
    <row r="87" spans="2:8" ht="13.15" x14ac:dyDescent="0.25">
      <c r="B87" s="707" t="s">
        <v>1747</v>
      </c>
      <c r="C87" s="700" t="s">
        <v>218</v>
      </c>
      <c r="D87" s="700"/>
      <c r="E87" s="700"/>
      <c r="F87" s="737">
        <v>-46416638</v>
      </c>
      <c r="G87" s="721"/>
      <c r="H87" s="698"/>
    </row>
    <row r="88" spans="2:8" ht="13.15" x14ac:dyDescent="0.25">
      <c r="B88" s="707">
        <v>11500051</v>
      </c>
      <c r="C88" s="700" t="s">
        <v>3039</v>
      </c>
      <c r="D88" s="700"/>
      <c r="E88" s="700"/>
      <c r="F88" s="737">
        <v>-16950333</v>
      </c>
      <c r="G88" s="721"/>
      <c r="H88" s="698"/>
    </row>
    <row r="89" spans="2:8" ht="13.15" x14ac:dyDescent="0.25">
      <c r="B89" s="707">
        <v>11500061</v>
      </c>
      <c r="C89" s="700" t="s">
        <v>3040</v>
      </c>
      <c r="D89" s="700"/>
      <c r="E89" s="700"/>
      <c r="F89" s="737">
        <v>-7012262</v>
      </c>
      <c r="G89" s="721"/>
      <c r="H89" s="698"/>
    </row>
    <row r="90" spans="2:8" ht="13.9" thickBot="1" x14ac:dyDescent="0.3">
      <c r="B90" s="705"/>
      <c r="C90" s="700"/>
      <c r="D90" s="700"/>
      <c r="E90" s="700"/>
      <c r="F90" s="769">
        <f>SUM(F83:F89)</f>
        <v>-138085919</v>
      </c>
      <c r="G90" s="721"/>
      <c r="H90" s="698"/>
    </row>
    <row r="91" spans="2:8" ht="13.9" thickTop="1" x14ac:dyDescent="0.25">
      <c r="B91" s="705"/>
      <c r="C91" s="700"/>
      <c r="D91" s="700"/>
      <c r="E91" s="700"/>
      <c r="F91" s="719"/>
      <c r="G91" s="721"/>
      <c r="H91" s="698"/>
    </row>
    <row r="92" spans="2:8" ht="13.15" x14ac:dyDescent="0.25">
      <c r="B92" s="707">
        <v>10100011</v>
      </c>
      <c r="C92" s="700" t="s">
        <v>3041</v>
      </c>
      <c r="D92" s="700"/>
      <c r="E92" s="700"/>
      <c r="F92" s="737">
        <v>0</v>
      </c>
      <c r="G92" s="721"/>
      <c r="H92" s="698"/>
    </row>
    <row r="93" spans="2:8" ht="13.15" x14ac:dyDescent="0.25">
      <c r="B93" s="705"/>
      <c r="C93" s="700"/>
      <c r="D93" s="700"/>
      <c r="E93" s="700"/>
      <c r="F93" s="737"/>
      <c r="G93" s="721"/>
      <c r="H93" s="698"/>
    </row>
    <row r="94" spans="2:8" ht="13.15" x14ac:dyDescent="0.25">
      <c r="B94" s="710">
        <v>23001001</v>
      </c>
      <c r="C94" s="713" t="s">
        <v>3042</v>
      </c>
      <c r="D94" s="700"/>
      <c r="E94" s="700"/>
      <c r="F94" s="737">
        <v>0</v>
      </c>
      <c r="G94" s="721"/>
      <c r="H94" s="744"/>
    </row>
    <row r="95" spans="2:8" ht="13.15" x14ac:dyDescent="0.25">
      <c r="B95" s="710">
        <v>23001021</v>
      </c>
      <c r="C95" s="714" t="s">
        <v>114</v>
      </c>
      <c r="D95" s="700"/>
      <c r="E95" s="700"/>
      <c r="F95" s="737">
        <v>-52488362</v>
      </c>
      <c r="G95" s="721"/>
      <c r="H95" s="744"/>
    </row>
    <row r="96" spans="2:8" ht="13.15" x14ac:dyDescent="0.25">
      <c r="B96" s="710">
        <v>23001031</v>
      </c>
      <c r="C96" s="714" t="s">
        <v>115</v>
      </c>
      <c r="D96" s="700"/>
      <c r="E96" s="700"/>
      <c r="F96" s="737">
        <v>-40212667</v>
      </c>
      <c r="G96" s="721"/>
      <c r="H96" s="744"/>
    </row>
    <row r="97" spans="2:8" ht="13.15" x14ac:dyDescent="0.25">
      <c r="B97" s="710">
        <v>23001041</v>
      </c>
      <c r="C97" s="714" t="s">
        <v>116</v>
      </c>
      <c r="D97" s="700"/>
      <c r="E97" s="700"/>
      <c r="F97" s="737">
        <v>-14410177</v>
      </c>
      <c r="G97" s="721"/>
      <c r="H97" s="744"/>
    </row>
    <row r="98" spans="2:8" ht="13.15" x14ac:dyDescent="0.25">
      <c r="B98" s="710">
        <v>23001061</v>
      </c>
      <c r="C98" s="714" t="s">
        <v>117</v>
      </c>
      <c r="D98" s="700"/>
      <c r="E98" s="700"/>
      <c r="F98" s="737">
        <v>-4532108</v>
      </c>
      <c r="G98" s="721"/>
      <c r="H98" s="744"/>
    </row>
    <row r="99" spans="2:8" ht="13.15" x14ac:dyDescent="0.25">
      <c r="B99" s="710">
        <v>23001071</v>
      </c>
      <c r="C99" s="714" t="s">
        <v>118</v>
      </c>
      <c r="D99" s="700"/>
      <c r="E99" s="700"/>
      <c r="F99" s="737">
        <v>-8852463</v>
      </c>
      <c r="G99" s="721"/>
      <c r="H99" s="744"/>
    </row>
    <row r="100" spans="2:8" ht="13.15" x14ac:dyDescent="0.25">
      <c r="B100" s="710">
        <v>23001081</v>
      </c>
      <c r="C100" s="714" t="s">
        <v>3043</v>
      </c>
      <c r="D100" s="700"/>
      <c r="E100" s="700"/>
      <c r="F100" s="737">
        <v>0</v>
      </c>
      <c r="G100" s="721"/>
      <c r="H100" s="744"/>
    </row>
    <row r="101" spans="2:8" ht="13.15" x14ac:dyDescent="0.25">
      <c r="B101" s="710">
        <v>23001091</v>
      </c>
      <c r="C101" s="714" t="s">
        <v>3044</v>
      </c>
      <c r="D101" s="700"/>
      <c r="E101" s="700"/>
      <c r="F101" s="737">
        <v>0</v>
      </c>
      <c r="G101" s="721"/>
      <c r="H101" s="744"/>
    </row>
    <row r="102" spans="2:8" ht="13.15" x14ac:dyDescent="0.25">
      <c r="B102" s="710">
        <v>23001101</v>
      </c>
      <c r="C102" s="714" t="s">
        <v>3045</v>
      </c>
      <c r="D102" s="700"/>
      <c r="E102" s="700"/>
      <c r="F102" s="737">
        <v>0</v>
      </c>
      <c r="G102" s="721"/>
      <c r="H102" s="744"/>
    </row>
    <row r="103" spans="2:8" ht="13.15" x14ac:dyDescent="0.25">
      <c r="B103" s="710">
        <v>23001121</v>
      </c>
      <c r="C103" s="714" t="s">
        <v>3046</v>
      </c>
      <c r="D103" s="700"/>
      <c r="E103" s="700"/>
      <c r="F103" s="737">
        <v>0</v>
      </c>
      <c r="G103" s="721"/>
      <c r="H103" s="744"/>
    </row>
    <row r="104" spans="2:8" ht="13.15" x14ac:dyDescent="0.25">
      <c r="B104" s="710">
        <v>23001131</v>
      </c>
      <c r="C104" s="741" t="s">
        <v>119</v>
      </c>
      <c r="D104" s="700"/>
      <c r="E104" s="700"/>
      <c r="F104" s="737">
        <v>-20126115</v>
      </c>
      <c r="G104" s="721"/>
    </row>
    <row r="105" spans="2:8" ht="13.15" x14ac:dyDescent="0.25">
      <c r="B105" s="710">
        <v>23001151</v>
      </c>
      <c r="C105" s="741" t="s">
        <v>121</v>
      </c>
      <c r="D105" s="700"/>
      <c r="E105" s="700"/>
      <c r="F105" s="737">
        <v>-124114</v>
      </c>
      <c r="G105" s="721"/>
      <c r="H105" s="744"/>
    </row>
    <row r="106" spans="2:8" ht="13.15" x14ac:dyDescent="0.25">
      <c r="B106" s="710">
        <v>23002001</v>
      </c>
      <c r="C106" s="714" t="s">
        <v>3047</v>
      </c>
      <c r="D106" s="700"/>
      <c r="E106" s="700"/>
      <c r="F106" s="737">
        <v>0</v>
      </c>
      <c r="G106" s="721"/>
      <c r="H106" s="744"/>
    </row>
    <row r="107" spans="2:8" ht="13.15" x14ac:dyDescent="0.25">
      <c r="B107" s="710">
        <v>23002011</v>
      </c>
      <c r="C107" s="714" t="s">
        <v>3044</v>
      </c>
      <c r="D107" s="700"/>
      <c r="E107" s="700"/>
      <c r="F107" s="737">
        <v>-1074726</v>
      </c>
      <c r="G107" s="721"/>
      <c r="H107" s="744"/>
    </row>
    <row r="108" spans="2:8" ht="13.15" x14ac:dyDescent="0.25">
      <c r="B108" s="710">
        <v>23002041</v>
      </c>
      <c r="C108" s="714" t="s">
        <v>3047</v>
      </c>
      <c r="D108" s="700"/>
      <c r="E108" s="700"/>
      <c r="F108" s="737">
        <v>-24555619</v>
      </c>
      <c r="G108" s="721"/>
      <c r="H108" s="744"/>
    </row>
    <row r="109" spans="2:8" ht="13.15" x14ac:dyDescent="0.25">
      <c r="B109" s="710">
        <v>23002061</v>
      </c>
      <c r="C109" s="714" t="s">
        <v>125</v>
      </c>
      <c r="D109" s="700"/>
      <c r="E109" s="700"/>
      <c r="F109" s="737">
        <v>55510</v>
      </c>
      <c r="G109" s="721"/>
      <c r="H109" s="744"/>
    </row>
    <row r="110" spans="2:8" ht="13.15" x14ac:dyDescent="0.25">
      <c r="B110" s="710">
        <v>23002071</v>
      </c>
      <c r="C110" s="714" t="s">
        <v>126</v>
      </c>
      <c r="D110" s="700"/>
      <c r="E110" s="700"/>
      <c r="F110" s="737">
        <v>194085</v>
      </c>
      <c r="G110" s="721"/>
      <c r="H110" s="744"/>
    </row>
    <row r="111" spans="2:8" ht="13.15" x14ac:dyDescent="0.25">
      <c r="B111" s="710">
        <v>23002081</v>
      </c>
      <c r="C111" s="714" t="s">
        <v>3048</v>
      </c>
      <c r="D111" s="700"/>
      <c r="E111" s="700"/>
      <c r="F111" s="737">
        <v>0</v>
      </c>
      <c r="G111" s="721"/>
      <c r="H111" s="744"/>
    </row>
    <row r="112" spans="2:8" ht="13.15" x14ac:dyDescent="0.25">
      <c r="B112" s="710">
        <v>23002091</v>
      </c>
      <c r="C112" s="714" t="s">
        <v>127</v>
      </c>
      <c r="D112" s="700"/>
      <c r="E112" s="700"/>
      <c r="F112" s="737">
        <v>-5395042</v>
      </c>
      <c r="G112" s="721"/>
      <c r="H112" s="744"/>
    </row>
    <row r="113" spans="1:9" ht="13.15" x14ac:dyDescent="0.25">
      <c r="B113" s="710">
        <v>23003011</v>
      </c>
      <c r="C113" s="714" t="s">
        <v>3049</v>
      </c>
      <c r="D113" s="700"/>
      <c r="E113" s="700"/>
      <c r="F113" s="737">
        <v>0</v>
      </c>
      <c r="G113" s="721"/>
      <c r="H113" s="744"/>
    </row>
    <row r="114" spans="1:9" ht="13.15" x14ac:dyDescent="0.25">
      <c r="B114" s="710">
        <v>23003021</v>
      </c>
      <c r="C114" s="714"/>
      <c r="D114" s="700"/>
      <c r="E114" s="700"/>
      <c r="F114" s="737">
        <v>2503045</v>
      </c>
      <c r="G114" s="721"/>
    </row>
    <row r="115" spans="1:9" ht="13.15" x14ac:dyDescent="0.25">
      <c r="B115" s="710">
        <v>23003031</v>
      </c>
      <c r="C115" s="714"/>
      <c r="D115" s="700"/>
      <c r="E115" s="700"/>
      <c r="F115" s="737">
        <v>2642403</v>
      </c>
      <c r="G115" s="721"/>
    </row>
    <row r="116" spans="1:9" ht="13.15" x14ac:dyDescent="0.25">
      <c r="B116" s="694">
        <v>23001141</v>
      </c>
      <c r="C116" s="714" t="s">
        <v>120</v>
      </c>
      <c r="E116" s="700"/>
      <c r="F116" s="737">
        <v>-588905</v>
      </c>
      <c r="G116" s="721"/>
      <c r="H116" s="744"/>
    </row>
    <row r="117" spans="1:9" ht="13.15" x14ac:dyDescent="0.25">
      <c r="B117" s="694">
        <v>23001211</v>
      </c>
      <c r="C117" s="714" t="s">
        <v>3050</v>
      </c>
      <c r="E117" s="700"/>
      <c r="F117" s="737">
        <v>0</v>
      </c>
      <c r="G117" s="721"/>
      <c r="H117" s="744"/>
    </row>
    <row r="118" spans="1:9" ht="13.15" x14ac:dyDescent="0.25">
      <c r="B118" s="694">
        <v>23001221</v>
      </c>
      <c r="C118" s="714" t="s">
        <v>3051</v>
      </c>
      <c r="E118" s="700"/>
      <c r="F118" s="737">
        <v>0</v>
      </c>
      <c r="G118" s="721"/>
      <c r="H118" s="744"/>
    </row>
    <row r="119" spans="1:9" ht="13.15" x14ac:dyDescent="0.25">
      <c r="B119" s="694">
        <v>23001231</v>
      </c>
      <c r="C119" s="714" t="s">
        <v>122</v>
      </c>
      <c r="E119" s="700"/>
      <c r="F119" s="737">
        <v>-1296413</v>
      </c>
      <c r="G119" s="721"/>
      <c r="H119" s="744"/>
    </row>
    <row r="120" spans="1:9" ht="13.9" thickBot="1" x14ac:dyDescent="0.3">
      <c r="B120" s="707"/>
      <c r="C120" s="700"/>
      <c r="D120" s="700"/>
      <c r="E120" s="700"/>
      <c r="F120" s="717">
        <f>SUM(F94:F119)</f>
        <v>-168261668</v>
      </c>
      <c r="G120" s="721"/>
      <c r="H120" s="744"/>
    </row>
    <row r="121" spans="1:9" ht="13.9" thickTop="1" x14ac:dyDescent="0.25">
      <c r="B121" s="707"/>
      <c r="C121" s="700"/>
      <c r="D121" s="700"/>
      <c r="E121" s="700"/>
      <c r="F121" s="718"/>
      <c r="G121" s="721"/>
      <c r="H121" s="744"/>
    </row>
    <row r="122" spans="1:9" ht="13.15" x14ac:dyDescent="0.25">
      <c r="B122" s="710">
        <v>23002093</v>
      </c>
      <c r="C122" s="714" t="s">
        <v>4986</v>
      </c>
      <c r="D122" s="700"/>
      <c r="E122" s="700"/>
      <c r="F122" s="771">
        <v>-501177</v>
      </c>
      <c r="G122" s="721"/>
      <c r="H122" s="744"/>
    </row>
    <row r="123" spans="1:9" ht="13.9" thickBot="1" x14ac:dyDescent="0.3">
      <c r="B123" s="707"/>
      <c r="C123" s="700"/>
      <c r="D123" s="700"/>
      <c r="E123" s="700"/>
      <c r="F123" s="717">
        <f>SUM(F122)</f>
        <v>-501177</v>
      </c>
      <c r="G123" s="721"/>
      <c r="H123" s="745"/>
    </row>
    <row r="124" spans="1:9" ht="13.9" thickTop="1" x14ac:dyDescent="0.25">
      <c r="B124" s="707"/>
      <c r="C124" s="700"/>
      <c r="D124" s="700"/>
      <c r="E124" s="700"/>
      <c r="F124" s="718"/>
      <c r="G124" s="721"/>
    </row>
    <row r="125" spans="1:9" ht="13.15" x14ac:dyDescent="0.25">
      <c r="B125" s="707">
        <v>25300353</v>
      </c>
      <c r="C125" s="700" t="s">
        <v>132</v>
      </c>
      <c r="D125" s="700"/>
      <c r="E125" s="700"/>
      <c r="F125" s="737">
        <v>-2306155</v>
      </c>
      <c r="G125" s="721"/>
      <c r="H125" s="699"/>
      <c r="I125" s="703"/>
    </row>
    <row r="126" spans="1:9" ht="13.15" x14ac:dyDescent="0.25">
      <c r="B126" s="707">
        <v>25300363</v>
      </c>
      <c r="C126" s="700" t="s">
        <v>133</v>
      </c>
      <c r="D126" s="700"/>
      <c r="E126" s="700"/>
      <c r="F126" s="737">
        <v>0</v>
      </c>
      <c r="G126" s="721"/>
      <c r="H126" s="699"/>
    </row>
    <row r="127" spans="1:9" ht="13.15" x14ac:dyDescent="0.25">
      <c r="A127" s="703"/>
      <c r="B127" s="707">
        <v>25300413</v>
      </c>
      <c r="C127" s="700" t="s">
        <v>3052</v>
      </c>
      <c r="D127" s="700"/>
      <c r="E127" s="700"/>
      <c r="F127" s="737">
        <v>0</v>
      </c>
      <c r="G127" s="721"/>
      <c r="H127" s="699"/>
    </row>
    <row r="128" spans="1:9" ht="13.15" x14ac:dyDescent="0.25">
      <c r="B128" s="707">
        <v>25301203</v>
      </c>
      <c r="C128" s="700" t="s">
        <v>3053</v>
      </c>
      <c r="D128" s="700"/>
      <c r="E128" s="700"/>
      <c r="F128" s="737">
        <v>0</v>
      </c>
      <c r="G128" s="721"/>
      <c r="H128" s="699"/>
    </row>
    <row r="129" spans="2:9" ht="13.15" x14ac:dyDescent="0.25">
      <c r="B129" s="707">
        <v>25300443</v>
      </c>
      <c r="C129" s="741" t="s">
        <v>135</v>
      </c>
      <c r="D129" s="700"/>
      <c r="E129" s="700"/>
      <c r="F129" s="737">
        <v>-344340</v>
      </c>
      <c r="G129" s="721"/>
      <c r="H129" s="699"/>
    </row>
    <row r="130" spans="2:9" s="703" customFormat="1" ht="13.15" x14ac:dyDescent="0.25">
      <c r="B130" s="707">
        <v>25300463</v>
      </c>
      <c r="C130" s="741" t="s">
        <v>11611</v>
      </c>
      <c r="D130" s="966"/>
      <c r="E130" s="700"/>
      <c r="F130" s="737">
        <v>-96546</v>
      </c>
      <c r="G130" s="721"/>
      <c r="H130" s="701"/>
      <c r="I130" s="696"/>
    </row>
    <row r="131" spans="2:9" ht="13.15" x14ac:dyDescent="0.25">
      <c r="B131" s="707">
        <v>25300663</v>
      </c>
      <c r="C131" s="741" t="s">
        <v>136</v>
      </c>
      <c r="E131" s="700"/>
      <c r="F131" s="737">
        <v>0</v>
      </c>
      <c r="G131" s="721"/>
      <c r="H131" s="699"/>
    </row>
    <row r="132" spans="2:9" ht="13.15" x14ac:dyDescent="0.25">
      <c r="B132" s="707">
        <v>25301213</v>
      </c>
      <c r="C132" s="741" t="s">
        <v>138</v>
      </c>
      <c r="E132" s="700"/>
      <c r="F132" s="737">
        <v>-474687</v>
      </c>
      <c r="G132" s="721"/>
      <c r="H132" s="699"/>
    </row>
    <row r="133" spans="2:9" ht="13.15" x14ac:dyDescent="0.25">
      <c r="B133" s="731"/>
      <c r="C133" s="711"/>
      <c r="D133" s="729"/>
      <c r="E133" s="711"/>
      <c r="F133" s="720">
        <f>SUM(F125:F132)</f>
        <v>-3221728</v>
      </c>
      <c r="G133" s="721"/>
      <c r="H133" s="699"/>
    </row>
    <row r="134" spans="2:9" ht="13.15" x14ac:dyDescent="0.25">
      <c r="B134" s="707"/>
      <c r="C134" s="700"/>
      <c r="D134" s="700"/>
      <c r="E134" s="700"/>
      <c r="F134" s="718"/>
      <c r="G134" s="721"/>
      <c r="H134" s="699"/>
    </row>
    <row r="135" spans="2:9" ht="13.15" x14ac:dyDescent="0.25">
      <c r="B135" s="707">
        <v>23001013</v>
      </c>
      <c r="C135" s="700" t="s">
        <v>3054</v>
      </c>
      <c r="D135" s="700"/>
      <c r="E135" s="700"/>
      <c r="F135" s="737">
        <v>0</v>
      </c>
      <c r="G135" s="721"/>
      <c r="H135" s="699"/>
    </row>
    <row r="136" spans="2:9" ht="13.15" x14ac:dyDescent="0.25">
      <c r="B136" s="707">
        <v>23001043</v>
      </c>
      <c r="C136" s="700" t="s">
        <v>131</v>
      </c>
      <c r="E136" s="700"/>
      <c r="F136" s="737">
        <v>0</v>
      </c>
      <c r="G136" s="721"/>
    </row>
    <row r="137" spans="2:9" ht="13.15" x14ac:dyDescent="0.25">
      <c r="B137" s="746"/>
      <c r="C137" s="747"/>
      <c r="D137" s="748"/>
      <c r="E137" s="700"/>
      <c r="F137" s="737">
        <v>0</v>
      </c>
      <c r="G137" s="721"/>
    </row>
    <row r="138" spans="2:9" ht="13.15" x14ac:dyDescent="0.25">
      <c r="B138" s="705"/>
      <c r="C138" s="700"/>
      <c r="D138" s="700"/>
      <c r="E138" s="700"/>
      <c r="F138" s="719"/>
      <c r="G138" s="721"/>
      <c r="H138" s="699"/>
    </row>
    <row r="139" spans="2:9" ht="13.15" x14ac:dyDescent="0.25">
      <c r="B139" s="705"/>
      <c r="C139" s="700"/>
      <c r="D139" s="700"/>
      <c r="E139" s="700"/>
      <c r="F139" s="719">
        <v>-4077119349</v>
      </c>
      <c r="G139" s="721"/>
      <c r="H139" s="699"/>
    </row>
    <row r="140" spans="2:9" ht="13.15" x14ac:dyDescent="0.25">
      <c r="B140" s="705"/>
      <c r="C140" s="700"/>
      <c r="D140" s="700"/>
      <c r="E140" s="700"/>
      <c r="F140" s="719">
        <v>14725292</v>
      </c>
      <c r="G140" s="721"/>
    </row>
    <row r="141" spans="2:9" ht="13.15" x14ac:dyDescent="0.25">
      <c r="B141" s="705"/>
      <c r="C141" s="715" t="s">
        <v>3055</v>
      </c>
      <c r="D141" s="715"/>
      <c r="E141" s="715"/>
      <c r="F141" s="723">
        <f>SUM(F139:F140)</f>
        <v>-4062394057</v>
      </c>
      <c r="G141" s="721"/>
    </row>
    <row r="142" spans="2:9" ht="13.9" thickBot="1" x14ac:dyDescent="0.3">
      <c r="B142" s="730"/>
      <c r="C142" s="716"/>
      <c r="D142" s="716"/>
      <c r="E142" s="716"/>
      <c r="F142" s="732"/>
      <c r="G142" s="700"/>
    </row>
    <row r="144" spans="2:9" ht="13.15" x14ac:dyDescent="0.25">
      <c r="B144" s="707">
        <v>10700501</v>
      </c>
      <c r="F144" s="737">
        <v>316401494</v>
      </c>
    </row>
    <row r="145" spans="1:9" ht="13.15" x14ac:dyDescent="0.25">
      <c r="B145" s="707">
        <v>10700601</v>
      </c>
      <c r="F145" s="737">
        <v>-21641617</v>
      </c>
    </row>
    <row r="147" spans="1:9" s="703" customFormat="1" ht="13.15" x14ac:dyDescent="0.25">
      <c r="A147" s="696"/>
      <c r="B147" s="702"/>
      <c r="H147" s="697"/>
      <c r="I147" s="696"/>
    </row>
    <row r="148" spans="1:9" s="703" customFormat="1" ht="13.15" x14ac:dyDescent="0.25">
      <c r="A148" s="696"/>
      <c r="B148" s="524" t="s">
        <v>2868</v>
      </c>
      <c r="C148" s="748"/>
      <c r="D148" s="748" t="s">
        <v>136</v>
      </c>
      <c r="F148" s="737">
        <v>0</v>
      </c>
      <c r="H148" s="697"/>
      <c r="I148" s="696"/>
    </row>
    <row r="149" spans="1:9" s="703" customFormat="1" ht="13.15" x14ac:dyDescent="0.25">
      <c r="A149" s="696"/>
      <c r="B149" s="702"/>
      <c r="H149" s="697"/>
      <c r="I149" s="696"/>
    </row>
    <row r="150" spans="1:9" s="703" customFormat="1" ht="13.15" x14ac:dyDescent="0.25">
      <c r="A150" s="696"/>
      <c r="B150" s="702"/>
      <c r="C150" s="965"/>
      <c r="D150" s="965"/>
      <c r="E150" s="965"/>
      <c r="F150" s="965"/>
      <c r="G150" s="965"/>
      <c r="H150" s="966"/>
      <c r="I150" s="696"/>
    </row>
    <row r="151" spans="1:9" s="703" customFormat="1" ht="13.15" x14ac:dyDescent="0.25">
      <c r="A151" s="696"/>
      <c r="B151" s="710">
        <v>10800611</v>
      </c>
      <c r="C151" s="966" t="s">
        <v>525</v>
      </c>
      <c r="D151" s="966"/>
      <c r="E151" s="966"/>
      <c r="F151" s="737">
        <v>-95934500</v>
      </c>
      <c r="G151" s="965"/>
      <c r="H151" s="966"/>
      <c r="I151" s="696"/>
    </row>
    <row r="152" spans="1:9" s="703" customFormat="1" ht="13.15" x14ac:dyDescent="0.25">
      <c r="A152" s="696"/>
      <c r="B152" s="710">
        <v>10800621</v>
      </c>
      <c r="C152" s="966" t="s">
        <v>527</v>
      </c>
      <c r="D152" s="966"/>
      <c r="E152" s="966"/>
      <c r="F152" s="737">
        <v>11940747</v>
      </c>
      <c r="G152" s="965"/>
      <c r="H152" s="966"/>
      <c r="I152" s="696"/>
    </row>
    <row r="153" spans="1:9" ht="13.15" x14ac:dyDescent="0.25">
      <c r="B153" s="710">
        <v>10800631</v>
      </c>
      <c r="C153" s="966" t="s">
        <v>528</v>
      </c>
      <c r="D153" s="966"/>
      <c r="E153" s="966"/>
      <c r="F153" s="737">
        <v>2030753</v>
      </c>
      <c r="G153" s="965"/>
      <c r="H153" s="966"/>
    </row>
    <row r="154" spans="1:9" ht="13.15" x14ac:dyDescent="0.25">
      <c r="B154" s="710">
        <v>10800701</v>
      </c>
      <c r="C154" s="966" t="s">
        <v>529</v>
      </c>
      <c r="D154" s="966"/>
      <c r="E154" s="966"/>
      <c r="F154" s="737">
        <v>11940747</v>
      </c>
      <c r="G154" s="965"/>
      <c r="H154" s="966"/>
    </row>
    <row r="155" spans="1:9" ht="13.15" x14ac:dyDescent="0.25">
      <c r="B155" s="710">
        <v>10800711</v>
      </c>
      <c r="C155" s="966" t="s">
        <v>530</v>
      </c>
      <c r="D155" s="966"/>
      <c r="E155" s="966"/>
      <c r="F155" s="737">
        <v>-11940747</v>
      </c>
      <c r="G155" s="965"/>
      <c r="H155" s="966"/>
    </row>
    <row r="156" spans="1:9" ht="13.15" x14ac:dyDescent="0.25">
      <c r="B156" s="710">
        <v>10800721</v>
      </c>
      <c r="C156" s="966" t="s">
        <v>531</v>
      </c>
      <c r="D156" s="966"/>
      <c r="E156" s="966"/>
      <c r="F156" s="737">
        <v>11940747</v>
      </c>
      <c r="G156" s="965"/>
      <c r="H156" s="966"/>
    </row>
    <row r="157" spans="1:9" ht="13.15" x14ac:dyDescent="0.25">
      <c r="B157" s="710">
        <v>10800741</v>
      </c>
      <c r="C157" s="966" t="s">
        <v>532</v>
      </c>
      <c r="D157" s="966"/>
      <c r="E157" s="966"/>
      <c r="F157" s="737">
        <v>2030753</v>
      </c>
      <c r="G157" s="965"/>
      <c r="H157" s="966"/>
    </row>
    <row r="158" spans="1:9" ht="13.15" x14ac:dyDescent="0.25">
      <c r="B158" s="710">
        <v>10800751</v>
      </c>
      <c r="C158" s="966" t="s">
        <v>533</v>
      </c>
      <c r="D158" s="966"/>
      <c r="E158" s="966"/>
      <c r="F158" s="737">
        <v>-2030753</v>
      </c>
      <c r="G158" s="965"/>
      <c r="H158" s="966"/>
    </row>
    <row r="159" spans="1:9" ht="13.15" x14ac:dyDescent="0.25">
      <c r="B159" s="710">
        <v>10800831</v>
      </c>
      <c r="C159" s="966" t="s">
        <v>534</v>
      </c>
      <c r="D159" s="966"/>
      <c r="E159" s="966"/>
      <c r="F159" s="737">
        <v>-11940747</v>
      </c>
      <c r="G159" s="965"/>
      <c r="H159" s="966"/>
    </row>
    <row r="160" spans="1:9" ht="13.9" thickBot="1" x14ac:dyDescent="0.3">
      <c r="C160" s="965"/>
      <c r="D160" s="965"/>
      <c r="E160" s="965"/>
      <c r="F160" s="863">
        <f>SUM(F151:F159)</f>
        <v>-81963000</v>
      </c>
      <c r="G160" s="965"/>
      <c r="H160" s="966"/>
    </row>
    <row r="161" spans="3:8" ht="13.9" thickTop="1" x14ac:dyDescent="0.25">
      <c r="C161" s="965"/>
      <c r="D161" s="965"/>
      <c r="E161" s="965"/>
      <c r="F161" s="965"/>
      <c r="G161" s="965"/>
      <c r="H161" s="966"/>
    </row>
    <row r="162" spans="3:8" ht="13.15" x14ac:dyDescent="0.25">
      <c r="C162" s="965"/>
      <c r="D162" s="965"/>
      <c r="E162" s="965"/>
      <c r="F162" s="965"/>
      <c r="G162" s="965"/>
      <c r="H162" s="966"/>
    </row>
    <row r="163" spans="3:8" ht="13.15" x14ac:dyDescent="0.25">
      <c r="C163" s="965"/>
      <c r="D163" s="965"/>
      <c r="E163" s="965"/>
      <c r="F163" s="965"/>
      <c r="G163" s="965"/>
      <c r="H163" s="966"/>
    </row>
    <row r="164" spans="3:8" ht="13.15" x14ac:dyDescent="0.25">
      <c r="C164" s="965"/>
      <c r="D164" s="965"/>
      <c r="E164" s="965"/>
      <c r="F164" s="965"/>
      <c r="G164" s="965"/>
      <c r="H164" s="966"/>
    </row>
    <row r="165" spans="3:8" ht="13.15" x14ac:dyDescent="0.25">
      <c r="C165" s="965"/>
      <c r="D165" s="965"/>
      <c r="E165" s="965"/>
      <c r="F165" s="965"/>
      <c r="G165" s="965"/>
      <c r="H165" s="966"/>
    </row>
    <row r="166" spans="3:8" ht="13.15" x14ac:dyDescent="0.25">
      <c r="C166" s="965"/>
      <c r="D166" s="965"/>
      <c r="E166" s="965"/>
      <c r="F166" s="965"/>
      <c r="G166" s="965"/>
      <c r="H166" s="966"/>
    </row>
    <row r="167" spans="3:8" ht="13.15" x14ac:dyDescent="0.25">
      <c r="C167" s="965"/>
      <c r="D167" s="965"/>
      <c r="E167" s="965"/>
      <c r="F167" s="965"/>
      <c r="G167" s="965"/>
      <c r="H167" s="966"/>
    </row>
    <row r="168" spans="3:8" ht="13.15" x14ac:dyDescent="0.25">
      <c r="C168" s="965"/>
      <c r="D168" s="965"/>
      <c r="E168" s="965"/>
      <c r="F168" s="965"/>
      <c r="G168" s="965"/>
      <c r="H168" s="966"/>
    </row>
    <row r="169" spans="3:8" ht="13.15" x14ac:dyDescent="0.25">
      <c r="C169" s="965"/>
      <c r="D169" s="965"/>
      <c r="E169" s="965"/>
      <c r="F169" s="965"/>
      <c r="G169" s="965"/>
      <c r="H169" s="966"/>
    </row>
    <row r="170" spans="3:8" ht="13.15" x14ac:dyDescent="0.25">
      <c r="C170" s="965"/>
      <c r="D170" s="965"/>
      <c r="E170" s="965"/>
      <c r="F170" s="965"/>
      <c r="G170" s="965"/>
      <c r="H170" s="966"/>
    </row>
    <row r="171" spans="3:8" ht="13.15" x14ac:dyDescent="0.25">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ht="13.15" x14ac:dyDescent="0.25">
      <c r="A1" s="749" t="s">
        <v>0</v>
      </c>
      <c r="B1" s="89">
        <v>43281</v>
      </c>
    </row>
    <row r="2" spans="1:27" s="752" customFormat="1" ht="26.45" x14ac:dyDescent="0.25">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4.45" x14ac:dyDescent="0.3">
      <c r="A3" s="753" t="s">
        <v>1659</v>
      </c>
      <c r="B3" s="858">
        <v>161998</v>
      </c>
      <c r="C3" s="858">
        <v>65270</v>
      </c>
      <c r="E3" s="966"/>
      <c r="F3" s="966"/>
      <c r="G3" s="966"/>
    </row>
    <row r="4" spans="1:27" ht="14.45" x14ac:dyDescent="0.3">
      <c r="A4" s="753" t="s">
        <v>1658</v>
      </c>
      <c r="B4" s="858">
        <v>1396510</v>
      </c>
      <c r="C4" s="858">
        <v>846859</v>
      </c>
      <c r="D4" s="840"/>
      <c r="E4" s="1060"/>
      <c r="F4" s="966"/>
      <c r="G4" s="850"/>
    </row>
    <row r="5" spans="1:27" ht="14.45" x14ac:dyDescent="0.3">
      <c r="A5" s="753" t="s">
        <v>1660</v>
      </c>
      <c r="B5" s="858">
        <v>729618</v>
      </c>
      <c r="C5" s="858">
        <v>183452</v>
      </c>
      <c r="E5" s="1060"/>
      <c r="F5" s="966"/>
      <c r="G5" s="870"/>
    </row>
    <row r="6" spans="1:27" ht="14.45" x14ac:dyDescent="0.3">
      <c r="A6" s="753" t="s">
        <v>1661</v>
      </c>
      <c r="B6" s="858">
        <v>1975919</v>
      </c>
      <c r="C6" s="858">
        <v>791062</v>
      </c>
      <c r="E6" s="1060"/>
      <c r="F6" s="966"/>
      <c r="G6" s="870"/>
    </row>
    <row r="7" spans="1:27" ht="14.45" x14ac:dyDescent="0.3">
      <c r="A7" s="753" t="s">
        <v>1662</v>
      </c>
      <c r="B7" s="858">
        <v>1593086</v>
      </c>
      <c r="C7" s="858">
        <v>518909</v>
      </c>
      <c r="E7" s="714"/>
      <c r="F7" s="966"/>
      <c r="G7" s="850"/>
    </row>
    <row r="8" spans="1:27" ht="14.45" x14ac:dyDescent="0.3">
      <c r="A8" s="753" t="s">
        <v>1664</v>
      </c>
      <c r="B8" s="858">
        <v>4044524</v>
      </c>
      <c r="C8" s="858">
        <v>1504591</v>
      </c>
      <c r="E8" s="966"/>
      <c r="F8" s="966"/>
      <c r="G8" s="966"/>
    </row>
    <row r="9" spans="1:27" ht="14.45" x14ac:dyDescent="0.3">
      <c r="A9" s="753" t="s">
        <v>1668</v>
      </c>
      <c r="B9" s="858">
        <v>226179</v>
      </c>
      <c r="C9" s="858">
        <v>84969</v>
      </c>
      <c r="E9" s="966"/>
      <c r="F9" s="966"/>
      <c r="G9" s="850"/>
    </row>
    <row r="10" spans="1:27" ht="14.45" x14ac:dyDescent="0.3">
      <c r="A10" s="753" t="s">
        <v>3177</v>
      </c>
      <c r="B10" s="858">
        <v>27872</v>
      </c>
      <c r="C10" s="858">
        <v>13013</v>
      </c>
      <c r="E10" s="966"/>
      <c r="F10" s="966"/>
      <c r="G10" s="870"/>
    </row>
    <row r="11" spans="1:27" ht="14.45" x14ac:dyDescent="0.3">
      <c r="A11" s="753" t="s">
        <v>3178</v>
      </c>
      <c r="B11" s="858">
        <v>6736</v>
      </c>
      <c r="C11" s="858">
        <v>6351</v>
      </c>
      <c r="E11" s="966"/>
      <c r="F11" s="966"/>
      <c r="G11" s="870"/>
    </row>
    <row r="12" spans="1:27" ht="14.45" x14ac:dyDescent="0.3">
      <c r="A12" s="753" t="s">
        <v>3180</v>
      </c>
      <c r="B12" s="858">
        <v>47975</v>
      </c>
      <c r="C12" s="858">
        <v>21639</v>
      </c>
      <c r="E12" s="966"/>
      <c r="F12" s="966"/>
      <c r="G12" s="850"/>
    </row>
    <row r="13" spans="1:27" ht="14.45" x14ac:dyDescent="0.3">
      <c r="A13" s="753" t="s">
        <v>3181</v>
      </c>
      <c r="B13" s="858">
        <v>13528</v>
      </c>
      <c r="C13" s="858">
        <v>5321</v>
      </c>
      <c r="E13" s="966"/>
      <c r="F13" s="966"/>
      <c r="G13" s="966"/>
    </row>
    <row r="14" spans="1:27" ht="14.45" x14ac:dyDescent="0.3">
      <c r="A14" s="753" t="s">
        <v>3182</v>
      </c>
      <c r="B14" s="858">
        <v>2562</v>
      </c>
      <c r="C14" s="858">
        <v>645</v>
      </c>
      <c r="E14" s="966"/>
      <c r="F14" s="966"/>
      <c r="G14" s="850"/>
    </row>
    <row r="15" spans="1:27" ht="14.45" x14ac:dyDescent="0.3">
      <c r="A15" s="753" t="s">
        <v>3179</v>
      </c>
      <c r="B15" s="858">
        <v>1646</v>
      </c>
      <c r="C15" s="858">
        <v>0</v>
      </c>
      <c r="E15" s="966"/>
      <c r="F15" s="966"/>
      <c r="G15" s="966"/>
    </row>
    <row r="16" spans="1:27" ht="14.45" x14ac:dyDescent="0.3">
      <c r="A16" s="753" t="s">
        <v>3183</v>
      </c>
      <c r="B16" s="858">
        <v>0</v>
      </c>
      <c r="C16" s="858">
        <v>0</v>
      </c>
    </row>
    <row r="17" spans="1:20" ht="14.45" x14ac:dyDescent="0.3">
      <c r="A17" s="753" t="s">
        <v>3184</v>
      </c>
      <c r="B17" s="858">
        <v>3848214</v>
      </c>
      <c r="C17" s="858">
        <v>1478496</v>
      </c>
    </row>
    <row r="18" spans="1:20" ht="14.45" x14ac:dyDescent="0.3">
      <c r="A18" s="753" t="s">
        <v>3185</v>
      </c>
      <c r="B18" s="858">
        <v>26857</v>
      </c>
      <c r="C18" s="858">
        <v>8412</v>
      </c>
    </row>
    <row r="19" spans="1:20" ht="14.45" x14ac:dyDescent="0.3">
      <c r="A19" s="753" t="s">
        <v>1657</v>
      </c>
      <c r="B19" s="858">
        <v>482415</v>
      </c>
      <c r="C19" s="858">
        <v>134630</v>
      </c>
      <c r="E19" s="840"/>
      <c r="F19" s="840"/>
      <c r="G19" s="840"/>
    </row>
    <row r="20" spans="1:20" ht="14.45" x14ac:dyDescent="0.3">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4.45" x14ac:dyDescent="0.3">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9" thickBot="1" x14ac:dyDescent="0.3">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9" thickTop="1" x14ac:dyDescent="0.25">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4.45" x14ac:dyDescent="0.3">
      <c r="A24" s="665" t="s">
        <v>1669</v>
      </c>
      <c r="B24" s="858">
        <v>6719585</v>
      </c>
      <c r="C24" s="858">
        <v>2516978</v>
      </c>
      <c r="E24" s="80"/>
      <c r="F24" s="80"/>
      <c r="G24" s="80"/>
      <c r="H24" s="80"/>
      <c r="I24" s="80"/>
      <c r="J24" s="80"/>
      <c r="K24" s="80"/>
      <c r="L24" s="80"/>
      <c r="M24" s="80"/>
      <c r="N24" s="80"/>
      <c r="O24" s="80"/>
      <c r="P24" s="80"/>
      <c r="Q24" s="80"/>
      <c r="R24" s="80"/>
      <c r="S24" s="80"/>
      <c r="T24" s="80"/>
    </row>
    <row r="25" spans="1:20" ht="14.45" x14ac:dyDescent="0.3">
      <c r="A25" s="665" t="s">
        <v>3059</v>
      </c>
      <c r="B25" s="858">
        <v>7386590</v>
      </c>
      <c r="C25" s="858">
        <v>3029388</v>
      </c>
      <c r="E25" s="80"/>
      <c r="F25" s="80"/>
      <c r="G25" s="80"/>
      <c r="H25" s="80"/>
      <c r="I25" s="80"/>
      <c r="J25" s="80"/>
      <c r="K25" s="80"/>
      <c r="L25" s="80"/>
      <c r="M25" s="80"/>
      <c r="N25" s="80"/>
      <c r="O25" s="80"/>
      <c r="P25" s="80"/>
      <c r="Q25" s="80"/>
      <c r="R25" s="80"/>
      <c r="S25" s="80"/>
      <c r="T25" s="80"/>
    </row>
    <row r="26" spans="1:20" ht="14.45" x14ac:dyDescent="0.3">
      <c r="A26" s="665" t="s">
        <v>3190</v>
      </c>
      <c r="B26" s="858">
        <v>955797</v>
      </c>
      <c r="C26" s="858">
        <v>268421</v>
      </c>
      <c r="E26" s="80"/>
      <c r="F26" s="80"/>
      <c r="G26" s="80"/>
      <c r="H26" s="80"/>
      <c r="I26" s="80"/>
      <c r="J26" s="80"/>
      <c r="K26" s="80"/>
      <c r="L26" s="80"/>
      <c r="M26" s="80"/>
      <c r="N26" s="80"/>
      <c r="O26" s="80"/>
      <c r="P26" s="80"/>
      <c r="Q26" s="80"/>
      <c r="R26" s="80"/>
      <c r="S26" s="80"/>
      <c r="T26" s="80"/>
    </row>
    <row r="27" spans="1:20" ht="14.45" x14ac:dyDescent="0.3">
      <c r="A27" s="665" t="s">
        <v>3192</v>
      </c>
      <c r="B27" s="858">
        <v>1646</v>
      </c>
      <c r="C27" s="858">
        <v>0</v>
      </c>
      <c r="E27" s="80"/>
      <c r="F27" s="80"/>
      <c r="G27" s="80"/>
      <c r="H27" s="80"/>
      <c r="I27" s="80"/>
      <c r="J27" s="80"/>
      <c r="K27" s="80"/>
      <c r="L27" s="80"/>
      <c r="M27" s="80"/>
      <c r="N27" s="80"/>
      <c r="O27" s="80"/>
      <c r="P27" s="80"/>
      <c r="Q27" s="80"/>
      <c r="R27" s="80"/>
      <c r="S27" s="80"/>
      <c r="T27" s="80"/>
    </row>
    <row r="28" spans="1:20" ht="14.45" x14ac:dyDescent="0.3">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ht="13.15" x14ac:dyDescent="0.25">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ht="13.15" x14ac:dyDescent="0.25">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ht="13.15" x14ac:dyDescent="0.25">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ht="13.15" x14ac:dyDescent="0.25">
      <c r="A32" s="665" t="s">
        <v>3195</v>
      </c>
    </row>
    <row r="33" spans="1:3" ht="13.15" x14ac:dyDescent="0.25">
      <c r="A33" s="665" t="s">
        <v>3196</v>
      </c>
    </row>
    <row r="34" spans="1:3" ht="13.15" x14ac:dyDescent="0.25">
      <c r="B34" s="755">
        <v>1396510</v>
      </c>
      <c r="C34" s="755">
        <v>846859</v>
      </c>
    </row>
    <row r="36" spans="1:3" ht="13.15" x14ac:dyDescent="0.25">
      <c r="A36" s="665" t="s">
        <v>3197</v>
      </c>
      <c r="B36" s="840">
        <v>1975919</v>
      </c>
    </row>
    <row r="37" spans="1:3" ht="13.15" x14ac:dyDescent="0.25">
      <c r="A37" s="644"/>
    </row>
    <row r="38" spans="1:3" ht="13.9" thickBot="1" x14ac:dyDescent="0.3">
      <c r="A38" s="644" t="s">
        <v>3198</v>
      </c>
      <c r="B38" s="863">
        <v>1975919</v>
      </c>
    </row>
    <row r="39" spans="1:3" ht="13.9" thickTop="1" x14ac:dyDescent="0.25"/>
    <row r="40" spans="1:3" ht="13.15" x14ac:dyDescent="0.25">
      <c r="A40" s="665" t="s">
        <v>3199</v>
      </c>
      <c r="B40" s="840">
        <v>475046</v>
      </c>
      <c r="C40" s="840">
        <v>151148</v>
      </c>
    </row>
    <row r="41" spans="1:3" ht="14.45" x14ac:dyDescent="0.3">
      <c r="A41" s="665" t="s">
        <v>3200</v>
      </c>
      <c r="B41" s="90">
        <v>907</v>
      </c>
      <c r="C41" s="90">
        <v>837</v>
      </c>
    </row>
    <row r="42" spans="1:3" ht="14.45" x14ac:dyDescent="0.3">
      <c r="A42" s="665" t="s">
        <v>3201</v>
      </c>
      <c r="B42" s="90">
        <v>890</v>
      </c>
      <c r="C42" s="90">
        <v>341</v>
      </c>
    </row>
    <row r="43" spans="1:3" ht="14.45" x14ac:dyDescent="0.3">
      <c r="A43" s="665" t="s">
        <v>3202</v>
      </c>
      <c r="B43" s="90">
        <v>398</v>
      </c>
      <c r="C43" s="90">
        <v>88</v>
      </c>
    </row>
    <row r="44" spans="1:3" ht="13.15" x14ac:dyDescent="0.25">
      <c r="B44" s="755">
        <v>472851</v>
      </c>
      <c r="C44" s="755">
        <v>149882</v>
      </c>
    </row>
    <row r="46" spans="1:3" ht="13.15" x14ac:dyDescent="0.25">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ht="13.15" x14ac:dyDescent="0.25">
      <c r="A1" s="530" t="s">
        <v>106</v>
      </c>
    </row>
    <row r="2" spans="1:10" ht="13.15" x14ac:dyDescent="0.25">
      <c r="A2" s="530" t="s">
        <v>487</v>
      </c>
      <c r="B2" s="532"/>
    </row>
    <row r="3" spans="1:10" ht="13.15" x14ac:dyDescent="0.25">
      <c r="A3" s="1156">
        <f>'[8]ERB EOP'!A3:B3</f>
        <v>43465</v>
      </c>
      <c r="B3" s="1156"/>
      <c r="C3" s="533"/>
    </row>
    <row r="4" spans="1:10" ht="15" thickBot="1" x14ac:dyDescent="0.35">
      <c r="A4" s="505"/>
      <c r="B4" s="534" t="s">
        <v>4942</v>
      </c>
      <c r="C4"/>
    </row>
    <row r="5" spans="1:10" ht="15" customHeight="1" thickBot="1" x14ac:dyDescent="0.35">
      <c r="A5" s="535" t="s">
        <v>1669</v>
      </c>
      <c r="B5" s="536">
        <f>'[8]3.04 &amp; 4.04 Lead'!E35</f>
        <v>0.66190000000000004</v>
      </c>
      <c r="C5"/>
      <c r="D5" s="537" t="s">
        <v>398</v>
      </c>
      <c r="E5" s="538"/>
      <c r="F5" s="539"/>
      <c r="H5" s="733" t="s">
        <v>3058</v>
      </c>
      <c r="I5" s="538"/>
      <c r="J5" s="539"/>
    </row>
    <row r="6" spans="1:10" ht="15" customHeight="1" x14ac:dyDescent="0.3">
      <c r="A6" s="540" t="s">
        <v>3059</v>
      </c>
      <c r="B6" s="536">
        <f>'[8]3.04 &amp; 4.04 Lead'!F35</f>
        <v>0.33810000000000001</v>
      </c>
      <c r="C6"/>
      <c r="D6" s="541"/>
      <c r="E6" s="542"/>
      <c r="F6" s="543"/>
      <c r="H6" s="541"/>
      <c r="I6" s="542"/>
      <c r="J6" s="543"/>
    </row>
    <row r="7" spans="1:10" ht="15" customHeight="1" x14ac:dyDescent="0.25">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ht="13.15" x14ac:dyDescent="0.25">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ht="13.15" x14ac:dyDescent="0.25">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ht="13.15" x14ac:dyDescent="0.25">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ht="13.15" x14ac:dyDescent="0.25">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ht="13.15" x14ac:dyDescent="0.25">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9" thickBot="1" x14ac:dyDescent="0.3">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ht="13.15" x14ac:dyDescent="0.25">
      <c r="D99" s="164"/>
    </row>
    <row r="100" spans="1:10" ht="13.15" x14ac:dyDescent="0.25">
      <c r="D100" s="590"/>
    </row>
    <row r="101" spans="1:10" ht="13.15" x14ac:dyDescent="0.25">
      <c r="D101" s="513"/>
    </row>
    <row r="102" spans="1:10" ht="13.15" x14ac:dyDescent="0.25">
      <c r="D102" s="590"/>
    </row>
    <row r="103" spans="1:10" ht="13.15" x14ac:dyDescent="0.25">
      <c r="D103" s="513"/>
    </row>
    <row r="104" spans="1:10" ht="13.15" x14ac:dyDescent="0.25">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4.45" x14ac:dyDescent="0.3">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ht="13.15" x14ac:dyDescent="0.25">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4.45" x14ac:dyDescent="0.3">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4.45" x14ac:dyDescent="0.3">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4.45" x14ac:dyDescent="0.3">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4.45" x14ac:dyDescent="0.3">
      <c r="A6" s="768" t="s">
        <v>3242</v>
      </c>
      <c r="B6" s="768" t="s">
        <v>5006</v>
      </c>
      <c r="C6" s="690">
        <v>2948.8399999999965</v>
      </c>
      <c r="L6" s="692" t="s">
        <v>4735</v>
      </c>
      <c r="M6" s="692" t="s">
        <v>6754</v>
      </c>
      <c r="N6" s="692">
        <v>-16.050000000000182</v>
      </c>
      <c r="U6" s="11" t="s">
        <v>11199</v>
      </c>
      <c r="V6" s="10" t="s">
        <v>11204</v>
      </c>
      <c r="W6" s="9">
        <v>0</v>
      </c>
      <c r="X6" s="794"/>
    </row>
    <row r="7" spans="1:27" ht="15" thickBot="1" x14ac:dyDescent="0.35">
      <c r="A7" s="768" t="s">
        <v>3242</v>
      </c>
      <c r="B7" s="768" t="s">
        <v>5007</v>
      </c>
      <c r="C7" s="690">
        <v>1156.3399999999965</v>
      </c>
      <c r="L7" s="692" t="s">
        <v>4735</v>
      </c>
      <c r="M7" s="692" t="s">
        <v>6755</v>
      </c>
      <c r="N7" s="692">
        <v>-16.060000000000173</v>
      </c>
      <c r="U7" s="11" t="s">
        <v>11199</v>
      </c>
      <c r="V7" s="10" t="s">
        <v>11205</v>
      </c>
      <c r="W7" s="9">
        <v>0</v>
      </c>
      <c r="X7" s="794"/>
    </row>
    <row r="8" spans="1:27" ht="15" thickBot="1" x14ac:dyDescent="0.35">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28.9" x14ac:dyDescent="0.3">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4.45" x14ac:dyDescent="0.3">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4.45" x14ac:dyDescent="0.3">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4.45" x14ac:dyDescent="0.3">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4.45" x14ac:dyDescent="0.3">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4.45" x14ac:dyDescent="0.3">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4.45" x14ac:dyDescent="0.3">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4.45" x14ac:dyDescent="0.3">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4.45" x14ac:dyDescent="0.3">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4.45" x14ac:dyDescent="0.3">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4.45" x14ac:dyDescent="0.3">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4.45" x14ac:dyDescent="0.3">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4.45" x14ac:dyDescent="0.3">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 thickBot="1" x14ac:dyDescent="0.35">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4.45" x14ac:dyDescent="0.3">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4.45" x14ac:dyDescent="0.3">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4.45" x14ac:dyDescent="0.3">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4.45" x14ac:dyDescent="0.3">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4.45" x14ac:dyDescent="0.3">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4.45" x14ac:dyDescent="0.3">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4.45" x14ac:dyDescent="0.3">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4.45" x14ac:dyDescent="0.3">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4.45" x14ac:dyDescent="0.3">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ht="14.45" x14ac:dyDescent="0.3">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ht="14.45" x14ac:dyDescent="0.3">
      <c r="C2" s="80" t="s">
        <v>3242</v>
      </c>
      <c r="D2" s="80" t="s">
        <v>5000</v>
      </c>
      <c r="E2" s="1120">
        <v>3411.05</v>
      </c>
      <c r="G2" s="1046"/>
      <c r="H2" s="1046"/>
      <c r="I2" s="1046"/>
      <c r="J2" s="80" t="s">
        <v>4735</v>
      </c>
      <c r="K2" s="80" t="s">
        <v>6748</v>
      </c>
      <c r="L2" s="1124">
        <v>-15.86</v>
      </c>
      <c r="R2" s="80" t="s">
        <v>4855</v>
      </c>
      <c r="S2" s="80" t="s">
        <v>11424</v>
      </c>
      <c r="T2" s="1125">
        <v>2105.7800000000002</v>
      </c>
    </row>
    <row r="3" spans="3:35" ht="14.45" x14ac:dyDescent="0.3">
      <c r="C3" s="80" t="s">
        <v>3242</v>
      </c>
      <c r="D3" s="80" t="s">
        <v>5003</v>
      </c>
      <c r="E3" s="1120">
        <v>-27725.66</v>
      </c>
      <c r="J3" s="80" t="s">
        <v>4735</v>
      </c>
      <c r="K3" s="80" t="s">
        <v>6751</v>
      </c>
      <c r="L3" s="1124">
        <v>-15.96</v>
      </c>
      <c r="R3" s="80" t="s">
        <v>4855</v>
      </c>
      <c r="S3" s="80" t="s">
        <v>11425</v>
      </c>
      <c r="T3" s="1125">
        <v>2105.7800000000002</v>
      </c>
    </row>
    <row r="4" spans="3:35" ht="14.45" x14ac:dyDescent="0.3">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ht="14.45" x14ac:dyDescent="0.3">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ht="14.45" x14ac:dyDescent="0.3">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ht="14.45" x14ac:dyDescent="0.3">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ht="14.45" x14ac:dyDescent="0.3">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ht="14.45" x14ac:dyDescent="0.3">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ht="14.45" x14ac:dyDescent="0.3">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ht="14.45" x14ac:dyDescent="0.3">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ht="14.45" x14ac:dyDescent="0.3">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ht="14.45" x14ac:dyDescent="0.3">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ht="14.45" x14ac:dyDescent="0.3">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ht="14.45" x14ac:dyDescent="0.3">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ht="14.45" x14ac:dyDescent="0.3">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ht="14.45" x14ac:dyDescent="0.3">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ht="14.45" x14ac:dyDescent="0.3">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ht="14.45" x14ac:dyDescent="0.3">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ht="14.45" x14ac:dyDescent="0.3">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ht="14.45" x14ac:dyDescent="0.3">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ht="14.45" x14ac:dyDescent="0.3">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ht="14.45" x14ac:dyDescent="0.3">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ht="14.45" x14ac:dyDescent="0.3">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thickBot="1" x14ac:dyDescent="0.35">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thickTop="1" x14ac:dyDescent="0.3">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ht="14.45" x14ac:dyDescent="0.3">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ht="14.45" x14ac:dyDescent="0.3">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ht="14.45" x14ac:dyDescent="0.3">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ht="14.45" x14ac:dyDescent="0.3">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ht="14.45" x14ac:dyDescent="0.3">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ht="14.45" x14ac:dyDescent="0.3">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ht="14.45" x14ac:dyDescent="0.3">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ht="14.45" x14ac:dyDescent="0.3">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ht="14.45" x14ac:dyDescent="0.3">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ht="14.45" x14ac:dyDescent="0.3">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ht="14.45" x14ac:dyDescent="0.3">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ht="14.45" x14ac:dyDescent="0.3">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ht="14.45" x14ac:dyDescent="0.3">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ht="14.45" x14ac:dyDescent="0.3">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ht="14.45" x14ac:dyDescent="0.3">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ht="14.45" x14ac:dyDescent="0.3">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ht="14.45" x14ac:dyDescent="0.3">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ht="14.45" x14ac:dyDescent="0.3">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ht="14.45" x14ac:dyDescent="0.3">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ht="14.45" x14ac:dyDescent="0.3">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ht="14.45" x14ac:dyDescent="0.3">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thickBot="1" x14ac:dyDescent="0.35">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ht="14.45" x14ac:dyDescent="0.3">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ht="14.45" x14ac:dyDescent="0.3">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ht="14.45" x14ac:dyDescent="0.3">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ht="14.45" x14ac:dyDescent="0.3">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ht="14.45" x14ac:dyDescent="0.3">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ht="14.45" x14ac:dyDescent="0.3">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ht="14.45" x14ac:dyDescent="0.3">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ht="14.45" x14ac:dyDescent="0.3">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ht="14.45" x14ac:dyDescent="0.3">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ht="14.45" x14ac:dyDescent="0.3">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ht="14.45" x14ac:dyDescent="0.3">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ht="14.45" x14ac:dyDescent="0.3">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ht="14.45" x14ac:dyDescent="0.3">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ht="14.45" x14ac:dyDescent="0.3">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ht="14.45" x14ac:dyDescent="0.3">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ht="14.45" x14ac:dyDescent="0.3">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ht="14.45" x14ac:dyDescent="0.3">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ht="14.45" x14ac:dyDescent="0.3">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ht="14.45" x14ac:dyDescent="0.3">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ht="14.45" x14ac:dyDescent="0.3">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ht="14.45" x14ac:dyDescent="0.3">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ht="14.45" x14ac:dyDescent="0.3">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ht="14.45" x14ac:dyDescent="0.3">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ht="14.45" x14ac:dyDescent="0.3">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ht="14.45" x14ac:dyDescent="0.3">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ht="14.45" x14ac:dyDescent="0.3">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ht="14.45" x14ac:dyDescent="0.3">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ht="14.45" x14ac:dyDescent="0.3">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ht="14.45" x14ac:dyDescent="0.3">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ht="14.45" x14ac:dyDescent="0.3">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ht="14.45" x14ac:dyDescent="0.3">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ht="14.45" x14ac:dyDescent="0.3">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ht="14.45" x14ac:dyDescent="0.3">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ht="14.45" x14ac:dyDescent="0.3">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ht="14.45" x14ac:dyDescent="0.3">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ht="14.45" x14ac:dyDescent="0.3">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ht="14.45" x14ac:dyDescent="0.3">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ht="14.45" x14ac:dyDescent="0.3">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ht="14.45" x14ac:dyDescent="0.3">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ht="14.45" x14ac:dyDescent="0.3">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ht="14.45" x14ac:dyDescent="0.3">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ht="14.45" x14ac:dyDescent="0.3">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ht="14.45" x14ac:dyDescent="0.3">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ht="14.45" x14ac:dyDescent="0.3">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ht="14.45" x14ac:dyDescent="0.3">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ht="14.45" x14ac:dyDescent="0.3">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ht="14.45" x14ac:dyDescent="0.3">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ht="14.45" x14ac:dyDescent="0.3">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ht="14.45" x14ac:dyDescent="0.3">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ht="14.45" x14ac:dyDescent="0.3">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ht="14.45" x14ac:dyDescent="0.3">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ht="14.45" x14ac:dyDescent="0.3">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ht="14.45" x14ac:dyDescent="0.3">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ht="14.45" x14ac:dyDescent="0.3">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ht="14.45" x14ac:dyDescent="0.3">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ht="14.45" x14ac:dyDescent="0.3">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ht="14.45" x14ac:dyDescent="0.3">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ht="14.45" x14ac:dyDescent="0.3">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ht="14.45" x14ac:dyDescent="0.3">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ht="14.45" x14ac:dyDescent="0.3">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ht="14.45" x14ac:dyDescent="0.3">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ht="14.45" x14ac:dyDescent="0.3">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ht="14.45" x14ac:dyDescent="0.3">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ht="14.45" x14ac:dyDescent="0.3">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ht="14.45" x14ac:dyDescent="0.3">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ht="13.15" x14ac:dyDescent="0.25">
      <c r="A1" s="879" t="s">
        <v>11515</v>
      </c>
      <c r="B1" s="880"/>
      <c r="C1" s="880"/>
      <c r="D1" s="880"/>
      <c r="E1" s="880"/>
      <c r="F1" s="881"/>
      <c r="G1" s="881"/>
      <c r="H1" s="881"/>
      <c r="I1" s="881"/>
      <c r="J1" s="880"/>
      <c r="K1" s="880"/>
      <c r="L1" s="882"/>
      <c r="M1" s="883"/>
      <c r="N1" s="882"/>
      <c r="O1" s="884"/>
      <c r="P1" s="884"/>
    </row>
    <row r="2" spans="1:16" s="885" customFormat="1" ht="9" customHeight="1" x14ac:dyDescent="0.25">
      <c r="A2" s="879"/>
      <c r="B2" s="884"/>
      <c r="C2" s="886"/>
      <c r="D2" s="887"/>
      <c r="E2" s="884"/>
      <c r="F2" s="880"/>
      <c r="G2" s="888"/>
      <c r="H2" s="889"/>
      <c r="I2" s="880"/>
      <c r="J2" s="880"/>
      <c r="K2" s="880"/>
      <c r="L2" s="890"/>
      <c r="M2" s="883"/>
      <c r="N2" s="882"/>
      <c r="O2" s="884"/>
      <c r="P2" s="884"/>
    </row>
    <row r="3" spans="1:16" s="885" customFormat="1" ht="13.15" x14ac:dyDescent="0.25">
      <c r="A3" s="891" t="s">
        <v>11272</v>
      </c>
      <c r="B3" s="884"/>
      <c r="C3" s="892"/>
      <c r="D3" s="893"/>
      <c r="E3" s="893"/>
      <c r="F3" s="880"/>
      <c r="G3" s="894"/>
      <c r="H3" s="884"/>
      <c r="I3" s="884"/>
      <c r="J3" s="895"/>
      <c r="K3" s="895"/>
      <c r="L3" s="890"/>
      <c r="M3" s="883"/>
      <c r="N3" s="888"/>
      <c r="O3" s="884"/>
      <c r="P3" s="884"/>
    </row>
    <row r="4" spans="1:16" s="885" customFormat="1" ht="6.6" customHeight="1" x14ac:dyDescent="0.25">
      <c r="A4" s="896"/>
      <c r="B4" s="897"/>
      <c r="C4" s="897"/>
      <c r="D4" s="897"/>
      <c r="E4" s="897"/>
      <c r="F4" s="897"/>
      <c r="G4" s="897"/>
      <c r="H4" s="897"/>
      <c r="I4" s="897"/>
      <c r="J4" s="897"/>
      <c r="K4" s="897"/>
      <c r="L4" s="897"/>
      <c r="M4" s="897"/>
      <c r="N4" s="897"/>
    </row>
    <row r="5" spans="1:16" s="885" customFormat="1" ht="13.15" x14ac:dyDescent="0.25">
      <c r="A5" s="898" t="s">
        <v>11273</v>
      </c>
      <c r="B5" s="899">
        <v>2019</v>
      </c>
      <c r="C5" s="899">
        <v>2020</v>
      </c>
      <c r="D5" s="899">
        <v>2021</v>
      </c>
      <c r="E5" s="899">
        <v>2022</v>
      </c>
      <c r="F5" s="899">
        <v>2023</v>
      </c>
      <c r="G5" s="899">
        <v>2024</v>
      </c>
      <c r="H5" s="899" t="s">
        <v>376</v>
      </c>
      <c r="I5" s="899"/>
      <c r="J5" s="899"/>
      <c r="K5" s="899"/>
      <c r="L5" s="899"/>
    </row>
    <row r="6" spans="1:16" s="885" customFormat="1" ht="13.15" x14ac:dyDescent="0.25">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3">
      <c r="A7" s="902"/>
      <c r="B7" s="897"/>
      <c r="C7" s="897"/>
      <c r="D7" s="897"/>
      <c r="E7" s="897"/>
      <c r="F7" s="897"/>
      <c r="G7" s="897"/>
      <c r="H7" s="903"/>
      <c r="I7" s="903"/>
      <c r="J7" s="903"/>
      <c r="K7" s="881"/>
      <c r="L7" s="881"/>
      <c r="M7" s="881"/>
      <c r="N7" s="881"/>
    </row>
    <row r="8" spans="1:16" ht="13.9" thickBot="1" x14ac:dyDescent="0.3">
      <c r="A8" s="904" t="s">
        <v>11275</v>
      </c>
      <c r="B8" s="905" t="s">
        <v>11276</v>
      </c>
      <c r="C8" s="906"/>
      <c r="D8" s="905" t="s">
        <v>11277</v>
      </c>
      <c r="E8" s="907"/>
      <c r="F8" s="905" t="s">
        <v>11278</v>
      </c>
      <c r="G8" s="906"/>
      <c r="H8" s="905" t="s">
        <v>11279</v>
      </c>
      <c r="I8" s="906"/>
      <c r="J8" s="908" t="s">
        <v>11280</v>
      </c>
      <c r="K8" s="908" t="s">
        <v>11281</v>
      </c>
      <c r="L8" s="908" t="s">
        <v>343</v>
      </c>
    </row>
    <row r="9" spans="1:16" ht="14.45" thickTop="1" thickBot="1" x14ac:dyDescent="0.3">
      <c r="A9" s="910"/>
      <c r="B9" s="911"/>
      <c r="C9" s="912"/>
      <c r="D9" s="911" t="s">
        <v>11282</v>
      </c>
      <c r="E9" s="913">
        <v>5.5E-2</v>
      </c>
      <c r="F9" s="914"/>
      <c r="G9" s="912"/>
      <c r="H9" s="915"/>
      <c r="I9" s="916"/>
      <c r="J9" s="917"/>
      <c r="K9" s="917"/>
      <c r="L9" s="917" t="s">
        <v>11283</v>
      </c>
    </row>
    <row r="10" spans="1:16" ht="13.9" thickBot="1" x14ac:dyDescent="0.3">
      <c r="A10" s="910"/>
      <c r="B10" s="911"/>
      <c r="C10" s="912"/>
      <c r="D10" s="911" t="s">
        <v>11284</v>
      </c>
      <c r="E10" s="918"/>
      <c r="F10" s="914"/>
      <c r="G10" s="912"/>
      <c r="H10" s="915"/>
      <c r="I10" s="916"/>
      <c r="J10" s="917"/>
      <c r="K10" s="919" t="s">
        <v>0</v>
      </c>
      <c r="L10" s="917"/>
    </row>
    <row r="11" spans="1:16" ht="13.15" x14ac:dyDescent="0.25">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ht="13.15" x14ac:dyDescent="0.25">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ht="13.15" outlineLevel="1" x14ac:dyDescent="0.25">
      <c r="A14" s="933">
        <v>43465</v>
      </c>
      <c r="B14" s="934">
        <v>0</v>
      </c>
      <c r="C14" s="934">
        <v>0</v>
      </c>
      <c r="D14" s="934">
        <v>0</v>
      </c>
      <c r="E14" s="934">
        <v>0</v>
      </c>
      <c r="F14" s="934">
        <v>0</v>
      </c>
      <c r="G14" s="934">
        <v>0</v>
      </c>
      <c r="H14" s="934">
        <v>0</v>
      </c>
      <c r="I14" s="934">
        <v>0</v>
      </c>
      <c r="J14" s="934">
        <v>0</v>
      </c>
      <c r="K14" s="934">
        <v>0</v>
      </c>
      <c r="L14" s="934">
        <v>0</v>
      </c>
    </row>
    <row r="15" spans="1:16" ht="14.45" x14ac:dyDescent="0.3">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ht="13.15" x14ac:dyDescent="0.25">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ht="13.15" x14ac:dyDescent="0.25">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ht="13.15" x14ac:dyDescent="0.25">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ht="13.15" x14ac:dyDescent="0.25">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ht="13.15" x14ac:dyDescent="0.25">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ht="13.15" x14ac:dyDescent="0.25">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ht="13.15" x14ac:dyDescent="0.25">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ht="13.15" x14ac:dyDescent="0.25">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ht="13.15" x14ac:dyDescent="0.25">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ht="13.15" x14ac:dyDescent="0.25">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ht="13.15" x14ac:dyDescent="0.25">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ht="13.15" x14ac:dyDescent="0.25">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ht="13.15" x14ac:dyDescent="0.25">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ht="13.15" x14ac:dyDescent="0.25">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ht="13.15" x14ac:dyDescent="0.25">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ht="13.15" x14ac:dyDescent="0.25">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ht="13.15" x14ac:dyDescent="0.25">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ht="13.15" x14ac:dyDescent="0.25">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ht="13.15" x14ac:dyDescent="0.25">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ht="13.15" x14ac:dyDescent="0.25">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ht="13.15" x14ac:dyDescent="0.25">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ht="13.15" x14ac:dyDescent="0.25">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ht="13.15" x14ac:dyDescent="0.25">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ht="13.15" x14ac:dyDescent="0.25">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ht="13.15" x14ac:dyDescent="0.25">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ht="13.15" x14ac:dyDescent="0.25">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ht="13.15" x14ac:dyDescent="0.25">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ht="13.15" x14ac:dyDescent="0.25">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ht="13.15" x14ac:dyDescent="0.25">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ht="13.15" x14ac:dyDescent="0.25">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ht="13.15" x14ac:dyDescent="0.25">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ht="13.15" x14ac:dyDescent="0.25">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ht="13.15" x14ac:dyDescent="0.25">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ht="13.15" x14ac:dyDescent="0.25">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ht="14.45" x14ac:dyDescent="0.3">
      <c r="A1" s="1137" t="s">
        <v>11308</v>
      </c>
      <c r="B1" s="1137" t="s">
        <v>11309</v>
      </c>
      <c r="C1" s="1137"/>
      <c r="D1" s="1137"/>
      <c r="E1" s="1137"/>
      <c r="F1" s="80"/>
      <c r="G1" s="80"/>
      <c r="H1" s="80"/>
      <c r="I1" s="80"/>
      <c r="J1" s="80"/>
      <c r="K1" s="80"/>
      <c r="L1" s="80"/>
      <c r="M1" s="1137"/>
      <c r="N1" s="1137"/>
      <c r="O1" s="1137"/>
      <c r="P1" s="1137"/>
      <c r="Q1" s="1137" t="s">
        <v>11310</v>
      </c>
      <c r="R1" s="109"/>
      <c r="S1" s="109"/>
    </row>
    <row r="2" spans="1:19" ht="14.45" x14ac:dyDescent="0.3">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ht="14.45" x14ac:dyDescent="0.3">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ht="14.45" x14ac:dyDescent="0.3">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ht="14.45" x14ac:dyDescent="0.3">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ht="14.45" x14ac:dyDescent="0.3">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ht="14.45" x14ac:dyDescent="0.3">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ht="14.45" x14ac:dyDescent="0.3">
      <c r="A8" s="111" t="s">
        <v>11325</v>
      </c>
      <c r="B8" s="959"/>
      <c r="C8" s="959"/>
      <c r="D8" s="959"/>
      <c r="E8" s="959"/>
      <c r="F8" s="959"/>
      <c r="G8" s="959"/>
      <c r="H8" s="959"/>
      <c r="I8" s="959"/>
      <c r="J8" s="959"/>
      <c r="K8" s="959"/>
      <c r="L8" s="959"/>
      <c r="M8" s="959"/>
      <c r="N8" s="959"/>
      <c r="O8" s="959"/>
      <c r="P8" s="959">
        <v>11872524.41</v>
      </c>
      <c r="Q8" s="80"/>
    </row>
    <row r="9" spans="1:19" ht="14.45" x14ac:dyDescent="0.3">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ht="14.45" x14ac:dyDescent="0.3">
      <c r="A10" s="111"/>
      <c r="B10" s="959"/>
      <c r="C10" s="959"/>
      <c r="D10" s="959"/>
      <c r="E10" s="959"/>
      <c r="F10" s="959"/>
      <c r="G10" s="959"/>
      <c r="H10" s="959"/>
      <c r="I10" s="959"/>
      <c r="J10" s="959"/>
      <c r="K10" s="959"/>
      <c r="L10" s="959"/>
      <c r="M10" s="959"/>
      <c r="N10" s="959"/>
      <c r="O10" s="959"/>
      <c r="P10" s="959"/>
      <c r="Q10" s="80"/>
      <c r="R10" s="80"/>
    </row>
    <row r="11" spans="1:19" ht="14.45" x14ac:dyDescent="0.3">
      <c r="A11" s="1104" t="s">
        <v>11326</v>
      </c>
      <c r="B11" s="80"/>
      <c r="C11" s="80"/>
      <c r="D11" s="80"/>
      <c r="E11" s="80"/>
      <c r="F11" s="80"/>
      <c r="G11" s="80"/>
      <c r="H11" s="80"/>
      <c r="I11" s="80"/>
      <c r="J11" s="80"/>
      <c r="K11" s="80"/>
      <c r="L11" s="80"/>
      <c r="M11" s="959"/>
      <c r="N11" s="1105"/>
      <c r="O11" s="80"/>
      <c r="P11" s="80"/>
      <c r="Q11" s="80"/>
      <c r="R11" s="80"/>
    </row>
    <row r="12" spans="1:19" ht="14.45" x14ac:dyDescent="0.3">
      <c r="A12" s="111" t="s">
        <v>1671</v>
      </c>
      <c r="B12" s="80"/>
      <c r="C12" s="80"/>
      <c r="D12" s="80"/>
      <c r="E12" s="80"/>
      <c r="F12" s="80"/>
      <c r="G12" s="80"/>
      <c r="H12" s="80"/>
      <c r="I12" s="80"/>
      <c r="J12" s="80"/>
      <c r="K12" s="80"/>
      <c r="L12" s="80"/>
      <c r="M12" s="959"/>
      <c r="N12" s="960">
        <v>0</v>
      </c>
      <c r="O12" s="960">
        <v>0</v>
      </c>
      <c r="P12" s="960">
        <v>-11872524.41</v>
      </c>
      <c r="Q12" s="80"/>
      <c r="R12" s="80"/>
    </row>
    <row r="13" spans="1:19" ht="14.45" x14ac:dyDescent="0.3">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ht="14.45" x14ac:dyDescent="0.3">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ht="14.45" x14ac:dyDescent="0.3">
      <c r="A15" s="111" t="s">
        <v>11255</v>
      </c>
      <c r="B15" s="80"/>
      <c r="C15" s="80"/>
      <c r="D15" s="80"/>
      <c r="E15" s="80"/>
      <c r="F15" s="80"/>
      <c r="G15" s="80"/>
      <c r="H15" s="80"/>
      <c r="I15" s="80"/>
      <c r="J15" s="80"/>
      <c r="K15" s="80"/>
      <c r="L15" s="80"/>
      <c r="M15" s="959"/>
      <c r="N15" s="960">
        <v>-306918.24</v>
      </c>
      <c r="O15" s="960">
        <v>18483.350000000093</v>
      </c>
      <c r="P15" s="960">
        <v>-6609.2099999999627</v>
      </c>
    </row>
    <row r="16" spans="1:19" ht="14.45" x14ac:dyDescent="0.3">
      <c r="A16" s="111" t="s">
        <v>11325</v>
      </c>
      <c r="B16" s="80"/>
      <c r="C16" s="80"/>
      <c r="D16" s="80"/>
      <c r="E16" s="80"/>
      <c r="F16" s="80"/>
      <c r="G16" s="80"/>
      <c r="H16" s="80"/>
      <c r="I16" s="80"/>
      <c r="J16" s="80"/>
      <c r="K16" s="80"/>
      <c r="L16" s="80"/>
      <c r="M16" s="80"/>
      <c r="N16" s="960">
        <v>0</v>
      </c>
      <c r="O16" s="960">
        <v>0</v>
      </c>
      <c r="P16" s="960">
        <v>11872524.41</v>
      </c>
    </row>
    <row r="17" spans="1:16" thickBot="1" x14ac:dyDescent="0.35">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thickTop="1" x14ac:dyDescent="0.3"/>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2.75" outlineLevelRow="1" outlineLevelCol="1" x14ac:dyDescent="0.2"/>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3.15" x14ac:dyDescent="0.25">
      <c r="A1" s="963" t="s">
        <v>106</v>
      </c>
      <c r="B1" s="964"/>
      <c r="C1" s="964"/>
      <c r="D1" s="964"/>
      <c r="E1" s="964"/>
      <c r="F1" s="964"/>
      <c r="G1" s="965"/>
      <c r="H1" s="965"/>
      <c r="I1" s="965"/>
      <c r="J1" s="966"/>
      <c r="K1" s="966"/>
      <c r="L1" s="966"/>
      <c r="M1" s="966"/>
    </row>
    <row r="2" spans="1:14" ht="13.15" x14ac:dyDescent="0.25">
      <c r="A2" s="968" t="s">
        <v>11327</v>
      </c>
      <c r="B2" s="964"/>
      <c r="C2" s="964"/>
      <c r="D2" s="964"/>
      <c r="E2" s="964"/>
      <c r="F2" s="964"/>
      <c r="G2" s="965"/>
      <c r="H2" s="965"/>
      <c r="I2" s="965"/>
      <c r="J2" s="966"/>
      <c r="K2" s="966"/>
      <c r="L2" s="966"/>
      <c r="M2" s="966"/>
    </row>
    <row r="3" spans="1:14" ht="13.15" x14ac:dyDescent="0.25">
      <c r="A3" s="963" t="s">
        <v>11328</v>
      </c>
      <c r="B3" s="964"/>
      <c r="C3" s="964"/>
      <c r="D3" s="964"/>
      <c r="E3" s="964"/>
      <c r="F3" s="964"/>
      <c r="G3" s="965"/>
      <c r="H3" s="965"/>
      <c r="I3" s="965"/>
      <c r="J3" s="966"/>
      <c r="K3" s="966"/>
      <c r="L3" s="966"/>
      <c r="M3" s="966"/>
    </row>
    <row r="4" spans="1:14" ht="13.15" x14ac:dyDescent="0.25">
      <c r="A4" s="964"/>
      <c r="B4" s="964"/>
      <c r="C4" s="969"/>
      <c r="D4" s="970"/>
      <c r="E4" s="971"/>
      <c r="F4" s="972" t="s">
        <v>11329</v>
      </c>
      <c r="G4" s="973"/>
      <c r="H4" s="973"/>
      <c r="I4" s="973"/>
      <c r="J4" s="974"/>
      <c r="K4" s="975"/>
      <c r="L4" s="974"/>
      <c r="M4" s="974"/>
    </row>
    <row r="5" spans="1:14" ht="13.15" x14ac:dyDescent="0.25">
      <c r="A5" s="966"/>
      <c r="B5" s="966"/>
      <c r="C5" s="976" t="s">
        <v>11330</v>
      </c>
      <c r="D5" s="977"/>
      <c r="E5" s="978"/>
      <c r="F5" s="979" t="s">
        <v>11331</v>
      </c>
      <c r="G5" s="980"/>
      <c r="H5" s="980"/>
      <c r="I5" s="980"/>
      <c r="J5" s="981" t="s">
        <v>11332</v>
      </c>
      <c r="K5" s="980"/>
      <c r="L5" s="980"/>
      <c r="M5" s="980"/>
    </row>
    <row r="6" spans="1:14" ht="14.45" x14ac:dyDescent="0.3">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4.45" x14ac:dyDescent="0.3">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4.45" x14ac:dyDescent="0.3">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4.45" x14ac:dyDescent="0.3">
      <c r="A9" s="993"/>
      <c r="B9" s="993"/>
      <c r="C9" s="994"/>
      <c r="D9" s="994"/>
      <c r="E9" s="995"/>
      <c r="F9" s="996" t="s">
        <v>11356</v>
      </c>
      <c r="G9" s="995"/>
      <c r="H9" s="994"/>
      <c r="I9" s="994"/>
      <c r="J9" s="994" t="s">
        <v>11357</v>
      </c>
      <c r="K9" s="997"/>
      <c r="L9" s="994"/>
      <c r="M9" s="998"/>
      <c r="N9" s="999"/>
    </row>
    <row r="10" spans="1:14" ht="14.45" outlineLevel="1" x14ac:dyDescent="0.3">
      <c r="A10" s="1000"/>
      <c r="B10" s="1001"/>
      <c r="C10" s="987"/>
      <c r="D10" s="1002"/>
      <c r="E10" s="1003"/>
      <c r="F10" s="987"/>
      <c r="G10" s="987"/>
      <c r="H10" s="1002"/>
      <c r="I10" s="1002"/>
      <c r="J10" s="1004"/>
      <c r="K10" s="1004"/>
      <c r="L10" s="1004"/>
      <c r="M10" s="1005"/>
      <c r="N10" s="1006"/>
    </row>
    <row r="11" spans="1:14" ht="14.45" outlineLevel="1" x14ac:dyDescent="0.3">
      <c r="A11" s="1007" t="s">
        <v>11358</v>
      </c>
      <c r="B11" s="1007"/>
      <c r="C11" s="1008"/>
      <c r="D11" s="1002">
        <v>0</v>
      </c>
      <c r="E11" s="1009"/>
      <c r="F11" s="1002"/>
      <c r="G11" s="1002"/>
      <c r="H11" s="1002"/>
      <c r="I11" s="1002"/>
      <c r="J11" s="1009">
        <v>0</v>
      </c>
      <c r="K11" s="1009">
        <v>0</v>
      </c>
      <c r="L11" s="1009"/>
      <c r="M11" s="1005"/>
      <c r="N11" s="1010">
        <v>0</v>
      </c>
    </row>
    <row r="12" spans="1:14" ht="14.45" outlineLevel="1" x14ac:dyDescent="0.3">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4.45" outlineLevel="1" x14ac:dyDescent="0.3">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4.45" outlineLevel="1" x14ac:dyDescent="0.3">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4.45" outlineLevel="1" x14ac:dyDescent="0.3">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4.45" outlineLevel="1" x14ac:dyDescent="0.3">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4.45" outlineLevel="1" x14ac:dyDescent="0.3">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4.45" outlineLevel="1" x14ac:dyDescent="0.3">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4.45" outlineLevel="1" x14ac:dyDescent="0.3">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4.45" outlineLevel="1" x14ac:dyDescent="0.3">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4.45" outlineLevel="1" x14ac:dyDescent="0.3">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4.45" outlineLevel="1" x14ac:dyDescent="0.3">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4.45" outlineLevel="1" x14ac:dyDescent="0.3">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4.45" outlineLevel="1" x14ac:dyDescent="0.3">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4.45" outlineLevel="1" x14ac:dyDescent="0.3">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4.45" outlineLevel="1" x14ac:dyDescent="0.3">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4.45" outlineLevel="1" x14ac:dyDescent="0.3">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4.45" outlineLevel="1" x14ac:dyDescent="0.3">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4.45" outlineLevel="1" x14ac:dyDescent="0.3">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4.45" outlineLevel="1" x14ac:dyDescent="0.3">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4.45" outlineLevel="1" x14ac:dyDescent="0.3">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4.45" outlineLevel="1" x14ac:dyDescent="0.3">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4.45" outlineLevel="1" x14ac:dyDescent="0.3">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4.45" outlineLevel="1" x14ac:dyDescent="0.3">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4.45" outlineLevel="1" x14ac:dyDescent="0.3">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4.45" outlineLevel="1" x14ac:dyDescent="0.3">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4.45" outlineLevel="1" x14ac:dyDescent="0.3">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4.45" outlineLevel="1" x14ac:dyDescent="0.3">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4.45" outlineLevel="1" x14ac:dyDescent="0.3">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4.45" outlineLevel="1" x14ac:dyDescent="0.3">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4.45" outlineLevel="1" x14ac:dyDescent="0.3">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4.45" x14ac:dyDescent="0.3">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4.45" x14ac:dyDescent="0.3">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4.45" x14ac:dyDescent="0.3">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4.45" outlineLevel="1" x14ac:dyDescent="0.3">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4.45" outlineLevel="1" x14ac:dyDescent="0.3">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4.45" outlineLevel="1" x14ac:dyDescent="0.3">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4.45" outlineLevel="1" x14ac:dyDescent="0.3">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x14ac:dyDescent="0.2">
      <c r="A65" s="1030"/>
      <c r="B65" s="1031"/>
      <c r="C65" s="1032"/>
      <c r="D65" s="1032"/>
      <c r="E65" s="1033"/>
      <c r="F65" s="1032"/>
      <c r="G65" s="1033"/>
      <c r="H65" s="1033"/>
      <c r="I65" s="1033"/>
      <c r="J65" s="1033"/>
      <c r="K65" s="1033"/>
      <c r="L65" s="1033"/>
      <c r="M65" s="1033"/>
    </row>
    <row r="66" spans="1:13"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ht="14.45" x14ac:dyDescent="0.3">
      <c r="C2" s="133" t="s">
        <v>11362</v>
      </c>
      <c r="D2" s="133" t="s">
        <v>11363</v>
      </c>
      <c r="E2" s="133" t="s">
        <v>11364</v>
      </c>
      <c r="F2" s="133" t="s">
        <v>478</v>
      </c>
      <c r="G2" s="133" t="s">
        <v>376</v>
      </c>
    </row>
    <row r="3" spans="1:7" ht="14.45" x14ac:dyDescent="0.3">
      <c r="C3" s="133" t="s">
        <v>476</v>
      </c>
      <c r="D3" s="1037">
        <v>-10312159.26</v>
      </c>
      <c r="E3" s="1037">
        <v>0</v>
      </c>
      <c r="F3" s="1037">
        <v>0</v>
      </c>
      <c r="G3" s="1037">
        <v>-10312159.26</v>
      </c>
    </row>
    <row r="4" spans="1:7" ht="14.45" x14ac:dyDescent="0.3">
      <c r="C4" s="133" t="s">
        <v>477</v>
      </c>
      <c r="D4" s="1037">
        <v>0</v>
      </c>
      <c r="E4" s="1037">
        <v>82287.509999999995</v>
      </c>
      <c r="F4" s="1037">
        <v>0</v>
      </c>
      <c r="G4" s="1037">
        <v>82287.509999999995</v>
      </c>
    </row>
    <row r="5" spans="1:7" ht="14.45" x14ac:dyDescent="0.3">
      <c r="C5" s="133" t="s">
        <v>1688</v>
      </c>
      <c r="D5" s="1037">
        <v>-25713329.847016007</v>
      </c>
      <c r="E5" s="1037">
        <v>-2972809.0206920002</v>
      </c>
      <c r="F5" s="1037">
        <v>-99715.472291999962</v>
      </c>
      <c r="G5" s="1037">
        <v>-28785854.340000004</v>
      </c>
    </row>
    <row r="6" spans="1:7" ht="14.45" x14ac:dyDescent="0.3">
      <c r="C6" s="133" t="s">
        <v>478</v>
      </c>
      <c r="D6" s="1037">
        <v>0</v>
      </c>
      <c r="E6" s="1037">
        <v>0</v>
      </c>
      <c r="F6" s="1037">
        <v>175255.12</v>
      </c>
      <c r="G6" s="1037">
        <v>175255.12</v>
      </c>
    </row>
    <row r="7" spans="1:7" ht="14.45" x14ac:dyDescent="0.3">
      <c r="D7" s="1037">
        <v>-36025489.107016005</v>
      </c>
      <c r="E7" s="1037">
        <v>-2890521.5106920004</v>
      </c>
      <c r="F7" s="1037">
        <v>75539.647708000033</v>
      </c>
      <c r="G7" s="1037">
        <v>-38840470.970000006</v>
      </c>
    </row>
    <row r="8" spans="1:7" ht="14.45" x14ac:dyDescent="0.3">
      <c r="D8" s="133">
        <v>0</v>
      </c>
      <c r="E8" s="133">
        <v>0</v>
      </c>
      <c r="F8" s="133">
        <v>0</v>
      </c>
      <c r="G8" s="133">
        <v>0</v>
      </c>
    </row>
    <row r="9" spans="1:7" ht="14.45" x14ac:dyDescent="0.3">
      <c r="A9" s="133" t="s">
        <v>11365</v>
      </c>
      <c r="B9" s="133" t="s">
        <v>396</v>
      </c>
      <c r="C9" s="133" t="s">
        <v>484</v>
      </c>
      <c r="D9" s="133" t="s">
        <v>11366</v>
      </c>
      <c r="E9" s="133" t="s">
        <v>11367</v>
      </c>
    </row>
    <row r="10" spans="1:7" ht="14.45" customHeight="1" x14ac:dyDescent="0.3">
      <c r="A10" s="133">
        <v>19000003</v>
      </c>
      <c r="B10" s="133" t="s">
        <v>11368</v>
      </c>
      <c r="C10" s="133" t="s">
        <v>479</v>
      </c>
      <c r="D10" s="133" t="s">
        <v>11363</v>
      </c>
      <c r="E10" s="1037">
        <v>690403.89768000017</v>
      </c>
    </row>
    <row r="11" spans="1:7" ht="14.45" customHeight="1" x14ac:dyDescent="0.3">
      <c r="A11" s="133">
        <v>19000043</v>
      </c>
      <c r="B11" s="133" t="s">
        <v>11369</v>
      </c>
      <c r="C11" s="133" t="s">
        <v>475</v>
      </c>
      <c r="D11" s="133" t="s">
        <v>11363</v>
      </c>
      <c r="E11" s="1037">
        <v>1921139.5228880001</v>
      </c>
    </row>
    <row r="12" spans="1:7" ht="14.45" customHeight="1" x14ac:dyDescent="0.3">
      <c r="A12" s="133">
        <v>19000093</v>
      </c>
      <c r="B12" s="133" t="s">
        <v>11370</v>
      </c>
      <c r="C12" s="133" t="s">
        <v>479</v>
      </c>
      <c r="D12" s="133" t="s">
        <v>11363</v>
      </c>
      <c r="E12" s="1037">
        <v>1233572.7432280001</v>
      </c>
    </row>
    <row r="13" spans="1:7" ht="14.45" customHeight="1" x14ac:dyDescent="0.3">
      <c r="A13" s="133">
        <v>19000103</v>
      </c>
      <c r="B13" s="133" t="s">
        <v>11371</v>
      </c>
      <c r="C13" s="133" t="s">
        <v>479</v>
      </c>
      <c r="D13" s="133" t="s">
        <v>11363</v>
      </c>
      <c r="E13" s="1037">
        <v>249987.0752180001</v>
      </c>
    </row>
    <row r="14" spans="1:7" ht="14.45" customHeight="1" x14ac:dyDescent="0.3">
      <c r="A14" s="133">
        <v>19000111</v>
      </c>
      <c r="B14" s="133" t="s">
        <v>11372</v>
      </c>
      <c r="C14" s="133" t="s">
        <v>479</v>
      </c>
      <c r="D14" s="133" t="s">
        <v>11363</v>
      </c>
      <c r="E14" s="1037">
        <v>332017.5</v>
      </c>
    </row>
    <row r="15" spans="1:7" ht="14.45" customHeight="1" x14ac:dyDescent="0.3">
      <c r="A15" s="133">
        <v>19000113</v>
      </c>
      <c r="B15" s="133" t="s">
        <v>11373</v>
      </c>
      <c r="C15" s="133" t="s">
        <v>1688</v>
      </c>
      <c r="D15" s="133" t="s">
        <v>11363</v>
      </c>
      <c r="E15" s="1037">
        <v>63335.783050000013</v>
      </c>
    </row>
    <row r="16" spans="1:7" ht="14.45" x14ac:dyDescent="0.3">
      <c r="A16" s="133">
        <v>19000151</v>
      </c>
      <c r="B16" s="133" t="s">
        <v>11374</v>
      </c>
      <c r="C16" s="133" t="s">
        <v>476</v>
      </c>
      <c r="D16" s="133" t="s">
        <v>11363</v>
      </c>
      <c r="E16" s="1037">
        <v>45753.320000000007</v>
      </c>
    </row>
    <row r="17" spans="1:5" ht="14.45" customHeight="1" x14ac:dyDescent="0.3">
      <c r="A17" s="133">
        <v>19000181</v>
      </c>
      <c r="B17" s="133" t="s">
        <v>11375</v>
      </c>
      <c r="C17" s="133" t="s">
        <v>479</v>
      </c>
      <c r="D17" s="133" t="s">
        <v>11363</v>
      </c>
      <c r="E17" s="1037">
        <v>-816012.98</v>
      </c>
    </row>
    <row r="18" spans="1:5" ht="14.45" customHeight="1" x14ac:dyDescent="0.3">
      <c r="A18" s="133">
        <v>19000251</v>
      </c>
      <c r="B18" s="133" t="s">
        <v>11376</v>
      </c>
      <c r="C18" s="133" t="s">
        <v>479</v>
      </c>
      <c r="D18" s="133" t="s">
        <v>11363</v>
      </c>
      <c r="E18" s="1037">
        <v>784.16000000000008</v>
      </c>
    </row>
    <row r="19" spans="1:5" ht="14.45" customHeight="1" x14ac:dyDescent="0.3">
      <c r="A19" s="133">
        <v>19000361</v>
      </c>
      <c r="B19" s="133" t="s">
        <v>11377</v>
      </c>
      <c r="C19" s="133" t="s">
        <v>479</v>
      </c>
      <c r="D19" s="133" t="s">
        <v>11363</v>
      </c>
      <c r="E19" s="1037">
        <v>63774.86</v>
      </c>
    </row>
    <row r="20" spans="1:5" ht="14.45" customHeight="1" x14ac:dyDescent="0.3">
      <c r="A20" s="133">
        <v>19000371</v>
      </c>
      <c r="B20" s="133" t="s">
        <v>11378</v>
      </c>
      <c r="C20" s="133" t="s">
        <v>479</v>
      </c>
      <c r="D20" s="133" t="s">
        <v>11363</v>
      </c>
      <c r="E20" s="1037">
        <v>5134.09</v>
      </c>
    </row>
    <row r="21" spans="1:5" ht="14.45" customHeight="1" x14ac:dyDescent="0.3">
      <c r="A21" s="133">
        <v>19000403</v>
      </c>
      <c r="B21" s="133" t="s">
        <v>11379</v>
      </c>
      <c r="C21" s="133" t="s">
        <v>475</v>
      </c>
      <c r="D21" s="133" t="s">
        <v>11363</v>
      </c>
      <c r="E21" s="1037">
        <v>36648.334800000004</v>
      </c>
    </row>
    <row r="22" spans="1:5" ht="14.45" x14ac:dyDescent="0.3">
      <c r="A22" s="133">
        <v>19000441</v>
      </c>
      <c r="B22" s="133" t="s">
        <v>11380</v>
      </c>
      <c r="C22" s="133" t="s">
        <v>476</v>
      </c>
      <c r="D22" s="133" t="s">
        <v>11363</v>
      </c>
      <c r="E22" s="1037">
        <v>4505690.95</v>
      </c>
    </row>
    <row r="23" spans="1:5" ht="14.45" customHeight="1" x14ac:dyDescent="0.3">
      <c r="A23" s="133">
        <v>19000471</v>
      </c>
      <c r="B23" s="133" t="s">
        <v>11381</v>
      </c>
      <c r="C23" s="133" t="s">
        <v>479</v>
      </c>
      <c r="D23" s="133" t="s">
        <v>11363</v>
      </c>
      <c r="E23" s="1037">
        <v>1659141.96</v>
      </c>
    </row>
    <row r="24" spans="1:5" ht="14.45" customHeight="1" x14ac:dyDescent="0.3">
      <c r="A24" s="133">
        <v>19000553</v>
      </c>
      <c r="B24" s="133" t="s">
        <v>11382</v>
      </c>
      <c r="C24" s="133" t="s">
        <v>1688</v>
      </c>
      <c r="D24" s="133" t="s">
        <v>11363</v>
      </c>
      <c r="E24" s="1037">
        <v>12997.525695</v>
      </c>
    </row>
    <row r="25" spans="1:5" ht="14.45" customHeight="1" x14ac:dyDescent="0.3">
      <c r="A25" s="133">
        <v>19000573</v>
      </c>
      <c r="B25" s="133" t="s">
        <v>11383</v>
      </c>
      <c r="C25" s="133" t="s">
        <v>1688</v>
      </c>
      <c r="D25" s="133" t="s">
        <v>11363</v>
      </c>
      <c r="E25" s="1037">
        <v>44172.368625000017</v>
      </c>
    </row>
    <row r="26" spans="1:5" ht="14.45" customHeight="1" x14ac:dyDescent="0.3">
      <c r="A26" s="133">
        <v>19000691</v>
      </c>
      <c r="B26" s="133" t="s">
        <v>11384</v>
      </c>
      <c r="C26" s="133" t="s">
        <v>479</v>
      </c>
      <c r="D26" s="133" t="s">
        <v>11363</v>
      </c>
      <c r="E26" s="1037">
        <v>19600</v>
      </c>
    </row>
    <row r="27" spans="1:5" ht="14.45" x14ac:dyDescent="0.3">
      <c r="A27" s="133">
        <v>19000711</v>
      </c>
      <c r="B27" s="133" t="s">
        <v>11385</v>
      </c>
      <c r="C27" s="133" t="s">
        <v>476</v>
      </c>
      <c r="D27" s="133" t="s">
        <v>11363</v>
      </c>
      <c r="E27" s="1037">
        <v>62723.380000000005</v>
      </c>
    </row>
    <row r="28" spans="1:5" ht="14.45" customHeight="1" x14ac:dyDescent="0.3">
      <c r="A28" s="133">
        <v>19000721</v>
      </c>
      <c r="B28" s="133" t="s">
        <v>11386</v>
      </c>
      <c r="C28" s="133" t="s">
        <v>479</v>
      </c>
      <c r="D28" s="133" t="s">
        <v>11363</v>
      </c>
      <c r="E28" s="1037">
        <v>4348.2400000000007</v>
      </c>
    </row>
    <row r="29" spans="1:5" ht="14.45" customHeight="1" x14ac:dyDescent="0.3">
      <c r="A29" s="133">
        <v>19000751</v>
      </c>
      <c r="B29" s="133" t="s">
        <v>11387</v>
      </c>
      <c r="C29" s="133" t="s">
        <v>479</v>
      </c>
      <c r="D29" s="133" t="s">
        <v>11363</v>
      </c>
      <c r="E29" s="1037">
        <v>407030.4</v>
      </c>
    </row>
    <row r="30" spans="1:5" ht="14.45" customHeight="1" x14ac:dyDescent="0.3">
      <c r="A30" s="133">
        <v>19000781</v>
      </c>
      <c r="B30" s="133" t="s">
        <v>11388</v>
      </c>
      <c r="C30" s="133" t="s">
        <v>479</v>
      </c>
      <c r="D30" s="133" t="s">
        <v>11363</v>
      </c>
      <c r="E30" s="1037">
        <v>1100541.6400000001</v>
      </c>
    </row>
    <row r="31" spans="1:5" ht="14.45" customHeight="1" x14ac:dyDescent="0.3">
      <c r="A31" s="133">
        <v>19001001</v>
      </c>
      <c r="B31" s="133" t="s">
        <v>11389</v>
      </c>
      <c r="C31" s="133" t="s">
        <v>479</v>
      </c>
      <c r="D31" s="133" t="s">
        <v>11363</v>
      </c>
      <c r="E31" s="1037">
        <v>497081.04000000004</v>
      </c>
    </row>
    <row r="32" spans="1:5" ht="14.45" x14ac:dyDescent="0.3">
      <c r="A32" s="133">
        <v>19003011</v>
      </c>
      <c r="B32" s="133" t="s">
        <v>11390</v>
      </c>
      <c r="C32" s="133" t="s">
        <v>476</v>
      </c>
      <c r="D32" s="133" t="s">
        <v>11363</v>
      </c>
      <c r="E32" s="1037">
        <v>193460.24</v>
      </c>
    </row>
    <row r="33" spans="1:5" ht="14.45" x14ac:dyDescent="0.3">
      <c r="A33" s="133">
        <v>19003021</v>
      </c>
      <c r="B33" s="133" t="s">
        <v>11391</v>
      </c>
      <c r="C33" s="133" t="s">
        <v>476</v>
      </c>
      <c r="D33" s="133" t="s">
        <v>11363</v>
      </c>
      <c r="E33" s="1037">
        <v>56003.91</v>
      </c>
    </row>
    <row r="34" spans="1:5" ht="14.45" customHeight="1" x14ac:dyDescent="0.3">
      <c r="A34" s="133">
        <v>28300001</v>
      </c>
      <c r="B34" s="133" t="s">
        <v>11392</v>
      </c>
      <c r="C34" s="133" t="s">
        <v>479</v>
      </c>
      <c r="D34" s="133" t="s">
        <v>11363</v>
      </c>
      <c r="E34" s="1037">
        <v>-104873.63</v>
      </c>
    </row>
    <row r="35" spans="1:5" ht="14.45" customHeight="1" x14ac:dyDescent="0.3">
      <c r="A35" s="133">
        <v>28300043</v>
      </c>
      <c r="B35" s="133" t="s">
        <v>11393</v>
      </c>
      <c r="C35" s="133" t="s">
        <v>475</v>
      </c>
      <c r="D35" s="133" t="s">
        <v>11363</v>
      </c>
      <c r="E35" s="1037">
        <v>-3718097.4937140001</v>
      </c>
    </row>
    <row r="36" spans="1:5" ht="14.45" x14ac:dyDescent="0.3">
      <c r="A36" s="133">
        <v>28300081</v>
      </c>
      <c r="B36" s="133" t="s">
        <v>11394</v>
      </c>
      <c r="C36" s="133" t="s">
        <v>476</v>
      </c>
      <c r="D36" s="133" t="s">
        <v>11363</v>
      </c>
      <c r="E36" s="1037">
        <v>-1871716.1600000001</v>
      </c>
    </row>
    <row r="37" spans="1:5" ht="14.45" x14ac:dyDescent="0.3">
      <c r="A37" s="133">
        <v>28300091</v>
      </c>
      <c r="B37" s="133" t="s">
        <v>11395</v>
      </c>
      <c r="C37" s="133" t="s">
        <v>476</v>
      </c>
      <c r="D37" s="133" t="s">
        <v>11363</v>
      </c>
      <c r="E37" s="1037">
        <v>-724457.41999999993</v>
      </c>
    </row>
    <row r="38" spans="1:5" ht="14.45" x14ac:dyDescent="0.3">
      <c r="A38" s="133">
        <v>28300101</v>
      </c>
      <c r="B38" s="133" t="s">
        <v>11396</v>
      </c>
      <c r="C38" s="133" t="s">
        <v>476</v>
      </c>
      <c r="D38" s="133" t="s">
        <v>11363</v>
      </c>
      <c r="E38" s="1037">
        <v>-66483.78</v>
      </c>
    </row>
    <row r="39" spans="1:5" ht="14.45" customHeight="1" x14ac:dyDescent="0.3">
      <c r="A39" s="133">
        <v>28300211</v>
      </c>
      <c r="B39" s="133" t="s">
        <v>11397</v>
      </c>
      <c r="C39" s="133" t="s">
        <v>479</v>
      </c>
      <c r="D39" s="133" t="s">
        <v>11363</v>
      </c>
      <c r="E39" s="1037">
        <v>-7642948.3100000005</v>
      </c>
    </row>
    <row r="40" spans="1:5" ht="14.45" customHeight="1" x14ac:dyDescent="0.3">
      <c r="A40" s="133">
        <v>28300221</v>
      </c>
      <c r="B40" s="133" t="s">
        <v>11398</v>
      </c>
      <c r="C40" s="133" t="s">
        <v>479</v>
      </c>
      <c r="D40" s="133" t="s">
        <v>11363</v>
      </c>
      <c r="E40" s="1037">
        <v>-2473461.2000000002</v>
      </c>
    </row>
    <row r="41" spans="1:5" ht="14.45" customHeight="1" x14ac:dyDescent="0.3">
      <c r="A41" s="133">
        <v>28300311</v>
      </c>
      <c r="B41" s="133" t="s">
        <v>11399</v>
      </c>
      <c r="C41" s="133" t="s">
        <v>479</v>
      </c>
      <c r="D41" s="133" t="s">
        <v>11363</v>
      </c>
      <c r="E41" s="1037">
        <v>-3382091.4699999997</v>
      </c>
    </row>
    <row r="42" spans="1:5" ht="14.45" customHeight="1" x14ac:dyDescent="0.3">
      <c r="A42" s="133">
        <v>28300441</v>
      </c>
      <c r="B42" s="133" t="s">
        <v>11400</v>
      </c>
      <c r="C42" s="133" t="s">
        <v>479</v>
      </c>
      <c r="D42" s="133" t="s">
        <v>11363</v>
      </c>
      <c r="E42" s="1037">
        <v>-1461244.98</v>
      </c>
    </row>
    <row r="43" spans="1:5" ht="14.45" customHeight="1" x14ac:dyDescent="0.3">
      <c r="A43" s="133">
        <v>28300501</v>
      </c>
      <c r="B43" s="133" t="s">
        <v>11401</v>
      </c>
      <c r="C43" s="133" t="s">
        <v>1688</v>
      </c>
      <c r="D43" s="133" t="s">
        <v>11363</v>
      </c>
      <c r="E43" s="1037">
        <v>428396.83000000007</v>
      </c>
    </row>
    <row r="44" spans="1:5" ht="14.45" customHeight="1" x14ac:dyDescent="0.3">
      <c r="A44" s="133">
        <v>28300503</v>
      </c>
      <c r="B44" s="133" t="s">
        <v>11402</v>
      </c>
      <c r="C44" s="133" t="s">
        <v>475</v>
      </c>
      <c r="D44" s="133" t="s">
        <v>11363</v>
      </c>
      <c r="E44" s="1037">
        <v>-1232150.9844859999</v>
      </c>
    </row>
    <row r="45" spans="1:5" ht="14.45" x14ac:dyDescent="0.3">
      <c r="A45" s="133">
        <v>28300561</v>
      </c>
      <c r="B45" s="133" t="s">
        <v>11403</v>
      </c>
      <c r="C45" s="133" t="s">
        <v>476</v>
      </c>
      <c r="D45" s="133" t="s">
        <v>11363</v>
      </c>
      <c r="E45" s="1037">
        <v>-5108976.6800000006</v>
      </c>
    </row>
    <row r="46" spans="1:5" ht="14.45" customHeight="1" x14ac:dyDescent="0.3">
      <c r="A46" s="133">
        <v>28300581</v>
      </c>
      <c r="B46" s="133" t="s">
        <v>11404</v>
      </c>
      <c r="C46" s="133" t="s">
        <v>479</v>
      </c>
      <c r="D46" s="133" t="s">
        <v>11363</v>
      </c>
      <c r="E46" s="1037">
        <v>-3989446.1800000006</v>
      </c>
    </row>
    <row r="47" spans="1:5" ht="14.45" x14ac:dyDescent="0.3">
      <c r="A47" s="133">
        <v>28300651</v>
      </c>
      <c r="B47" s="133" t="s">
        <v>11405</v>
      </c>
      <c r="C47" s="133" t="s">
        <v>476</v>
      </c>
      <c r="D47" s="133" t="s">
        <v>11363</v>
      </c>
      <c r="E47" s="1037">
        <v>-2730222.68</v>
      </c>
    </row>
    <row r="48" spans="1:5" ht="14.45" x14ac:dyDescent="0.3">
      <c r="A48" s="133">
        <v>28300661</v>
      </c>
      <c r="B48" s="133" t="s">
        <v>11406</v>
      </c>
      <c r="C48" s="133" t="s">
        <v>476</v>
      </c>
      <c r="D48" s="133" t="s">
        <v>11363</v>
      </c>
      <c r="E48" s="1037">
        <v>-2905053.7300000004</v>
      </c>
    </row>
    <row r="49" spans="1:12" ht="14.45" x14ac:dyDescent="0.3">
      <c r="A49" s="133">
        <v>28300731</v>
      </c>
      <c r="B49" s="133" t="s">
        <v>11407</v>
      </c>
      <c r="C49" s="133" t="s">
        <v>476</v>
      </c>
      <c r="D49" s="133" t="s">
        <v>11363</v>
      </c>
      <c r="E49" s="1037">
        <v>-1160241.02</v>
      </c>
    </row>
    <row r="50" spans="1:12" ht="14.45" x14ac:dyDescent="0.3">
      <c r="A50" s="133">
        <v>28300741</v>
      </c>
      <c r="B50" s="133" t="s">
        <v>11408</v>
      </c>
      <c r="C50" s="133" t="s">
        <v>476</v>
      </c>
      <c r="D50" s="133" t="s">
        <v>11363</v>
      </c>
      <c r="E50" s="1037">
        <v>-78556.27</v>
      </c>
    </row>
    <row r="51" spans="1:12" ht="14.45" customHeight="1" x14ac:dyDescent="0.3">
      <c r="A51" s="133">
        <v>28302021</v>
      </c>
      <c r="B51" s="133" t="s">
        <v>11409</v>
      </c>
      <c r="C51" s="133" t="s">
        <v>479</v>
      </c>
      <c r="D51" s="133" t="s">
        <v>11363</v>
      </c>
      <c r="E51" s="1037">
        <v>-759459.48</v>
      </c>
    </row>
    <row r="52" spans="1:12" ht="14.45" customHeight="1" x14ac:dyDescent="0.3">
      <c r="A52" s="133">
        <v>28302041</v>
      </c>
      <c r="B52" s="133" t="s">
        <v>11410</v>
      </c>
      <c r="C52" s="133" t="s">
        <v>479</v>
      </c>
      <c r="D52" s="133" t="s">
        <v>11363</v>
      </c>
      <c r="E52" s="1037">
        <v>-4650967.1000000006</v>
      </c>
    </row>
    <row r="53" spans="1:12" ht="14.45" customHeight="1" x14ac:dyDescent="0.3">
      <c r="A53" s="133">
        <v>28302051</v>
      </c>
      <c r="B53" s="133" t="s">
        <v>11411</v>
      </c>
      <c r="C53" s="133" t="s">
        <v>479</v>
      </c>
      <c r="D53" s="133" t="s">
        <v>11363</v>
      </c>
      <c r="E53" s="1037">
        <v>-1221239.76</v>
      </c>
    </row>
    <row r="54" spans="1:12" ht="14.45" x14ac:dyDescent="0.3">
      <c r="A54" s="133">
        <v>28302061</v>
      </c>
      <c r="B54" s="133" t="s">
        <v>11412</v>
      </c>
      <c r="C54" s="133" t="s">
        <v>476</v>
      </c>
      <c r="D54" s="133" t="s">
        <v>11363</v>
      </c>
      <c r="E54" s="1037">
        <v>-530083.32000000007</v>
      </c>
    </row>
    <row r="55" spans="1:12" ht="14.45" customHeight="1" x14ac:dyDescent="0.3">
      <c r="A55" s="133">
        <v>28302081</v>
      </c>
      <c r="B55" s="133" t="s">
        <v>11413</v>
      </c>
      <c r="C55" s="133" t="s">
        <v>479</v>
      </c>
      <c r="D55" s="133" t="s">
        <v>11363</v>
      </c>
      <c r="E55" s="1037">
        <v>-3031444.25</v>
      </c>
    </row>
    <row r="56" spans="1:12" ht="14.45" x14ac:dyDescent="0.3">
      <c r="H56" s="80"/>
      <c r="I56" s="80"/>
      <c r="J56" s="80"/>
      <c r="K56" s="80"/>
      <c r="L56" s="80"/>
    </row>
    <row r="57" spans="1:12" ht="14.45" x14ac:dyDescent="0.3">
      <c r="H57" s="80"/>
      <c r="I57" s="80"/>
      <c r="J57" s="80"/>
      <c r="K57" s="80"/>
      <c r="L57" s="80"/>
    </row>
    <row r="58" spans="1:12" ht="14.45" x14ac:dyDescent="0.3">
      <c r="H58" s="80" t="s">
        <v>11365</v>
      </c>
      <c r="I58" s="80" t="s">
        <v>396</v>
      </c>
      <c r="J58" s="80" t="s">
        <v>484</v>
      </c>
      <c r="K58" s="80" t="s">
        <v>11366</v>
      </c>
      <c r="L58" s="80" t="s">
        <v>11367</v>
      </c>
    </row>
    <row r="59" spans="1:12" ht="14.45" x14ac:dyDescent="0.3">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ht="14.45" x14ac:dyDescent="0.3">
      <c r="A1" s="133" t="s">
        <v>11497</v>
      </c>
      <c r="B1" s="133" t="s">
        <v>11498</v>
      </c>
      <c r="C1" s="1096" t="s">
        <v>11499</v>
      </c>
      <c r="F1" s="80" t="s">
        <v>11497</v>
      </c>
      <c r="G1" s="80" t="s">
        <v>11498</v>
      </c>
      <c r="H1" s="80" t="s">
        <v>11499</v>
      </c>
    </row>
    <row r="2" spans="1:9" ht="14.45" x14ac:dyDescent="0.3">
      <c r="A2" s="133" t="s">
        <v>372</v>
      </c>
      <c r="B2" s="133" t="s">
        <v>11500</v>
      </c>
      <c r="C2" s="80" t="s">
        <v>11501</v>
      </c>
      <c r="F2" s="80" t="s">
        <v>372</v>
      </c>
      <c r="G2" s="80" t="s">
        <v>11500</v>
      </c>
      <c r="H2" s="80" t="s">
        <v>11501</v>
      </c>
    </row>
    <row r="3" spans="1:9" ht="14.45" x14ac:dyDescent="0.3">
      <c r="A3" s="133" t="s">
        <v>11502</v>
      </c>
      <c r="B3" s="133" t="s">
        <v>11503</v>
      </c>
      <c r="C3" s="80" t="s">
        <v>11504</v>
      </c>
      <c r="D3" s="1096"/>
      <c r="F3" s="80" t="s">
        <v>11502</v>
      </c>
      <c r="G3" s="80" t="s">
        <v>11503</v>
      </c>
      <c r="H3" s="1096" t="s">
        <v>11504</v>
      </c>
    </row>
    <row r="4" spans="1:9" ht="14.45" x14ac:dyDescent="0.3">
      <c r="A4" s="133" t="s">
        <v>11505</v>
      </c>
      <c r="B4" s="133" t="s">
        <v>1669</v>
      </c>
      <c r="C4" s="80" t="s">
        <v>1669</v>
      </c>
      <c r="F4" s="80" t="s">
        <v>11505</v>
      </c>
      <c r="G4" s="80" t="s">
        <v>3059</v>
      </c>
      <c r="H4" s="80" t="s">
        <v>3059</v>
      </c>
    </row>
    <row r="5" spans="1:9" ht="14.45" x14ac:dyDescent="0.3">
      <c r="A5" s="133"/>
      <c r="B5" s="133"/>
    </row>
    <row r="6" spans="1:9" ht="14.45" x14ac:dyDescent="0.3">
      <c r="A6" s="133" t="s">
        <v>3204</v>
      </c>
      <c r="B6" s="133" t="s">
        <v>11506</v>
      </c>
      <c r="F6" s="80" t="s">
        <v>3204</v>
      </c>
      <c r="G6" s="80" t="s">
        <v>11506</v>
      </c>
    </row>
    <row r="7" spans="1:9" ht="14.45" x14ac:dyDescent="0.3">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ht="14.45" x14ac:dyDescent="0.3">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ht="14.45" x14ac:dyDescent="0.3">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ht="14.45" x14ac:dyDescent="0.3">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ht="14.45" x14ac:dyDescent="0.3">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ht="14.45" x14ac:dyDescent="0.3">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thickBot="1" x14ac:dyDescent="0.35">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thickBot="1" x14ac:dyDescent="0.35">
      <c r="A14" s="92" t="s">
        <v>451</v>
      </c>
      <c r="B14" s="768">
        <v>3175.58</v>
      </c>
      <c r="C14" s="1097">
        <v>3.15E-2</v>
      </c>
      <c r="D14" s="858">
        <v>100.03077</v>
      </c>
      <c r="E14" s="1098">
        <f t="shared" si="0"/>
        <v>4.2481685634137716E-4</v>
      </c>
      <c r="F14" s="111" t="s">
        <v>3191</v>
      </c>
      <c r="G14" s="812">
        <v>1166462.0199999998</v>
      </c>
      <c r="I14" s="1099">
        <v>2.6709726771043951E-2</v>
      </c>
    </row>
    <row r="15" spans="1:9" thickBot="1" x14ac:dyDescent="0.35">
      <c r="A15" s="92" t="s">
        <v>452</v>
      </c>
      <c r="B15" s="768">
        <v>21002.650000000009</v>
      </c>
      <c r="C15" s="1097">
        <v>4.7500000000000001E-2</v>
      </c>
      <c r="D15" s="858">
        <v>997.62587500000041</v>
      </c>
      <c r="E15" s="1098">
        <f t="shared" si="0"/>
        <v>2.8096535901593498E-3</v>
      </c>
      <c r="I15" s="1100" t="s">
        <v>11507</v>
      </c>
    </row>
    <row r="16" spans="1:9" thickBot="1" x14ac:dyDescent="0.35">
      <c r="A16" s="92" t="s">
        <v>3191</v>
      </c>
      <c r="B16" s="768">
        <v>7475174.1899999995</v>
      </c>
      <c r="D16" s="1099">
        <v>2.928103498508575E-2</v>
      </c>
    </row>
    <row r="17" spans="1:4" ht="14.45" x14ac:dyDescent="0.3">
      <c r="A17" s="133"/>
      <c r="B17" s="133"/>
      <c r="D17" s="1100" t="s">
        <v>11507</v>
      </c>
    </row>
    <row r="21" spans="1:4" ht="14.45" x14ac:dyDescent="0.3">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3">
      <c r="B2" t="s">
        <v>11519</v>
      </c>
      <c r="C2" t="s">
        <v>11520</v>
      </c>
      <c r="D2" t="s">
        <v>11521</v>
      </c>
      <c r="E2" t="s">
        <v>11522</v>
      </c>
      <c r="F2" t="s">
        <v>11523</v>
      </c>
      <c r="G2" t="s">
        <v>372</v>
      </c>
      <c r="I2" s="133" t="s">
        <v>11522</v>
      </c>
    </row>
    <row r="3" spans="2:10" x14ac:dyDescent="0.3">
      <c r="B3">
        <v>101111208</v>
      </c>
      <c r="C3">
        <v>40970.89</v>
      </c>
      <c r="D3" t="s">
        <v>11524</v>
      </c>
      <c r="E3" t="s">
        <v>449</v>
      </c>
      <c r="F3">
        <v>1</v>
      </c>
      <c r="G3" t="s">
        <v>11477</v>
      </c>
      <c r="I3" s="133" t="s">
        <v>449</v>
      </c>
      <c r="J3" s="1047">
        <f>SUMIFS(C:C,E:E,I3)/$C$27</f>
        <v>0.76842972151816469</v>
      </c>
    </row>
    <row r="4" spans="2:10" x14ac:dyDescent="0.3">
      <c r="B4">
        <v>101111208</v>
      </c>
      <c r="C4">
        <v>11882.58</v>
      </c>
      <c r="D4" t="s">
        <v>11524</v>
      </c>
      <c r="E4" t="s">
        <v>448</v>
      </c>
      <c r="F4">
        <v>1</v>
      </c>
      <c r="G4" t="s">
        <v>11477</v>
      </c>
      <c r="I4" s="133" t="s">
        <v>448</v>
      </c>
      <c r="J4" s="1047">
        <f t="shared" ref="J4:J5" si="0">SUMIFS(C:C,E:E,I4)/$C$27</f>
        <v>0.22286382850241546</v>
      </c>
    </row>
    <row r="5" spans="2:10" x14ac:dyDescent="0.3">
      <c r="B5">
        <v>101111208</v>
      </c>
      <c r="C5">
        <v>464.22</v>
      </c>
      <c r="D5" t="s">
        <v>11524</v>
      </c>
      <c r="E5" t="s">
        <v>1666</v>
      </c>
      <c r="F5">
        <v>1</v>
      </c>
      <c r="G5" t="s">
        <v>11477</v>
      </c>
      <c r="I5" s="133" t="s">
        <v>1666</v>
      </c>
      <c r="J5" s="1047">
        <f t="shared" si="0"/>
        <v>8.7064499794198575E-3</v>
      </c>
    </row>
    <row r="6" spans="2:10" x14ac:dyDescent="0.3">
      <c r="B6">
        <v>101111208</v>
      </c>
      <c r="C6">
        <v>-58.44</v>
      </c>
      <c r="D6" t="s">
        <v>11524</v>
      </c>
      <c r="E6" t="s">
        <v>1666</v>
      </c>
      <c r="F6">
        <v>1</v>
      </c>
      <c r="G6" t="s">
        <v>11477</v>
      </c>
      <c r="J6" s="1047">
        <f>SUM(J3:J5)</f>
        <v>1</v>
      </c>
    </row>
    <row r="7" spans="2:10" x14ac:dyDescent="0.3">
      <c r="B7">
        <v>101111208</v>
      </c>
      <c r="C7">
        <v>-5157.46</v>
      </c>
      <c r="D7" t="s">
        <v>11524</v>
      </c>
      <c r="E7" t="s">
        <v>449</v>
      </c>
      <c r="F7">
        <v>1</v>
      </c>
      <c r="G7" t="s">
        <v>11477</v>
      </c>
    </row>
    <row r="8" spans="2:10" x14ac:dyDescent="0.3">
      <c r="B8">
        <v>101111208</v>
      </c>
      <c r="C8">
        <v>-1495.79</v>
      </c>
      <c r="D8" t="s">
        <v>11524</v>
      </c>
      <c r="E8" t="s">
        <v>448</v>
      </c>
      <c r="F8">
        <v>1</v>
      </c>
      <c r="G8" t="s">
        <v>11477</v>
      </c>
    </row>
    <row r="9" spans="2:10" x14ac:dyDescent="0.3">
      <c r="B9">
        <v>101111208</v>
      </c>
      <c r="C9">
        <v>4.9400000000000004</v>
      </c>
      <c r="D9" t="s">
        <v>11524</v>
      </c>
      <c r="E9" t="s">
        <v>1666</v>
      </c>
      <c r="F9">
        <v>1</v>
      </c>
      <c r="G9" t="s">
        <v>11477</v>
      </c>
    </row>
    <row r="10" spans="2:10" x14ac:dyDescent="0.3">
      <c r="B10">
        <v>101111208</v>
      </c>
      <c r="C10">
        <v>435.74</v>
      </c>
      <c r="D10" t="s">
        <v>11524</v>
      </c>
      <c r="E10" t="s">
        <v>449</v>
      </c>
      <c r="F10">
        <v>1</v>
      </c>
      <c r="G10" t="s">
        <v>11477</v>
      </c>
    </row>
    <row r="11" spans="2:10" x14ac:dyDescent="0.3">
      <c r="B11">
        <v>101111208</v>
      </c>
      <c r="C11">
        <v>126.38</v>
      </c>
      <c r="D11" t="s">
        <v>11524</v>
      </c>
      <c r="E11" t="s">
        <v>448</v>
      </c>
      <c r="F11">
        <v>1</v>
      </c>
      <c r="G11" t="s">
        <v>11477</v>
      </c>
    </row>
    <row r="12" spans="2:10" x14ac:dyDescent="0.3">
      <c r="B12">
        <v>101111208</v>
      </c>
      <c r="C12">
        <v>77.02</v>
      </c>
      <c r="D12" t="s">
        <v>11524</v>
      </c>
      <c r="E12" t="s">
        <v>1666</v>
      </c>
      <c r="F12">
        <v>1</v>
      </c>
      <c r="G12" t="s">
        <v>11477</v>
      </c>
    </row>
    <row r="13" spans="2:10" x14ac:dyDescent="0.3">
      <c r="B13">
        <v>101111208</v>
      </c>
      <c r="C13">
        <v>6798.51</v>
      </c>
      <c r="D13" t="s">
        <v>11524</v>
      </c>
      <c r="E13" t="s">
        <v>449</v>
      </c>
      <c r="F13">
        <v>1</v>
      </c>
      <c r="G13" t="s">
        <v>11477</v>
      </c>
    </row>
    <row r="14" spans="2:10" x14ac:dyDescent="0.3">
      <c r="B14">
        <v>101111208</v>
      </c>
      <c r="C14">
        <v>1971.73</v>
      </c>
      <c r="D14" t="s">
        <v>11524</v>
      </c>
      <c r="E14" t="s">
        <v>448</v>
      </c>
      <c r="F14">
        <v>1</v>
      </c>
      <c r="G14" t="s">
        <v>11477</v>
      </c>
    </row>
    <row r="15" spans="2:10" x14ac:dyDescent="0.3">
      <c r="B15">
        <v>101111208</v>
      </c>
      <c r="C15">
        <v>-731.04</v>
      </c>
      <c r="D15" t="s">
        <v>11524</v>
      </c>
      <c r="E15" t="s">
        <v>448</v>
      </c>
      <c r="F15">
        <v>1</v>
      </c>
      <c r="G15" t="s">
        <v>11477</v>
      </c>
    </row>
    <row r="16" spans="2:10" x14ac:dyDescent="0.3">
      <c r="B16">
        <v>101111208</v>
      </c>
      <c r="C16">
        <v>-28.56</v>
      </c>
      <c r="D16" t="s">
        <v>11524</v>
      </c>
      <c r="E16" t="s">
        <v>1666</v>
      </c>
      <c r="F16">
        <v>1</v>
      </c>
      <c r="G16" t="s">
        <v>11477</v>
      </c>
    </row>
    <row r="17" spans="2:7" x14ac:dyDescent="0.3">
      <c r="B17">
        <v>101111208</v>
      </c>
      <c r="C17">
        <v>-2520.63</v>
      </c>
      <c r="D17" t="s">
        <v>11524</v>
      </c>
      <c r="E17" t="s">
        <v>449</v>
      </c>
      <c r="F17">
        <v>1</v>
      </c>
      <c r="G17" t="s">
        <v>11477</v>
      </c>
    </row>
    <row r="18" spans="2:7" x14ac:dyDescent="0.3">
      <c r="B18">
        <v>101111208</v>
      </c>
      <c r="C18">
        <v>745.5</v>
      </c>
      <c r="D18" t="s">
        <v>11524</v>
      </c>
      <c r="E18" t="s">
        <v>448</v>
      </c>
      <c r="F18">
        <v>1</v>
      </c>
      <c r="G18" t="s">
        <v>11477</v>
      </c>
    </row>
    <row r="19" spans="2:7" x14ac:dyDescent="0.3">
      <c r="B19">
        <v>101111208</v>
      </c>
      <c r="C19">
        <v>29.12</v>
      </c>
      <c r="D19" t="s">
        <v>11524</v>
      </c>
      <c r="E19" t="s">
        <v>1666</v>
      </c>
      <c r="F19">
        <v>1</v>
      </c>
      <c r="G19" t="s">
        <v>11477</v>
      </c>
    </row>
    <row r="20" spans="2:7" x14ac:dyDescent="0.3">
      <c r="B20">
        <v>101111208</v>
      </c>
      <c r="C20">
        <v>2570.4899999999998</v>
      </c>
      <c r="D20" t="s">
        <v>11524</v>
      </c>
      <c r="E20" t="s">
        <v>449</v>
      </c>
      <c r="F20">
        <v>1</v>
      </c>
      <c r="G20" t="s">
        <v>11477</v>
      </c>
    </row>
    <row r="21" spans="2:7" x14ac:dyDescent="0.3">
      <c r="B21">
        <v>101111208</v>
      </c>
      <c r="C21">
        <v>-28.93</v>
      </c>
      <c r="D21" t="s">
        <v>11524</v>
      </c>
      <c r="E21" t="s">
        <v>1666</v>
      </c>
      <c r="F21">
        <v>1</v>
      </c>
      <c r="G21" t="s">
        <v>11477</v>
      </c>
    </row>
    <row r="22" spans="2:7" x14ac:dyDescent="0.3">
      <c r="B22">
        <v>101111208</v>
      </c>
      <c r="C22">
        <v>-740.44</v>
      </c>
      <c r="D22" t="s">
        <v>11524</v>
      </c>
      <c r="E22" t="s">
        <v>448</v>
      </c>
      <c r="F22">
        <v>1</v>
      </c>
      <c r="G22" t="s">
        <v>11477</v>
      </c>
    </row>
    <row r="23" spans="2:7" x14ac:dyDescent="0.3">
      <c r="B23">
        <v>101111208</v>
      </c>
      <c r="C23">
        <v>-2553.0300000000002</v>
      </c>
      <c r="D23" t="s">
        <v>11524</v>
      </c>
      <c r="E23" t="s">
        <v>449</v>
      </c>
      <c r="F23">
        <v>1</v>
      </c>
      <c r="G23" t="s">
        <v>11477</v>
      </c>
    </row>
    <row r="24" spans="2:7" x14ac:dyDescent="0.3">
      <c r="B24">
        <v>101111208</v>
      </c>
      <c r="C24">
        <v>55.06</v>
      </c>
      <c r="D24" t="s">
        <v>11524</v>
      </c>
      <c r="E24" t="s">
        <v>1666</v>
      </c>
      <c r="F24">
        <v>1</v>
      </c>
      <c r="G24" t="s">
        <v>11477</v>
      </c>
    </row>
    <row r="25" spans="2:7" x14ac:dyDescent="0.3">
      <c r="B25">
        <v>101111208</v>
      </c>
      <c r="C25">
        <v>1409.23</v>
      </c>
      <c r="D25" t="s">
        <v>11524</v>
      </c>
      <c r="E25" t="s">
        <v>448</v>
      </c>
      <c r="F25">
        <v>1</v>
      </c>
      <c r="G25" t="s">
        <v>11477</v>
      </c>
    </row>
    <row r="26" spans="2:7" x14ac:dyDescent="0.3">
      <c r="B26">
        <v>101111208</v>
      </c>
      <c r="C26">
        <v>4858.99</v>
      </c>
      <c r="D26" t="s">
        <v>11524</v>
      </c>
      <c r="E26" t="s">
        <v>449</v>
      </c>
      <c r="F26">
        <v>1</v>
      </c>
      <c r="G26" t="s">
        <v>11477</v>
      </c>
    </row>
    <row r="27" spans="2:7" x14ac:dyDescent="0.3">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ht="14.45" x14ac:dyDescent="0.3">
      <c r="A1" s="133"/>
      <c r="B1" s="133"/>
      <c r="C1" s="133"/>
      <c r="D1" s="133"/>
    </row>
    <row r="2" spans="1:10" ht="14.45" x14ac:dyDescent="0.3">
      <c r="A2" s="133"/>
      <c r="B2" s="1157">
        <v>43465</v>
      </c>
      <c r="C2" s="1157"/>
      <c r="D2" s="1157"/>
      <c r="H2" s="133" t="s">
        <v>3263</v>
      </c>
      <c r="I2" s="1068">
        <f>SUMIFS(F:F,E:E,H2)</f>
        <v>136505195.97</v>
      </c>
      <c r="J2" s="128">
        <f>+'[3]Detailed Summary'!$BF$54*I2/$I$10</f>
        <v>-169138.80613108</v>
      </c>
    </row>
    <row r="3" spans="1:10" ht="14.45" x14ac:dyDescent="0.3">
      <c r="A3" s="109" t="s">
        <v>11529</v>
      </c>
      <c r="B3" s="109" t="s">
        <v>11550</v>
      </c>
      <c r="C3" s="109" t="s">
        <v>11551</v>
      </c>
      <c r="D3" s="109" t="s">
        <v>11552</v>
      </c>
      <c r="H3" s="133" t="s">
        <v>3295</v>
      </c>
      <c r="I3" s="1068">
        <f t="shared" ref="I3:I9" si="0">SUMIFS(F:F,E:E,H3)</f>
        <v>277043838.96000004</v>
      </c>
      <c r="J3" s="128">
        <f>+'[3]Detailed Summary'!$BF$54*I3/$I$10</f>
        <v>-343275.31516063213</v>
      </c>
    </row>
    <row r="4" spans="1:10" ht="14.45" x14ac:dyDescent="0.3">
      <c r="A4" s="133" t="s">
        <v>11553</v>
      </c>
      <c r="B4" s="1067">
        <v>28925.39</v>
      </c>
      <c r="C4" s="1067">
        <v>0</v>
      </c>
      <c r="D4" s="1067">
        <v>0</v>
      </c>
      <c r="H4" s="133" t="s">
        <v>3327</v>
      </c>
      <c r="I4" s="1068">
        <f t="shared" si="0"/>
        <v>62834316.840000004</v>
      </c>
      <c r="J4" s="128">
        <f>+'[3]Detailed Summary'!$BF$54*I4/$I$10</f>
        <v>-77855.800717763806</v>
      </c>
    </row>
    <row r="5" spans="1:10" ht="14.45" x14ac:dyDescent="0.3">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ht="14.45" x14ac:dyDescent="0.3">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ht="14.45" x14ac:dyDescent="0.3">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ht="14.45" x14ac:dyDescent="0.3">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ht="14.45" x14ac:dyDescent="0.3">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ht="14.45" x14ac:dyDescent="0.3">
      <c r="A10" s="133" t="s">
        <v>11554</v>
      </c>
      <c r="B10" s="1067">
        <v>151677.92000000001</v>
      </c>
      <c r="C10" s="1067">
        <v>61512.95</v>
      </c>
      <c r="D10" s="1067">
        <v>-108.1</v>
      </c>
      <c r="E10" s="133"/>
      <c r="H10"/>
      <c r="I10" s="1048">
        <f>SUM(I2:I9)</f>
        <v>509779622.64000005</v>
      </c>
      <c r="J10" s="1048">
        <f>SUM(J2:J9)</f>
        <v>-631650.07127077854</v>
      </c>
    </row>
    <row r="11" spans="1:10" ht="14.45" x14ac:dyDescent="0.3">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ht="14.45" x14ac:dyDescent="0.3">
      <c r="A12" s="133" t="s">
        <v>11545</v>
      </c>
      <c r="B12" s="1067">
        <v>204468.53</v>
      </c>
      <c r="C12" s="1067">
        <v>55816.57</v>
      </c>
      <c r="D12" s="1067">
        <v>0</v>
      </c>
      <c r="E12" s="133" t="str">
        <f t="shared" si="3"/>
        <v>E394</v>
      </c>
      <c r="F12" s="81">
        <f t="shared" si="4"/>
        <v>55816.57</v>
      </c>
      <c r="H12"/>
    </row>
    <row r="13" spans="1:10" ht="14.45" x14ac:dyDescent="0.3">
      <c r="A13" s="133" t="s">
        <v>11555</v>
      </c>
      <c r="B13" s="1067">
        <v>948317.19</v>
      </c>
      <c r="C13" s="1067">
        <v>0</v>
      </c>
      <c r="D13" s="1067">
        <v>0</v>
      </c>
      <c r="E13" s="133"/>
      <c r="F13" s="81"/>
      <c r="H13"/>
    </row>
    <row r="14" spans="1:10" ht="14.45" x14ac:dyDescent="0.3">
      <c r="A14" s="133" t="s">
        <v>11531</v>
      </c>
      <c r="B14" s="1067">
        <v>30924398.899999999</v>
      </c>
      <c r="C14" s="1067">
        <v>28115905.41</v>
      </c>
      <c r="D14" s="1067">
        <v>14568.08</v>
      </c>
      <c r="E14" s="133" t="str">
        <f t="shared" si="3"/>
        <v>E311</v>
      </c>
      <c r="F14" s="81">
        <f t="shared" si="4"/>
        <v>28115905.41</v>
      </c>
      <c r="H14"/>
    </row>
    <row r="15" spans="1:10" ht="14.45" x14ac:dyDescent="0.3">
      <c r="A15" s="133" t="s">
        <v>11534</v>
      </c>
      <c r="B15" s="1067">
        <v>6036236.2699999996</v>
      </c>
      <c r="C15" s="1067">
        <v>5406841.4800000004</v>
      </c>
      <c r="D15" s="1067">
        <v>352.11</v>
      </c>
      <c r="E15" s="133" t="str">
        <f t="shared" si="3"/>
        <v>E312</v>
      </c>
      <c r="F15" s="81">
        <f t="shared" si="4"/>
        <v>5406841.4800000004</v>
      </c>
      <c r="H15"/>
    </row>
    <row r="16" spans="1:10" ht="14.45" x14ac:dyDescent="0.3">
      <c r="A16" s="133" t="s">
        <v>11537</v>
      </c>
      <c r="B16" s="1067">
        <v>3813725.5</v>
      </c>
      <c r="C16" s="1067">
        <v>3742065.02</v>
      </c>
      <c r="D16" s="1067">
        <v>190.69</v>
      </c>
      <c r="E16" s="133" t="str">
        <f t="shared" si="3"/>
        <v>E314</v>
      </c>
      <c r="F16" s="81">
        <f t="shared" si="4"/>
        <v>3742065.02</v>
      </c>
      <c r="H16"/>
    </row>
    <row r="17" spans="1:8" ht="14.45" x14ac:dyDescent="0.3">
      <c r="A17" s="133" t="s">
        <v>11540</v>
      </c>
      <c r="B17" s="1067">
        <v>2272860.64</v>
      </c>
      <c r="C17" s="1067">
        <v>2090448.33</v>
      </c>
      <c r="D17" s="1067">
        <v>0</v>
      </c>
      <c r="E17" s="133" t="str">
        <f t="shared" si="3"/>
        <v>E315</v>
      </c>
      <c r="F17" s="81">
        <f t="shared" si="4"/>
        <v>2090448.33</v>
      </c>
      <c r="H17"/>
    </row>
    <row r="18" spans="1:8" ht="14.45" x14ac:dyDescent="0.3">
      <c r="A18" s="133" t="s">
        <v>11543</v>
      </c>
      <c r="B18" s="1067">
        <v>6204689.75</v>
      </c>
      <c r="C18" s="1067">
        <v>5645799.5599999996</v>
      </c>
      <c r="D18" s="1067">
        <v>0</v>
      </c>
      <c r="E18" s="133" t="str">
        <f t="shared" si="3"/>
        <v>E316</v>
      </c>
      <c r="F18" s="81">
        <f t="shared" si="4"/>
        <v>5645799.5599999996</v>
      </c>
      <c r="H18"/>
    </row>
    <row r="19" spans="1:8" ht="14.45" x14ac:dyDescent="0.3">
      <c r="A19" s="133" t="s">
        <v>11556</v>
      </c>
      <c r="B19" s="1067">
        <v>3623.76</v>
      </c>
      <c r="C19" s="1067">
        <v>3162.03</v>
      </c>
      <c r="D19" s="1067">
        <v>0</v>
      </c>
      <c r="E19" s="133"/>
      <c r="H19"/>
    </row>
    <row r="20" spans="1:8" ht="14.45" x14ac:dyDescent="0.3">
      <c r="A20" s="133" t="s">
        <v>11557</v>
      </c>
      <c r="B20" s="1067">
        <v>1231130.94</v>
      </c>
      <c r="C20" s="1067">
        <v>1194535.95</v>
      </c>
      <c r="D20" s="1067">
        <v>3272.81</v>
      </c>
      <c r="E20" s="133"/>
      <c r="F20" s="81"/>
      <c r="H20"/>
    </row>
    <row r="21" spans="1:8" ht="14.45" x14ac:dyDescent="0.3">
      <c r="A21" s="133" t="s">
        <v>11558</v>
      </c>
      <c r="B21" s="1067">
        <v>88576.95</v>
      </c>
      <c r="C21" s="1067">
        <v>81812.59</v>
      </c>
      <c r="D21" s="1067">
        <v>67.180000000000007</v>
      </c>
      <c r="E21" s="133"/>
      <c r="F21" s="81"/>
      <c r="H21"/>
    </row>
    <row r="22" spans="1:8" ht="14.45" x14ac:dyDescent="0.3">
      <c r="A22" s="133" t="s">
        <v>11559</v>
      </c>
      <c r="B22" s="1067">
        <v>49006.68</v>
      </c>
      <c r="C22" s="1067">
        <v>61138.7</v>
      </c>
      <c r="D22" s="1067">
        <v>463.13</v>
      </c>
      <c r="E22" s="133"/>
      <c r="F22" s="81"/>
      <c r="H22"/>
    </row>
    <row r="23" spans="1:8" ht="14.45" x14ac:dyDescent="0.3">
      <c r="A23" s="133" t="s">
        <v>11560</v>
      </c>
      <c r="B23" s="1067">
        <v>254414.09</v>
      </c>
      <c r="C23" s="1067">
        <v>180996.11</v>
      </c>
      <c r="D23" s="1067">
        <v>462.16</v>
      </c>
      <c r="E23" s="133"/>
      <c r="F23" s="81"/>
      <c r="H23"/>
    </row>
    <row r="24" spans="1:8" ht="14.45" x14ac:dyDescent="0.3">
      <c r="A24" s="133" t="s">
        <v>11561</v>
      </c>
      <c r="B24" s="1067">
        <v>28925.39</v>
      </c>
      <c r="C24" s="1067">
        <v>0</v>
      </c>
      <c r="D24" s="1067">
        <v>0</v>
      </c>
      <c r="E24" s="133"/>
      <c r="F24" s="81"/>
      <c r="H24"/>
    </row>
    <row r="25" spans="1:8" ht="14.45" x14ac:dyDescent="0.3">
      <c r="A25" s="133" t="s">
        <v>11532</v>
      </c>
      <c r="B25" s="1067">
        <v>4520471.05</v>
      </c>
      <c r="C25" s="1067">
        <v>1330936.05</v>
      </c>
      <c r="D25" s="1067">
        <v>264.89999999999998</v>
      </c>
      <c r="E25" s="133" t="str">
        <f t="shared" ref="E25" si="5">LEFT(A25,4)</f>
        <v>E311</v>
      </c>
      <c r="F25" s="81">
        <f t="shared" ref="F25:F32" si="6">+C25</f>
        <v>1330936.05</v>
      </c>
      <c r="H25"/>
    </row>
    <row r="26" spans="1:8" ht="14.45" x14ac:dyDescent="0.3">
      <c r="A26" s="133" t="s">
        <v>11535</v>
      </c>
      <c r="B26" s="1067">
        <v>89630803.329999998</v>
      </c>
      <c r="C26" s="1067">
        <v>42898654.490000002</v>
      </c>
      <c r="D26" s="1067">
        <v>6712.94</v>
      </c>
      <c r="E26" s="133" t="str">
        <f t="shared" ref="E26:E32" si="7">LEFT(A26,4)</f>
        <v>E312</v>
      </c>
      <c r="F26" s="81">
        <f t="shared" si="6"/>
        <v>42898654.490000002</v>
      </c>
      <c r="H26"/>
    </row>
    <row r="27" spans="1:8" ht="14.45" x14ac:dyDescent="0.3">
      <c r="A27" s="133" t="s">
        <v>11538</v>
      </c>
      <c r="B27" s="1067">
        <v>33894225.079999998</v>
      </c>
      <c r="C27" s="1067">
        <v>14496661.720000001</v>
      </c>
      <c r="D27" s="1067">
        <v>3413.42</v>
      </c>
      <c r="E27" s="133" t="str">
        <f t="shared" si="7"/>
        <v>E314</v>
      </c>
      <c r="F27" s="81">
        <f t="shared" si="6"/>
        <v>14496661.720000001</v>
      </c>
      <c r="H27"/>
    </row>
    <row r="28" spans="1:8" ht="14.45" x14ac:dyDescent="0.3">
      <c r="A28" s="133" t="s">
        <v>11541</v>
      </c>
      <c r="B28" s="1067">
        <v>4085300.7</v>
      </c>
      <c r="C28" s="1067">
        <v>1567212.82</v>
      </c>
      <c r="D28" s="1067">
        <v>0</v>
      </c>
      <c r="E28" s="133" t="str">
        <f t="shared" si="7"/>
        <v>E315</v>
      </c>
      <c r="F28" s="81">
        <f t="shared" si="6"/>
        <v>1567212.82</v>
      </c>
      <c r="H28"/>
    </row>
    <row r="29" spans="1:8" ht="14.45" x14ac:dyDescent="0.3">
      <c r="A29" s="133" t="s">
        <v>11544</v>
      </c>
      <c r="B29" s="1067">
        <v>1117146.6200000001</v>
      </c>
      <c r="C29" s="1067">
        <v>569510.43000000005</v>
      </c>
      <c r="D29" s="1067">
        <v>0</v>
      </c>
      <c r="E29" s="133" t="str">
        <f t="shared" si="7"/>
        <v>E316</v>
      </c>
      <c r="F29" s="81">
        <f t="shared" si="6"/>
        <v>569510.43000000005</v>
      </c>
      <c r="H29"/>
    </row>
    <row r="30" spans="1:8" ht="14.45" x14ac:dyDescent="0.3">
      <c r="A30" s="133" t="s">
        <v>11562</v>
      </c>
      <c r="B30" s="1067">
        <v>151677.93</v>
      </c>
      <c r="C30" s="1067">
        <v>58262.57</v>
      </c>
      <c r="D30" s="1067">
        <v>-107.01</v>
      </c>
      <c r="E30" s="133"/>
      <c r="F30" s="81"/>
      <c r="H30"/>
    </row>
    <row r="31" spans="1:8" ht="14.45" x14ac:dyDescent="0.3">
      <c r="A31" s="133" t="s">
        <v>11548</v>
      </c>
      <c r="B31" s="1067">
        <v>140844.29</v>
      </c>
      <c r="C31" s="1067">
        <v>30250.26</v>
      </c>
      <c r="D31" s="1067">
        <v>-59.83</v>
      </c>
      <c r="E31" s="133" t="str">
        <f t="shared" si="7"/>
        <v>E396</v>
      </c>
      <c r="F31" s="81">
        <f t="shared" si="6"/>
        <v>30250.26</v>
      </c>
      <c r="H31"/>
    </row>
    <row r="32" spans="1:8" ht="14.45" x14ac:dyDescent="0.3">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ht="13.15" x14ac:dyDescent="0.25">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ht="13.15" x14ac:dyDescent="0.25">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ht="13.15" x14ac:dyDescent="0.25">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4.45" x14ac:dyDescent="0.3">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ht="13.15" x14ac:dyDescent="0.25">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ht="13.15" x14ac:dyDescent="0.25">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5">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3">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5">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5">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5">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5">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5">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5">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5">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5">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5">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5">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5">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5">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5">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5">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5">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5">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5">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5">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5">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5">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5">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5">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5">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5">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5">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5">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5">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5">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5">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5">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5">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5">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5">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5">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5">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5">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5">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5">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5">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5">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5">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5">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5">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5">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5">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5">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5">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5">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5">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5">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5">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5">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5">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5">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5">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5">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5">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5">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5">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5">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5">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5">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5">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5">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5">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5">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5">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5">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5">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5">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5">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5">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5">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5">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5">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5">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5">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5">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5">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5">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5">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5">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5">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5">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5">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5">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5">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5">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5">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5">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5">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5">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5">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5">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5">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5">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5">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5">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5">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5">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5">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5">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5">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5">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5">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5">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5">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5">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5">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5">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5">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5">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5">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5">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5">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5">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5">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5">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3">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3">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5">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5">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5">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5">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5">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5">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5">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5">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5">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5">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5">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5">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5">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5">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5">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5">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5">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5">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5">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5">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5">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5">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5">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5">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5">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5">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5">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5">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5">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5">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5">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5">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5">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5">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5">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5">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5">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5">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5">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5">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5">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5">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5">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5">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5">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5">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5">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5">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5">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5">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5">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5">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5">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5">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3">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3">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3">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3">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3">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3">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5">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5">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5">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5">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5">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5">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5">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5">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5">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5">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5">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5">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5">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5">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5">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5">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5">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5">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5">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5">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5">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5">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5">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5">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5">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5">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5">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5">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5">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5">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5">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5">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5">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5">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5">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5">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5">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5">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5">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5">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5">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5">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5">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5">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5">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5">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5">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5">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5">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5">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5">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5">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5">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5">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5">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5">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5">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5">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5">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5">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5">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5">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5">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5">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3">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5">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5">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3">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5">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5">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5">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5">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5">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5">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5">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5">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5">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5">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5">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5">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5">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5">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5">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5">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5">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5">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5">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5">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5">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5">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5">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5">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5">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5">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5">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5">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5">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5">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5">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5">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5">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5">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5">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5">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5">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5">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5">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5">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5">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5">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5">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5">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5">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5">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5">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5">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5">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5">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5">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5">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5">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5">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3">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5">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5">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5">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5">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5">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5">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5">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5">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5">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5">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5">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5">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5">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5">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5">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5">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5">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5">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5">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5">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5">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5">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5">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5">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5">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5">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5">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5">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5">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5">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5">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5">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5">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5">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5">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5">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5">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5">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5">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5">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5">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5">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5">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5">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5">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5">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5">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5">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5">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5">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5">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5">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5">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5">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3">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5">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5">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5">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5">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5">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5">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5">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5">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5">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5">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5">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5">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5">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5">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5">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5">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5">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5">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5">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5">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5">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5">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5">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5">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5">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5">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5">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5">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5">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5">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5">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5">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5">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5">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5">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3">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3">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3">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3">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5">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5">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5">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5">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5">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5">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5">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5">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5">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5">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5">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5">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5">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5">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5">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5">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5">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5">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5">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5">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5">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5">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5">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5">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5">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5">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5">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5">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5">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5">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5">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5">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5">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5">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5">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5">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5">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5">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5">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5">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5">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5">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5">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5">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5">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5">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5">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5">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5">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5">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5">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5">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5">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5">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5">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5">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5">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5">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5">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5">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5">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5">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5">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5">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5">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5">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5">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5">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5">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5">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5">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5">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5">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5">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5">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5">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5">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5">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5">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5">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5">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5">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5">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5">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5">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5">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5">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5">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5">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5">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5">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5">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5">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5">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5">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5">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5">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5">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5">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5">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5">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5">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5">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5">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5">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5">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5">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5">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5">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5">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5">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5">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5">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5">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5">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5">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5">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5">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5">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5">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5">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5">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5">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5">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5">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5">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5">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5">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5">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5">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5">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5">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5">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5">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5">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5">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3">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5">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5">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5">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5">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5">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5">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5">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5">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5">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5">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5">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5">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5">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5">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5">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5">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5">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5">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5">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5">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5">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5">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5">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5">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5">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5">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5">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3">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3">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3">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5">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5">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5">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5">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5">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5">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5">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5">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5">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5">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5">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5">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5">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5">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5">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5">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5">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5">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5">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5">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5">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5">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5">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5">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5">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5">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5">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5">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5">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5">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5">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5">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5">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5">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5">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5">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5">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5">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5">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5">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5">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5">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5">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5">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5">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5">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5">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5">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5">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5">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5">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3">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5">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5">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5">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5">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5">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5">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5">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5">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5">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5">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5">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5">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5">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5">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5">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5">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5">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5">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5">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5">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5">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5">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5">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5">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5">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5">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5">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5">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5">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5">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5">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5">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5">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3">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3">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3">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5">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5">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5">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5">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5">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5">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5">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5">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5">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5">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5">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5">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5">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5">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5">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5">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5">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5">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5">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5">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5">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5">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5">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5">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5">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5">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5">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5">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5">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5">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5">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5">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5">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5">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5">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5">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5">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5">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5">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5">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5">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5">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5">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5">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5">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5">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5">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5">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5">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5">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5">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5">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5">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5">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5">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5">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5">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5">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5">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5">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5">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5">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5">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5">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5">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5">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5">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5">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5">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5">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5">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5">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5">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5">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5">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5">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5">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5">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5">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5">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5">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5">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5">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5">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5">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5">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5">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5">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5">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5">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5">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5">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5">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5">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5">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5">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5">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5">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5">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5">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5">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5">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5">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5">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5">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5">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5">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5">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5">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5">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5">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5">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5">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5">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5">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5">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5">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5">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5">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5">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5">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5">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5">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5">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5">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5">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5">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5">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5">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5">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5">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5">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5">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5">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5">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5">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5">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5">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5">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5">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5">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5">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5">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5">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5">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5">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3">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5">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5">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5">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5">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5">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5">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5">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5">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3">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3">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5">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5">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5">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5">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5">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5">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5">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5">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5">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5">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5">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5">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5">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5">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5">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5">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5">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5">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5">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5">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5">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5">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5">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5">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5">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5">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5">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5">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5">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5">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5">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5">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5">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5">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5">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5">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5">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5">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5">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5">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5">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5">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5">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5">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5">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5">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3">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3">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5">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5">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5">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5">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5">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5">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5">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5">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5">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5">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5">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5">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5">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3">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5">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5">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5">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5">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5">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5">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5">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5">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5">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5">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5">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5">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5">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5">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5">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5">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5">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5">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5">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5">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5">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5">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5">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5">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5">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5">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5">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5">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5">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5">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5">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5">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5">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5">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5">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5">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5">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5">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5">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5">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5">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5">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5">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5">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5">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5">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5">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5">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5">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5">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5">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5">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5">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5">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5">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5">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3">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5">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5">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5">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5">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5">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5">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5">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5">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5">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5">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5">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5">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5">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5">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5">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5">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5">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5">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5">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5">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5">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5">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5">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5">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5">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5">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5">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5">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5">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5">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5">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5">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5">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5">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5">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5">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5">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5">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5">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5">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5">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5">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5">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5">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5">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5">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5">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5">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5">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5">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5">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5">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5">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5">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5">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5">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5">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5">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5">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5">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5">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5">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5">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5">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5">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5">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5">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5">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5">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5">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5">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5">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5">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5">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5">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5">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5">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5">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5">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5">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5">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5">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5">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5">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5">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5">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5">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5">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5">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5">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5">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5">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5">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5">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5">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5">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5">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5">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5">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5">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5">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5">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5">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5">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5">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5">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5">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5">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5">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5">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5">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5">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5">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5">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5">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5">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5">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5">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5">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5">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5">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5">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5">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5">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5">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5">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5">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5">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5">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5">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5">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3">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3">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3">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5">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5">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5">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5">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5">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5">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5">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5">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5">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5">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5">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5">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5">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5">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5">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5">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5">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5">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5">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5">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5">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5">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5">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5">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5">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5">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5">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5">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5">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5">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5">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5">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5">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5">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5">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5">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5">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5">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5">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5">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5">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5">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5">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5">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5">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5">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5">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5">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5">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5">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5">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5">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5">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5">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5">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5">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5">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5">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5">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5">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5">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5">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5">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5">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5">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5">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5">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5">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5">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5">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5">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5">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5">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5">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5">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5">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5">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5">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5">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5">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5">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5">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5">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5">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5">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5">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5">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5">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5">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5">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5">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5">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5">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5">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5">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5">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5">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5">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5">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5">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5">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5">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5">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5">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5">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5">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5">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5">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5">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5">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5">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5">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5">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5">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5">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5">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5">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5">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5">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5">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5">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5">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5">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5">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5">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5">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5">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5">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5">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5">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5">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5">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5">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5">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5">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5">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5">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5">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5">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5">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5">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5">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5">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5">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5">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5">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5">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5">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5">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5">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5">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5">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5">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5">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5">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5">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5">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5">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5">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5">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5">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5">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5">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5">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5">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5">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5">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5">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5">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5">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5">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5">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5">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5">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5">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5">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5">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5">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5">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5">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5">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5">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5">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5">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5">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5">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5">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5">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5">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5">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5">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5">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5">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5">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5">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5">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3">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5">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5">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5">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5">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5">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5">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5">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5">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5">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5">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5">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5">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5">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5">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5">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5">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3">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5">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5">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5">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5">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3">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5">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5">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3">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5">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5">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5">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5">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5">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5">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5">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5">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3">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3">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3">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3">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3">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3">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5">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5">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5">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5">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5">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5">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5">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5">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5">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5">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5">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5">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3">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5">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5">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5">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5">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5">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5">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5">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5">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3">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3">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5">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5">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5">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3">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5">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5">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5">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5">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5">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5">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5">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5">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5">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5">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5">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5">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5">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5">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5">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5">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5">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5">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5">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5">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3">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5">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5">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5">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5">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5">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5">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5">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5">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5">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5">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5">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5">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3">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5">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5">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3">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 thickBot="1" x14ac:dyDescent="0.35">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5">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3">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3">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5">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3">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3">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5">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9" thickBot="1" x14ac:dyDescent="0.3">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5">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5">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3">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5">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5">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ht="13.15" x14ac:dyDescent="0.25">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ht="13.15" x14ac:dyDescent="0.25">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ht="13.15" x14ac:dyDescent="0.25">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ht="13.15" x14ac:dyDescent="0.25">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ht="13.15" x14ac:dyDescent="0.25">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ht="13.15" x14ac:dyDescent="0.25">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4.45" x14ac:dyDescent="0.3">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4.45" x14ac:dyDescent="0.3">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ht="14.45" x14ac:dyDescent="0.3">
      <c r="E1" s="140" t="s">
        <v>3227</v>
      </c>
      <c r="F1" s="139">
        <v>0.66190000000000004</v>
      </c>
    </row>
    <row r="2" spans="1:7" thickBot="1" x14ac:dyDescent="0.35"/>
    <row r="3" spans="1:7" ht="14.45" x14ac:dyDescent="0.3">
      <c r="A3" s="80" t="s">
        <v>3204</v>
      </c>
      <c r="B3" s="144" t="s">
        <v>3235</v>
      </c>
      <c r="C3" s="1085" t="s">
        <v>4861</v>
      </c>
      <c r="E3" s="1086" t="s">
        <v>3209</v>
      </c>
    </row>
    <row r="4" spans="1:7" ht="14.45" x14ac:dyDescent="0.3">
      <c r="A4" s="111" t="s">
        <v>4735</v>
      </c>
      <c r="B4" s="144">
        <v>219564</v>
      </c>
      <c r="C4" s="1087">
        <v>219564</v>
      </c>
      <c r="D4" s="1084" t="s">
        <v>4735</v>
      </c>
      <c r="E4" s="1087">
        <v>145329.41160000002</v>
      </c>
    </row>
    <row r="5" spans="1:7" ht="14.45" x14ac:dyDescent="0.3">
      <c r="A5" s="111" t="s">
        <v>4737</v>
      </c>
      <c r="B5" s="144">
        <v>332750379</v>
      </c>
      <c r="C5" s="1087">
        <v>332750379</v>
      </c>
      <c r="D5" s="1084" t="s">
        <v>4737</v>
      </c>
      <c r="E5" s="1087">
        <v>220247475.8601</v>
      </c>
    </row>
    <row r="6" spans="1:7" ht="14.45" x14ac:dyDescent="0.3">
      <c r="A6" s="111" t="s">
        <v>4741</v>
      </c>
      <c r="B6" s="144">
        <v>46033959</v>
      </c>
      <c r="C6" s="1087">
        <v>46033959</v>
      </c>
      <c r="D6" s="1084" t="s">
        <v>4741</v>
      </c>
      <c r="E6" s="1087">
        <v>30469877.462100003</v>
      </c>
    </row>
    <row r="7" spans="1:7" ht="14.45" x14ac:dyDescent="0.3">
      <c r="A7" s="111" t="s">
        <v>4745</v>
      </c>
      <c r="B7" s="144">
        <v>193196470</v>
      </c>
      <c r="C7" s="1087">
        <v>193196470</v>
      </c>
      <c r="D7" s="1084" t="s">
        <v>4745</v>
      </c>
      <c r="E7" s="1087">
        <v>127876743.49300002</v>
      </c>
    </row>
    <row r="8" spans="1:7" ht="14.45" x14ac:dyDescent="0.3">
      <c r="A8" s="111" t="s">
        <v>4798</v>
      </c>
      <c r="B8" s="144">
        <v>114086771</v>
      </c>
      <c r="C8" s="1087">
        <v>114086771</v>
      </c>
      <c r="D8" s="1084" t="s">
        <v>4798</v>
      </c>
      <c r="E8" s="1087">
        <v>75514033.724900007</v>
      </c>
    </row>
    <row r="9" spans="1:7" ht="14.45" x14ac:dyDescent="0.3">
      <c r="A9" s="111" t="s">
        <v>4811</v>
      </c>
      <c r="B9" s="144">
        <v>6331950</v>
      </c>
      <c r="C9" s="1087">
        <v>6331950</v>
      </c>
      <c r="D9" s="1084" t="s">
        <v>4811</v>
      </c>
      <c r="E9" s="1087">
        <v>4191117.7050000001</v>
      </c>
    </row>
    <row r="10" spans="1:7" ht="14.45" x14ac:dyDescent="0.3">
      <c r="A10" s="111" t="s">
        <v>4820</v>
      </c>
      <c r="B10" s="144">
        <v>92576</v>
      </c>
      <c r="C10" s="1087">
        <v>92576</v>
      </c>
      <c r="D10" s="1084" t="s">
        <v>4820</v>
      </c>
      <c r="E10" s="1087">
        <v>61276.054400000001</v>
      </c>
    </row>
    <row r="11" spans="1:7" ht="14.45" x14ac:dyDescent="0.3">
      <c r="A11" s="111" t="s">
        <v>4825</v>
      </c>
      <c r="B11" s="144">
        <v>1522056</v>
      </c>
      <c r="C11" s="1087">
        <v>1522056</v>
      </c>
      <c r="D11" s="1084" t="s">
        <v>4825</v>
      </c>
      <c r="E11" s="1087">
        <v>1007448.8664000001</v>
      </c>
    </row>
    <row r="12" spans="1:7" ht="14.45" x14ac:dyDescent="0.3">
      <c r="A12" s="111" t="s">
        <v>4832</v>
      </c>
      <c r="B12" s="144">
        <v>0</v>
      </c>
      <c r="C12" s="1087">
        <v>0</v>
      </c>
      <c r="D12" s="1084" t="s">
        <v>4832</v>
      </c>
      <c r="E12" s="1087">
        <v>0</v>
      </c>
    </row>
    <row r="13" spans="1:7" ht="14.45" x14ac:dyDescent="0.3">
      <c r="A13" s="111" t="s">
        <v>4834</v>
      </c>
      <c r="B13" s="144">
        <v>649764</v>
      </c>
      <c r="C13" s="1087">
        <v>649764</v>
      </c>
      <c r="D13" s="1084" t="s">
        <v>4834</v>
      </c>
      <c r="E13" s="1087">
        <v>430078.79160000006</v>
      </c>
    </row>
    <row r="14" spans="1:7" ht="14.45" x14ac:dyDescent="0.3">
      <c r="A14" s="111" t="s">
        <v>4838</v>
      </c>
      <c r="B14" s="144">
        <v>80755496</v>
      </c>
      <c r="C14" s="1087">
        <v>80755496</v>
      </c>
      <c r="D14" s="1084" t="s">
        <v>4838</v>
      </c>
      <c r="E14" s="1087">
        <v>53452062.8024</v>
      </c>
    </row>
    <row r="15" spans="1:7" ht="14.45" x14ac:dyDescent="0.3">
      <c r="A15" s="111" t="s">
        <v>4849</v>
      </c>
      <c r="B15" s="144">
        <v>1057960</v>
      </c>
      <c r="C15" s="1087">
        <v>1057960</v>
      </c>
      <c r="D15" s="1084" t="s">
        <v>4849</v>
      </c>
      <c r="E15" s="1087">
        <v>700263.72400000005</v>
      </c>
    </row>
    <row r="16" spans="1:7" thickBot="1" x14ac:dyDescent="0.35">
      <c r="A16" s="111" t="s">
        <v>4855</v>
      </c>
      <c r="B16" s="144">
        <v>20882</v>
      </c>
      <c r="C16" s="1088">
        <v>20882</v>
      </c>
      <c r="D16" s="1084" t="s">
        <v>4855</v>
      </c>
      <c r="E16" s="1087">
        <v>13821.795800000002</v>
      </c>
      <c r="G16" s="93"/>
    </row>
    <row r="17" spans="1:8" thickBot="1" x14ac:dyDescent="0.35">
      <c r="A17" s="111" t="s">
        <v>4857</v>
      </c>
      <c r="B17" s="144">
        <v>2112267</v>
      </c>
      <c r="C17" s="858">
        <v>2112267</v>
      </c>
      <c r="E17" s="80" t="s">
        <v>3228</v>
      </c>
      <c r="F17" s="80" t="s">
        <v>3228</v>
      </c>
      <c r="G17" s="93"/>
      <c r="H17" s="93"/>
    </row>
    <row r="18" spans="1:8" ht="14.45" x14ac:dyDescent="0.3">
      <c r="A18" s="111" t="s">
        <v>3239</v>
      </c>
      <c r="B18" s="144">
        <v>114202</v>
      </c>
      <c r="C18" s="1085">
        <v>114202</v>
      </c>
      <c r="D18" s="1084" t="s">
        <v>3239</v>
      </c>
      <c r="E18" s="1086"/>
      <c r="F18" s="812">
        <v>114202</v>
      </c>
    </row>
    <row r="19" spans="1:8" ht="14.45" x14ac:dyDescent="0.3">
      <c r="A19" s="111" t="s">
        <v>3242</v>
      </c>
      <c r="B19" s="144">
        <v>56954505</v>
      </c>
      <c r="C19" s="1087">
        <v>56954505</v>
      </c>
      <c r="D19" s="1084" t="s">
        <v>3242</v>
      </c>
      <c r="E19" s="1089">
        <v>145329.41160000002</v>
      </c>
      <c r="F19" s="812">
        <v>57099834.411600001</v>
      </c>
    </row>
    <row r="20" spans="1:8" ht="14.45" x14ac:dyDescent="0.3">
      <c r="A20" s="111" t="s">
        <v>3246</v>
      </c>
      <c r="B20" s="144">
        <v>104448164</v>
      </c>
      <c r="C20" s="1087">
        <v>104448164</v>
      </c>
      <c r="D20" s="1084" t="s">
        <v>3246</v>
      </c>
      <c r="E20" s="1089">
        <v>220247475.8601</v>
      </c>
      <c r="F20" s="812">
        <v>324695639.86010003</v>
      </c>
    </row>
    <row r="21" spans="1:8" ht="14.45" x14ac:dyDescent="0.3">
      <c r="A21" s="111" t="s">
        <v>3254</v>
      </c>
      <c r="B21" s="144">
        <v>3795007</v>
      </c>
      <c r="C21" s="1087">
        <v>3795007</v>
      </c>
      <c r="D21" s="1084" t="s">
        <v>3254</v>
      </c>
      <c r="E21" s="1090"/>
      <c r="F21" s="812">
        <v>3795007</v>
      </c>
    </row>
    <row r="22" spans="1:8" ht="14.45" x14ac:dyDescent="0.3">
      <c r="A22" s="111" t="s">
        <v>3263</v>
      </c>
      <c r="B22" s="144">
        <v>177711003</v>
      </c>
      <c r="C22" s="1087">
        <v>177711003</v>
      </c>
      <c r="D22" s="1084" t="s">
        <v>3263</v>
      </c>
      <c r="E22" s="1090"/>
      <c r="F22" s="812">
        <v>177711003</v>
      </c>
    </row>
    <row r="23" spans="1:8" ht="14.45" x14ac:dyDescent="0.3">
      <c r="A23" s="111" t="s">
        <v>3295</v>
      </c>
      <c r="B23" s="144">
        <v>712757862</v>
      </c>
      <c r="C23" s="1087">
        <v>712757862</v>
      </c>
      <c r="D23" s="1084" t="s">
        <v>3295</v>
      </c>
      <c r="E23" s="1090"/>
      <c r="F23" s="812">
        <v>712757862</v>
      </c>
    </row>
    <row r="24" spans="1:8" ht="14.45" x14ac:dyDescent="0.3">
      <c r="A24" s="111" t="s">
        <v>3327</v>
      </c>
      <c r="B24" s="144">
        <v>341092898</v>
      </c>
      <c r="C24" s="1087">
        <v>341092898</v>
      </c>
      <c r="D24" s="1084" t="s">
        <v>3327</v>
      </c>
      <c r="E24" s="1090"/>
      <c r="F24" s="812">
        <v>341092898</v>
      </c>
    </row>
    <row r="25" spans="1:8" ht="14.45" x14ac:dyDescent="0.3">
      <c r="A25" s="111" t="s">
        <v>3359</v>
      </c>
      <c r="B25" s="144">
        <v>49407222</v>
      </c>
      <c r="C25" s="1087">
        <v>49407222</v>
      </c>
      <c r="D25" s="1084" t="s">
        <v>3359</v>
      </c>
      <c r="E25" s="1090"/>
      <c r="F25" s="812">
        <v>49407222</v>
      </c>
    </row>
    <row r="26" spans="1:8" ht="14.45" x14ac:dyDescent="0.3">
      <c r="A26" s="111" t="s">
        <v>3391</v>
      </c>
      <c r="B26" s="144">
        <v>15899790</v>
      </c>
      <c r="C26" s="1087">
        <v>15899790</v>
      </c>
      <c r="D26" s="1084" t="s">
        <v>3391</v>
      </c>
      <c r="E26" s="1090"/>
      <c r="F26" s="812">
        <v>15899790</v>
      </c>
    </row>
    <row r="27" spans="1:8" ht="14.45" x14ac:dyDescent="0.3">
      <c r="A27" s="111" t="s">
        <v>3424</v>
      </c>
      <c r="B27" s="144">
        <v>99639639</v>
      </c>
      <c r="C27" s="1087">
        <v>99639639</v>
      </c>
      <c r="D27" s="1084" t="s">
        <v>3424</v>
      </c>
      <c r="E27" s="1090"/>
      <c r="F27" s="812">
        <v>99639639</v>
      </c>
    </row>
    <row r="28" spans="1:8" ht="14.45" x14ac:dyDescent="0.3">
      <c r="A28" s="111" t="s">
        <v>3427</v>
      </c>
      <c r="B28" s="144">
        <v>6993524</v>
      </c>
      <c r="C28" s="1087">
        <v>6993524</v>
      </c>
      <c r="D28" s="1084" t="s">
        <v>3427</v>
      </c>
      <c r="E28" s="1090"/>
      <c r="F28" s="812">
        <v>6993524</v>
      </c>
    </row>
    <row r="29" spans="1:8" ht="14.45" x14ac:dyDescent="0.3">
      <c r="A29" s="111" t="s">
        <v>3439</v>
      </c>
      <c r="B29" s="144">
        <v>167061476</v>
      </c>
      <c r="C29" s="1087">
        <v>167061476</v>
      </c>
      <c r="D29" s="1084" t="s">
        <v>3439</v>
      </c>
      <c r="E29" s="1090"/>
      <c r="F29" s="812">
        <v>167061476</v>
      </c>
    </row>
    <row r="30" spans="1:8" ht="14.45" x14ac:dyDescent="0.3">
      <c r="A30" s="111" t="s">
        <v>3469</v>
      </c>
      <c r="B30" s="144">
        <v>351850241</v>
      </c>
      <c r="C30" s="1087">
        <v>351850241</v>
      </c>
      <c r="D30" s="1084" t="s">
        <v>3469</v>
      </c>
      <c r="E30" s="1090"/>
      <c r="F30" s="812">
        <v>351850241</v>
      </c>
    </row>
    <row r="31" spans="1:8" ht="14.45" x14ac:dyDescent="0.3">
      <c r="A31" s="111" t="s">
        <v>3497</v>
      </c>
      <c r="B31" s="144">
        <v>128339882</v>
      </c>
      <c r="C31" s="1087">
        <v>128339882</v>
      </c>
      <c r="D31" s="1084" t="s">
        <v>3497</v>
      </c>
      <c r="E31" s="1090"/>
      <c r="F31" s="812">
        <v>128339882</v>
      </c>
    </row>
    <row r="32" spans="1:8" ht="14.45" x14ac:dyDescent="0.3">
      <c r="A32" s="111" t="s">
        <v>3517</v>
      </c>
      <c r="B32" s="144">
        <v>45906707</v>
      </c>
      <c r="C32" s="1087">
        <v>45906707</v>
      </c>
      <c r="D32" s="1084" t="s">
        <v>3517</v>
      </c>
      <c r="E32" s="1090"/>
      <c r="F32" s="812">
        <v>45906707</v>
      </c>
    </row>
    <row r="33" spans="1:6" ht="14.45" x14ac:dyDescent="0.3">
      <c r="A33" s="111" t="s">
        <v>3537</v>
      </c>
      <c r="B33" s="144">
        <v>15855290</v>
      </c>
      <c r="C33" s="1087">
        <v>15855290</v>
      </c>
      <c r="D33" s="1084" t="s">
        <v>3537</v>
      </c>
      <c r="E33" s="1090"/>
      <c r="F33" s="812">
        <v>15855290</v>
      </c>
    </row>
    <row r="34" spans="1:6" ht="14.45" x14ac:dyDescent="0.3">
      <c r="A34" s="111" t="s">
        <v>3581</v>
      </c>
      <c r="B34" s="144">
        <v>5045059</v>
      </c>
      <c r="C34" s="1087">
        <v>5045059</v>
      </c>
      <c r="D34" s="1084" t="s">
        <v>3581</v>
      </c>
      <c r="E34" s="1090"/>
      <c r="F34" s="812">
        <v>5045059</v>
      </c>
    </row>
    <row r="35" spans="1:6" ht="14.45" x14ac:dyDescent="0.3">
      <c r="A35" s="111" t="s">
        <v>3602</v>
      </c>
      <c r="B35" s="144">
        <v>0</v>
      </c>
      <c r="C35" s="1087">
        <v>0</v>
      </c>
      <c r="D35" s="1084" t="s">
        <v>3602</v>
      </c>
      <c r="E35" s="1090"/>
      <c r="F35" s="812">
        <v>0</v>
      </c>
    </row>
    <row r="36" spans="1:6" ht="14.45" x14ac:dyDescent="0.3">
      <c r="A36" s="111" t="s">
        <v>3604</v>
      </c>
      <c r="B36" s="144">
        <v>16016761</v>
      </c>
      <c r="C36" s="1087">
        <v>16016761</v>
      </c>
      <c r="D36" s="1084" t="s">
        <v>3604</v>
      </c>
      <c r="E36" s="1090"/>
      <c r="F36" s="812">
        <v>16016761</v>
      </c>
    </row>
    <row r="37" spans="1:6" ht="14.45" x14ac:dyDescent="0.3">
      <c r="A37" s="111" t="s">
        <v>3621</v>
      </c>
      <c r="B37" s="144">
        <v>130762674</v>
      </c>
      <c r="C37" s="1087">
        <v>130762674</v>
      </c>
      <c r="D37" s="1084" t="s">
        <v>3621</v>
      </c>
      <c r="E37" s="1090"/>
      <c r="F37" s="812">
        <v>130762674</v>
      </c>
    </row>
    <row r="38" spans="1:6" ht="14.45" x14ac:dyDescent="0.3">
      <c r="A38" s="111" t="s">
        <v>3660</v>
      </c>
      <c r="B38" s="144">
        <v>25642467</v>
      </c>
      <c r="C38" s="1087">
        <v>25642467</v>
      </c>
      <c r="D38" s="1084" t="s">
        <v>3660</v>
      </c>
      <c r="E38" s="1090"/>
      <c r="F38" s="812">
        <v>25642467</v>
      </c>
    </row>
    <row r="39" spans="1:6" ht="14.45" x14ac:dyDescent="0.3">
      <c r="A39" s="111" t="s">
        <v>3690</v>
      </c>
      <c r="B39" s="144">
        <v>1567187135</v>
      </c>
      <c r="C39" s="1087">
        <v>1567187135</v>
      </c>
      <c r="D39" s="1084" t="s">
        <v>3690</v>
      </c>
      <c r="E39" s="1090"/>
      <c r="F39" s="812">
        <v>1567187135</v>
      </c>
    </row>
    <row r="40" spans="1:6" ht="14.45" x14ac:dyDescent="0.3">
      <c r="A40" s="111" t="s">
        <v>3738</v>
      </c>
      <c r="B40" s="144">
        <v>152650489</v>
      </c>
      <c r="C40" s="1087">
        <v>152650489</v>
      </c>
      <c r="D40" s="1084" t="s">
        <v>3738</v>
      </c>
      <c r="E40" s="1090"/>
      <c r="F40" s="812">
        <v>152650489</v>
      </c>
    </row>
    <row r="41" spans="1:6" ht="14.45" x14ac:dyDescent="0.3">
      <c r="A41" s="111" t="s">
        <v>3779</v>
      </c>
      <c r="B41" s="144">
        <v>15075434</v>
      </c>
      <c r="C41" s="1087">
        <v>15075434</v>
      </c>
      <c r="D41" s="1084" t="s">
        <v>3779</v>
      </c>
      <c r="E41" s="1090"/>
      <c r="F41" s="812">
        <v>15075434</v>
      </c>
    </row>
    <row r="42" spans="1:6" ht="14.45" x14ac:dyDescent="0.3">
      <c r="A42" s="111" t="s">
        <v>3842</v>
      </c>
      <c r="B42" s="144">
        <v>53674342</v>
      </c>
      <c r="C42" s="1087">
        <v>53674342</v>
      </c>
      <c r="D42" s="1084" t="s">
        <v>3842</v>
      </c>
      <c r="E42" s="1090"/>
      <c r="F42" s="812">
        <v>53674342</v>
      </c>
    </row>
    <row r="43" spans="1:6" ht="14.45" x14ac:dyDescent="0.3">
      <c r="A43" s="111" t="s">
        <v>3844</v>
      </c>
      <c r="B43" s="144">
        <v>4993664</v>
      </c>
      <c r="C43" s="1087">
        <v>4993664</v>
      </c>
      <c r="D43" s="1084" t="s">
        <v>3844</v>
      </c>
      <c r="E43" s="1090"/>
      <c r="F43" s="812">
        <v>4993664</v>
      </c>
    </row>
    <row r="44" spans="1:6" ht="14.45" x14ac:dyDescent="0.3">
      <c r="A44" s="111" t="s">
        <v>3847</v>
      </c>
      <c r="B44" s="144">
        <v>70365968</v>
      </c>
      <c r="C44" s="1087">
        <v>70365968</v>
      </c>
      <c r="D44" s="1084" t="s">
        <v>3847</v>
      </c>
      <c r="E44" s="1090"/>
      <c r="F44" s="812">
        <v>70365968</v>
      </c>
    </row>
    <row r="45" spans="1:6" ht="14.45" x14ac:dyDescent="0.3">
      <c r="A45" s="111" t="s">
        <v>3882</v>
      </c>
      <c r="B45" s="144">
        <v>14139314</v>
      </c>
      <c r="C45" s="1087">
        <v>14139314</v>
      </c>
      <c r="D45" s="1084" t="s">
        <v>3882</v>
      </c>
      <c r="E45" s="1090"/>
      <c r="F45" s="812">
        <v>14139314</v>
      </c>
    </row>
    <row r="46" spans="1:6" ht="14.45" x14ac:dyDescent="0.3">
      <c r="A46" s="111" t="s">
        <v>3915</v>
      </c>
      <c r="B46" s="144">
        <v>649919269</v>
      </c>
      <c r="C46" s="1087">
        <v>649919269</v>
      </c>
      <c r="D46" s="1084" t="s">
        <v>3915</v>
      </c>
      <c r="E46" s="1090"/>
      <c r="F46" s="812">
        <v>649919269</v>
      </c>
    </row>
    <row r="47" spans="1:6" ht="14.45" x14ac:dyDescent="0.3">
      <c r="A47" s="111" t="s">
        <v>4113</v>
      </c>
      <c r="B47" s="144">
        <v>92200823</v>
      </c>
      <c r="C47" s="1087">
        <v>92200823</v>
      </c>
      <c r="D47" s="1084" t="s">
        <v>4113</v>
      </c>
      <c r="E47" s="1090"/>
      <c r="F47" s="812">
        <v>92200823</v>
      </c>
    </row>
    <row r="48" spans="1:6" ht="14.45" x14ac:dyDescent="0.3">
      <c r="A48" s="111" t="s">
        <v>4144</v>
      </c>
      <c r="B48" s="144">
        <v>379318202</v>
      </c>
      <c r="C48" s="1087">
        <v>379318202</v>
      </c>
      <c r="D48" s="1084" t="s">
        <v>4144</v>
      </c>
      <c r="E48" s="1090"/>
      <c r="F48" s="812">
        <v>379318202</v>
      </c>
    </row>
    <row r="49" spans="1:6" ht="14.45" x14ac:dyDescent="0.3">
      <c r="A49" s="111" t="s">
        <v>4213</v>
      </c>
      <c r="B49" s="144">
        <v>315258253</v>
      </c>
      <c r="C49" s="1087">
        <v>315258253</v>
      </c>
      <c r="D49" s="1084" t="s">
        <v>4213</v>
      </c>
      <c r="E49" s="1090"/>
      <c r="F49" s="812">
        <v>315258253</v>
      </c>
    </row>
    <row r="50" spans="1:6" ht="14.45" x14ac:dyDescent="0.3">
      <c r="A50" s="111" t="s">
        <v>4290</v>
      </c>
      <c r="B50" s="144">
        <v>1210859</v>
      </c>
      <c r="C50" s="1087">
        <v>1210859</v>
      </c>
      <c r="D50" s="1084" t="s">
        <v>4290</v>
      </c>
      <c r="E50" s="1090"/>
      <c r="F50" s="812">
        <v>1210859</v>
      </c>
    </row>
    <row r="51" spans="1:6" ht="14.45" x14ac:dyDescent="0.3">
      <c r="A51" s="111" t="s">
        <v>4302</v>
      </c>
      <c r="B51" s="144">
        <v>36956731</v>
      </c>
      <c r="C51" s="1087">
        <v>36956731</v>
      </c>
      <c r="D51" s="1084" t="s">
        <v>4302</v>
      </c>
      <c r="E51" s="1090"/>
      <c r="F51" s="812">
        <v>36956731</v>
      </c>
    </row>
    <row r="52" spans="1:6" ht="14.45" x14ac:dyDescent="0.3">
      <c r="A52" s="111" t="s">
        <v>4320</v>
      </c>
      <c r="B52" s="144">
        <v>5731786</v>
      </c>
      <c r="C52" s="1087">
        <v>5731786</v>
      </c>
      <c r="D52" s="1084" t="s">
        <v>4320</v>
      </c>
      <c r="E52" s="1090"/>
      <c r="F52" s="812">
        <v>5731786</v>
      </c>
    </row>
    <row r="53" spans="1:6" ht="14.45" x14ac:dyDescent="0.3">
      <c r="A53" s="111" t="s">
        <v>4343</v>
      </c>
      <c r="B53" s="144">
        <v>49471058</v>
      </c>
      <c r="C53" s="1087">
        <v>49471058</v>
      </c>
      <c r="D53" s="1084" t="s">
        <v>4343</v>
      </c>
      <c r="E53" s="1090"/>
      <c r="F53" s="812">
        <v>49471058</v>
      </c>
    </row>
    <row r="54" spans="1:6" ht="14.45" x14ac:dyDescent="0.3">
      <c r="A54" s="111" t="s">
        <v>4362</v>
      </c>
      <c r="B54" s="144">
        <v>8085159</v>
      </c>
      <c r="C54" s="1087">
        <v>8085159</v>
      </c>
      <c r="D54" s="1084" t="s">
        <v>4362</v>
      </c>
      <c r="E54" s="1090"/>
      <c r="F54" s="812">
        <v>8085159</v>
      </c>
    </row>
    <row r="55" spans="1:6" ht="14.45" x14ac:dyDescent="0.3">
      <c r="A55" s="111" t="s">
        <v>4376</v>
      </c>
      <c r="B55" s="144">
        <v>457465323</v>
      </c>
      <c r="C55" s="1087">
        <v>457465323</v>
      </c>
      <c r="D55" s="1084" t="s">
        <v>4376</v>
      </c>
      <c r="E55" s="1090"/>
      <c r="F55" s="812">
        <v>457465323</v>
      </c>
    </row>
    <row r="56" spans="1:6" ht="14.45" x14ac:dyDescent="0.3">
      <c r="A56" s="111" t="s">
        <v>4405</v>
      </c>
      <c r="B56" s="144">
        <v>1090190</v>
      </c>
      <c r="C56" s="1087">
        <v>1090190</v>
      </c>
      <c r="D56" s="1084" t="s">
        <v>4405</v>
      </c>
      <c r="E56" s="1090"/>
      <c r="F56" s="812">
        <v>1090190</v>
      </c>
    </row>
    <row r="57" spans="1:6" ht="14.45" x14ac:dyDescent="0.3">
      <c r="A57" s="111" t="s">
        <v>4408</v>
      </c>
      <c r="B57" s="144">
        <v>372845123</v>
      </c>
      <c r="C57" s="1087">
        <v>372845123</v>
      </c>
      <c r="D57" s="1084" t="s">
        <v>4408</v>
      </c>
      <c r="E57" s="1090"/>
      <c r="F57" s="812">
        <v>372845123</v>
      </c>
    </row>
    <row r="58" spans="1:6" ht="14.45" x14ac:dyDescent="0.3">
      <c r="A58" s="111" t="s">
        <v>4421</v>
      </c>
      <c r="B58" s="144">
        <v>454083312</v>
      </c>
      <c r="C58" s="1087">
        <v>454083312</v>
      </c>
      <c r="D58" s="1084" t="s">
        <v>4421</v>
      </c>
      <c r="E58" s="1090"/>
      <c r="F58" s="812">
        <v>454083312</v>
      </c>
    </row>
    <row r="59" spans="1:6" ht="14.45" x14ac:dyDescent="0.3">
      <c r="A59" s="111" t="s">
        <v>4435</v>
      </c>
      <c r="B59" s="144">
        <v>720419940</v>
      </c>
      <c r="C59" s="1087">
        <v>720419940</v>
      </c>
      <c r="D59" s="1084" t="s">
        <v>4435</v>
      </c>
      <c r="E59" s="1090"/>
      <c r="F59" s="812">
        <v>720419940</v>
      </c>
    </row>
    <row r="60" spans="1:6" ht="14.45" x14ac:dyDescent="0.3">
      <c r="A60" s="111" t="s">
        <v>4448</v>
      </c>
      <c r="B60" s="144">
        <v>946066160</v>
      </c>
      <c r="C60" s="1087">
        <v>946066160</v>
      </c>
      <c r="D60" s="1084" t="s">
        <v>4448</v>
      </c>
      <c r="E60" s="1090"/>
      <c r="F60" s="812">
        <v>946066160</v>
      </c>
    </row>
    <row r="61" spans="1:6" ht="14.45" x14ac:dyDescent="0.3">
      <c r="A61" s="111" t="s">
        <v>4459</v>
      </c>
      <c r="B61" s="144">
        <v>491344638</v>
      </c>
      <c r="C61" s="1087">
        <v>491344638</v>
      </c>
      <c r="D61" s="1084" t="s">
        <v>4459</v>
      </c>
      <c r="E61" s="1090"/>
      <c r="F61" s="812">
        <v>491344638</v>
      </c>
    </row>
    <row r="62" spans="1:6" ht="14.45" x14ac:dyDescent="0.3">
      <c r="A62" s="111" t="s">
        <v>4462</v>
      </c>
      <c r="B62" s="144">
        <v>187057274</v>
      </c>
      <c r="C62" s="1087">
        <v>187057274</v>
      </c>
      <c r="D62" s="1084" t="s">
        <v>4462</v>
      </c>
      <c r="E62" s="1090"/>
      <c r="F62" s="812">
        <v>187057274</v>
      </c>
    </row>
    <row r="63" spans="1:6" ht="14.45" x14ac:dyDescent="0.3">
      <c r="A63" s="111" t="s">
        <v>4465</v>
      </c>
      <c r="B63" s="144">
        <v>169585859</v>
      </c>
      <c r="C63" s="1087">
        <v>169585859</v>
      </c>
      <c r="D63" s="1084" t="s">
        <v>4465</v>
      </c>
      <c r="E63" s="1090"/>
      <c r="F63" s="812">
        <v>169585859</v>
      </c>
    </row>
    <row r="64" spans="1:6" ht="14.45" x14ac:dyDescent="0.3">
      <c r="A64" s="111" t="s">
        <v>4471</v>
      </c>
      <c r="B64" s="144">
        <v>0</v>
      </c>
      <c r="C64" s="1087">
        <v>0</v>
      </c>
      <c r="D64" s="1084" t="s">
        <v>4471</v>
      </c>
      <c r="E64" s="1090"/>
      <c r="F64" s="812">
        <v>0</v>
      </c>
    </row>
    <row r="65" spans="1:6" ht="14.45" x14ac:dyDescent="0.3">
      <c r="A65" s="111" t="s">
        <v>4473</v>
      </c>
      <c r="B65" s="144">
        <v>0</v>
      </c>
      <c r="C65" s="1087">
        <v>0</v>
      </c>
      <c r="D65" s="1084" t="s">
        <v>4473</v>
      </c>
      <c r="E65" s="1090"/>
      <c r="F65" s="812">
        <v>0</v>
      </c>
    </row>
    <row r="66" spans="1:6" ht="14.45" x14ac:dyDescent="0.3">
      <c r="A66" s="111" t="s">
        <v>4477</v>
      </c>
      <c r="B66" s="144">
        <v>55388796</v>
      </c>
      <c r="C66" s="1087">
        <v>55388796</v>
      </c>
      <c r="D66" s="1084" t="s">
        <v>4477</v>
      </c>
      <c r="E66" s="1090"/>
      <c r="F66" s="812">
        <v>55388796</v>
      </c>
    </row>
    <row r="67" spans="1:6" ht="14.45" x14ac:dyDescent="0.3">
      <c r="A67" s="111" t="s">
        <v>4480</v>
      </c>
      <c r="B67" s="144">
        <v>3367727</v>
      </c>
      <c r="C67" s="1087">
        <v>3367727</v>
      </c>
      <c r="D67" s="1084" t="s">
        <v>4480</v>
      </c>
      <c r="E67" s="1090"/>
      <c r="F67" s="812">
        <v>3367727</v>
      </c>
    </row>
    <row r="68" spans="1:6" ht="14.45" x14ac:dyDescent="0.3">
      <c r="A68" s="111" t="s">
        <v>4482</v>
      </c>
      <c r="B68" s="144">
        <v>5520942</v>
      </c>
      <c r="C68" s="1087">
        <v>5520942</v>
      </c>
      <c r="D68" s="1084" t="s">
        <v>4482</v>
      </c>
      <c r="E68" s="1089">
        <v>30469877.462100003</v>
      </c>
      <c r="F68" s="812">
        <v>35990819.462099999</v>
      </c>
    </row>
    <row r="69" spans="1:6" ht="14.45" x14ac:dyDescent="0.3">
      <c r="A69" s="111" t="s">
        <v>4485</v>
      </c>
      <c r="B69" s="144">
        <v>68409028</v>
      </c>
      <c r="C69" s="1087">
        <v>68409028</v>
      </c>
      <c r="D69" s="1084" t="s">
        <v>4485</v>
      </c>
      <c r="E69" s="1089">
        <v>127876743.49300002</v>
      </c>
      <c r="F69" s="812">
        <v>196285771.49300003</v>
      </c>
    </row>
    <row r="70" spans="1:6" ht="14.45" x14ac:dyDescent="0.3">
      <c r="A70" s="111" t="s">
        <v>4860</v>
      </c>
      <c r="B70" s="144">
        <v>184776</v>
      </c>
      <c r="C70" s="1087">
        <v>184776</v>
      </c>
      <c r="D70" s="1084" t="s">
        <v>4860</v>
      </c>
      <c r="E70" s="1090"/>
      <c r="F70" s="812">
        <v>184776</v>
      </c>
    </row>
    <row r="71" spans="1:6" ht="14.45" x14ac:dyDescent="0.3">
      <c r="A71" s="111" t="s">
        <v>4513</v>
      </c>
      <c r="B71" s="144">
        <v>24019193</v>
      </c>
      <c r="C71" s="1087">
        <v>24019193</v>
      </c>
      <c r="D71" s="1084" t="s">
        <v>4513</v>
      </c>
      <c r="E71" s="1089">
        <v>75514033.724900007</v>
      </c>
      <c r="F71" s="812">
        <v>99533226.724900007</v>
      </c>
    </row>
    <row r="72" spans="1:6" ht="14.45" x14ac:dyDescent="0.3">
      <c r="A72" s="111" t="s">
        <v>4587</v>
      </c>
      <c r="B72" s="144">
        <v>10679291</v>
      </c>
      <c r="C72" s="1087">
        <v>10679291</v>
      </c>
      <c r="D72" s="1084" t="s">
        <v>4587</v>
      </c>
      <c r="E72" s="1089">
        <v>4191117.7050000001</v>
      </c>
      <c r="F72" s="812">
        <v>14870408.705</v>
      </c>
    </row>
    <row r="73" spans="1:6" ht="14.45" x14ac:dyDescent="0.3">
      <c r="A73" s="111" t="s">
        <v>4604</v>
      </c>
      <c r="B73" s="144">
        <v>170596</v>
      </c>
      <c r="C73" s="1087">
        <v>170596</v>
      </c>
      <c r="D73" s="1084" t="s">
        <v>4604</v>
      </c>
      <c r="E73" s="1089">
        <v>61276.054400000001</v>
      </c>
      <c r="F73" s="812">
        <v>231872.05439999999</v>
      </c>
    </row>
    <row r="74" spans="1:6" ht="14.45" x14ac:dyDescent="0.3">
      <c r="A74" s="111" t="s">
        <v>4610</v>
      </c>
      <c r="B74" s="144">
        <v>11293510</v>
      </c>
      <c r="C74" s="1087">
        <v>11293510</v>
      </c>
      <c r="D74" s="1084" t="s">
        <v>4610</v>
      </c>
      <c r="E74" s="1089">
        <v>1007448.8664000001</v>
      </c>
      <c r="F74" s="812">
        <v>12300958.8664</v>
      </c>
    </row>
    <row r="75" spans="1:6" ht="14.45" x14ac:dyDescent="0.3">
      <c r="A75" s="111" t="s">
        <v>4633</v>
      </c>
      <c r="B75" s="144">
        <v>7953818</v>
      </c>
      <c r="C75" s="1087">
        <v>7953818</v>
      </c>
      <c r="D75" s="1084" t="s">
        <v>4633</v>
      </c>
      <c r="E75" s="1090"/>
      <c r="F75" s="812">
        <v>7953818</v>
      </c>
    </row>
    <row r="76" spans="1:6" ht="14.45" x14ac:dyDescent="0.3">
      <c r="A76" s="111" t="s">
        <v>4639</v>
      </c>
      <c r="B76" s="144">
        <v>5035808</v>
      </c>
      <c r="C76" s="1087">
        <v>5035808</v>
      </c>
      <c r="D76" s="1084" t="s">
        <v>4639</v>
      </c>
      <c r="E76" s="1089">
        <v>430078.79160000006</v>
      </c>
      <c r="F76" s="812">
        <v>5465886.7916000001</v>
      </c>
    </row>
    <row r="77" spans="1:6" ht="14.45" x14ac:dyDescent="0.3">
      <c r="A77" s="111" t="s">
        <v>4651</v>
      </c>
      <c r="B77" s="144">
        <v>91318508</v>
      </c>
      <c r="C77" s="1087">
        <v>91318508</v>
      </c>
      <c r="D77" s="1084" t="s">
        <v>4651</v>
      </c>
      <c r="E77" s="1089">
        <v>53452062.8024</v>
      </c>
      <c r="F77" s="812">
        <v>144770570.80239999</v>
      </c>
    </row>
    <row r="78" spans="1:6" ht="14.45" x14ac:dyDescent="0.3">
      <c r="A78" s="111" t="s">
        <v>4719</v>
      </c>
      <c r="B78" s="144">
        <v>277392</v>
      </c>
      <c r="C78" s="1087">
        <v>277392</v>
      </c>
      <c r="D78" s="1084" t="s">
        <v>4719</v>
      </c>
      <c r="E78" s="1089">
        <v>700263.72400000005</v>
      </c>
      <c r="F78" s="812">
        <v>977655.72400000005</v>
      </c>
    </row>
    <row r="79" spans="1:6" ht="14.45" x14ac:dyDescent="0.3">
      <c r="A79" s="111" t="s">
        <v>4733</v>
      </c>
      <c r="B79" s="144">
        <v>0</v>
      </c>
      <c r="C79" s="1087">
        <v>0</v>
      </c>
      <c r="D79" s="1084" t="s">
        <v>4733</v>
      </c>
      <c r="E79" s="1089">
        <v>13821.795800000002</v>
      </c>
      <c r="F79" s="812">
        <v>13821.795800000002</v>
      </c>
    </row>
    <row r="80" spans="1:6" ht="14.45" x14ac:dyDescent="0.3">
      <c r="A80" s="111" t="s">
        <v>3186</v>
      </c>
      <c r="B80" s="144">
        <v>0</v>
      </c>
      <c r="C80" s="1087">
        <v>0</v>
      </c>
      <c r="D80" s="1084" t="s">
        <v>3186</v>
      </c>
      <c r="E80" s="1089"/>
      <c r="F80" s="812">
        <v>0</v>
      </c>
    </row>
    <row r="81" spans="1:7" thickBot="1" x14ac:dyDescent="0.35">
      <c r="A81" s="111" t="s">
        <v>4858</v>
      </c>
      <c r="B81" s="144">
        <v>0</v>
      </c>
      <c r="C81" s="1088">
        <v>0</v>
      </c>
      <c r="D81" s="1084" t="s">
        <v>4858</v>
      </c>
      <c r="E81" s="1091"/>
      <c r="F81" s="80">
        <v>0</v>
      </c>
    </row>
    <row r="82" spans="1:7" ht="18" x14ac:dyDescent="0.35">
      <c r="A82" s="111" t="s">
        <v>3191</v>
      </c>
      <c r="B82" s="812">
        <v>10733940157</v>
      </c>
      <c r="C82" s="1092">
        <f>SUM(C18:C81)</f>
        <v>9955110063</v>
      </c>
      <c r="E82" s="1092">
        <f>SUM(E18:E81)</f>
        <v>514109529.69129997</v>
      </c>
      <c r="F82" s="1092">
        <f>SUM(F18:F81)</f>
        <v>10469219592.691298</v>
      </c>
      <c r="G82" s="624"/>
    </row>
    <row r="83" spans="1:7" ht="18" x14ac:dyDescent="0.35">
      <c r="A83" s="1093" t="s">
        <v>4982</v>
      </c>
      <c r="B83" s="858">
        <f>SUM(C4:C16)+SUM(C18:C81)</f>
        <v>10731827890</v>
      </c>
      <c r="E83" s="1094"/>
      <c r="F83" s="1094"/>
    </row>
    <row r="84" spans="1:7" ht="14.45" x14ac:dyDescent="0.3">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ht="14.45" x14ac:dyDescent="0.3">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ht="14.45" x14ac:dyDescent="0.3">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ht="14.45" x14ac:dyDescent="0.3">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ht="14.45" x14ac:dyDescent="0.3">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ht="14.45" x14ac:dyDescent="0.3">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ht="14.45" x14ac:dyDescent="0.3">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ht="14.45" x14ac:dyDescent="0.3">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ht="14.45" x14ac:dyDescent="0.3">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ht="14.45" x14ac:dyDescent="0.3">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ht="14.45" x14ac:dyDescent="0.3">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ht="14.45" x14ac:dyDescent="0.3">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ht="14.45" x14ac:dyDescent="0.3">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ht="14.45" x14ac:dyDescent="0.3">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ht="14.45" x14ac:dyDescent="0.3">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ht="14.45" x14ac:dyDescent="0.3">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ht="14.45" x14ac:dyDescent="0.3">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ht="14.45" x14ac:dyDescent="0.3">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ht="14.45" x14ac:dyDescent="0.3">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ht="14.45" x14ac:dyDescent="0.3">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ht="14.45" x14ac:dyDescent="0.3">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ht="14.45" x14ac:dyDescent="0.3">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ht="14.45" x14ac:dyDescent="0.3">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ht="14.45" x14ac:dyDescent="0.3">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ht="14.45" x14ac:dyDescent="0.3">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ht="14.45" x14ac:dyDescent="0.3">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ht="14.45" x14ac:dyDescent="0.3">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ht="14.45" x14ac:dyDescent="0.3">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ht="14.45" x14ac:dyDescent="0.3">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ht="14.45" x14ac:dyDescent="0.3">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ht="14.45" x14ac:dyDescent="0.3">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ht="14.45" x14ac:dyDescent="0.3">
      <c r="D1" s="140" t="s">
        <v>3227</v>
      </c>
      <c r="E1" s="139">
        <v>0.66190000000000004</v>
      </c>
    </row>
    <row r="2" spans="1:6" thickBot="1" x14ac:dyDescent="0.35"/>
    <row r="3" spans="1:6" ht="14.45" x14ac:dyDescent="0.3">
      <c r="A3" s="91" t="s">
        <v>3204</v>
      </c>
      <c r="B3" s="93" t="s">
        <v>3235</v>
      </c>
      <c r="C3" s="141" t="s">
        <v>4861</v>
      </c>
      <c r="D3" s="145" t="s">
        <v>3209</v>
      </c>
    </row>
    <row r="4" spans="1:6" ht="14.45" x14ac:dyDescent="0.3">
      <c r="A4" s="111" t="s">
        <v>4735</v>
      </c>
      <c r="B4" s="812">
        <v>32147</v>
      </c>
      <c r="C4" s="1087">
        <v>32147</v>
      </c>
      <c r="D4" s="1107">
        <v>21278.099300000002</v>
      </c>
      <c r="E4" s="80"/>
      <c r="F4" s="80"/>
    </row>
    <row r="5" spans="1:6" ht="14.45" x14ac:dyDescent="0.3">
      <c r="A5" s="111" t="s">
        <v>4737</v>
      </c>
      <c r="B5" s="812">
        <v>106641111</v>
      </c>
      <c r="C5" s="1087">
        <v>106641111</v>
      </c>
      <c r="D5" s="1107">
        <v>70585751.370900005</v>
      </c>
      <c r="E5" s="80"/>
      <c r="F5" s="80"/>
    </row>
    <row r="6" spans="1:6" ht="14.45" x14ac:dyDescent="0.3">
      <c r="A6" s="111" t="s">
        <v>4741</v>
      </c>
      <c r="B6" s="812">
        <v>2093906</v>
      </c>
      <c r="C6" s="1087">
        <v>2093906</v>
      </c>
      <c r="D6" s="1107">
        <v>1385956.3814000001</v>
      </c>
      <c r="E6" s="80"/>
      <c r="F6" s="80"/>
    </row>
    <row r="7" spans="1:6" ht="14.45" x14ac:dyDescent="0.3">
      <c r="A7" s="111" t="s">
        <v>4745</v>
      </c>
      <c r="B7" s="812">
        <v>80162864</v>
      </c>
      <c r="C7" s="1087">
        <v>80162864</v>
      </c>
      <c r="D7" s="1107">
        <v>53059799.681600004</v>
      </c>
      <c r="E7" s="80"/>
      <c r="F7" s="80"/>
    </row>
    <row r="8" spans="1:6" ht="14.45" x14ac:dyDescent="0.3">
      <c r="A8" s="111" t="s">
        <v>4798</v>
      </c>
      <c r="B8" s="812">
        <v>36645518</v>
      </c>
      <c r="C8" s="1087">
        <v>36645518</v>
      </c>
      <c r="D8" s="1107">
        <v>24255668.364200003</v>
      </c>
      <c r="E8" s="80"/>
      <c r="F8" s="80"/>
    </row>
    <row r="9" spans="1:6" ht="14.45" x14ac:dyDescent="0.3">
      <c r="A9" s="111" t="s">
        <v>4811</v>
      </c>
      <c r="B9" s="812">
        <v>4873861</v>
      </c>
      <c r="C9" s="1087">
        <v>4873861</v>
      </c>
      <c r="D9" s="1107">
        <v>3226008.5959000001</v>
      </c>
      <c r="E9" s="80"/>
      <c r="F9" s="80"/>
    </row>
    <row r="10" spans="1:6" ht="14.45" x14ac:dyDescent="0.3">
      <c r="A10" s="111" t="s">
        <v>4820</v>
      </c>
      <c r="B10" s="812">
        <v>43531</v>
      </c>
      <c r="C10" s="1087">
        <v>43531</v>
      </c>
      <c r="D10" s="1107">
        <v>28813.168900000001</v>
      </c>
      <c r="E10" s="80"/>
      <c r="F10" s="80"/>
    </row>
    <row r="11" spans="1:6" ht="14.45" x14ac:dyDescent="0.3">
      <c r="A11" s="111" t="s">
        <v>4825</v>
      </c>
      <c r="B11" s="812">
        <v>696815</v>
      </c>
      <c r="C11" s="1087">
        <v>696815</v>
      </c>
      <c r="D11" s="1107">
        <v>461221.84850000002</v>
      </c>
      <c r="E11" s="80"/>
      <c r="F11" s="80"/>
    </row>
    <row r="12" spans="1:6" ht="14.45" x14ac:dyDescent="0.3">
      <c r="A12" s="111" t="s">
        <v>4832</v>
      </c>
      <c r="B12" s="812">
        <v>0</v>
      </c>
      <c r="C12" s="1087">
        <v>0</v>
      </c>
      <c r="D12" s="1107">
        <v>0</v>
      </c>
      <c r="E12" s="80"/>
      <c r="F12" s="80"/>
    </row>
    <row r="13" spans="1:6" ht="14.45" x14ac:dyDescent="0.3">
      <c r="A13" s="111" t="s">
        <v>4834</v>
      </c>
      <c r="B13" s="812">
        <v>1095947</v>
      </c>
      <c r="C13" s="1087">
        <v>1095947</v>
      </c>
      <c r="D13" s="1107">
        <v>725407.31930000009</v>
      </c>
      <c r="E13" s="80"/>
      <c r="F13" s="80"/>
    </row>
    <row r="14" spans="1:6" ht="14.45" x14ac:dyDescent="0.3">
      <c r="A14" s="111" t="s">
        <v>4838</v>
      </c>
      <c r="B14" s="812">
        <v>17764350</v>
      </c>
      <c r="C14" s="1087">
        <v>17764350</v>
      </c>
      <c r="D14" s="1107">
        <v>11758223.265000001</v>
      </c>
      <c r="E14" s="80"/>
      <c r="F14" s="80"/>
    </row>
    <row r="15" spans="1:6" ht="14.45" x14ac:dyDescent="0.3">
      <c r="A15" s="111" t="s">
        <v>4849</v>
      </c>
      <c r="B15" s="812">
        <v>1547119</v>
      </c>
      <c r="C15" s="1087">
        <v>1547119</v>
      </c>
      <c r="D15" s="1107">
        <v>1024038.0661000001</v>
      </c>
      <c r="E15" s="80"/>
      <c r="F15" s="80"/>
    </row>
    <row r="16" spans="1:6" ht="14.45" x14ac:dyDescent="0.3">
      <c r="A16" s="111" t="s">
        <v>4855</v>
      </c>
      <c r="B16" s="812">
        <v>88</v>
      </c>
      <c r="C16" s="1087">
        <v>88</v>
      </c>
      <c r="D16" s="1107">
        <v>58.247200000000007</v>
      </c>
      <c r="E16" s="80"/>
      <c r="F16" s="812"/>
    </row>
    <row r="17" spans="1:6" thickBot="1" x14ac:dyDescent="0.35">
      <c r="A17" s="1108" t="s">
        <v>4857</v>
      </c>
      <c r="B17" s="1109">
        <v>961003</v>
      </c>
      <c r="C17" s="1110">
        <v>961003</v>
      </c>
      <c r="D17" s="80" t="s">
        <v>4859</v>
      </c>
      <c r="E17" s="80"/>
      <c r="F17" s="80"/>
    </row>
    <row r="18" spans="1:6" ht="14.45" x14ac:dyDescent="0.3">
      <c r="A18" s="111" t="s">
        <v>3239</v>
      </c>
      <c r="B18" s="812">
        <v>0</v>
      </c>
      <c r="C18" s="1087">
        <v>0</v>
      </c>
      <c r="D18" s="1086"/>
      <c r="E18" s="812">
        <v>0</v>
      </c>
      <c r="F18" s="80"/>
    </row>
    <row r="19" spans="1:6" ht="14.45" x14ac:dyDescent="0.3">
      <c r="A19" s="111" t="s">
        <v>3242</v>
      </c>
      <c r="B19" s="812">
        <v>13640453</v>
      </c>
      <c r="C19" s="1087">
        <v>13640453</v>
      </c>
      <c r="D19" s="1089">
        <v>21278.099300000002</v>
      </c>
      <c r="E19" s="812">
        <v>13661731.099300001</v>
      </c>
      <c r="F19" s="80"/>
    </row>
    <row r="20" spans="1:6" ht="14.45" x14ac:dyDescent="0.3">
      <c r="A20" s="111" t="s">
        <v>3246</v>
      </c>
      <c r="B20" s="812">
        <v>44605682</v>
      </c>
      <c r="C20" s="1087">
        <v>44605682</v>
      </c>
      <c r="D20" s="1089">
        <v>70585751.370900005</v>
      </c>
      <c r="E20" s="812">
        <v>115191433.37090001</v>
      </c>
      <c r="F20" s="80"/>
    </row>
    <row r="21" spans="1:6" ht="14.45" x14ac:dyDescent="0.3">
      <c r="A21" s="111" t="s">
        <v>3254</v>
      </c>
      <c r="B21" s="812">
        <v>0</v>
      </c>
      <c r="C21" s="1087">
        <v>0</v>
      </c>
      <c r="D21" s="1090"/>
      <c r="E21" s="812">
        <v>0</v>
      </c>
      <c r="F21" s="80"/>
    </row>
    <row r="22" spans="1:6" ht="14.45" x14ac:dyDescent="0.3">
      <c r="A22" s="111" t="s">
        <v>3263</v>
      </c>
      <c r="B22" s="812">
        <v>134719547</v>
      </c>
      <c r="C22" s="1087">
        <v>134719547</v>
      </c>
      <c r="D22" s="1090"/>
      <c r="E22" s="812">
        <v>134719547</v>
      </c>
      <c r="F22" s="80"/>
    </row>
    <row r="23" spans="1:6" ht="14.45" x14ac:dyDescent="0.3">
      <c r="A23" s="111" t="s">
        <v>3295</v>
      </c>
      <c r="B23" s="812">
        <v>433974288</v>
      </c>
      <c r="C23" s="1087">
        <v>433974288</v>
      </c>
      <c r="D23" s="1090"/>
      <c r="E23" s="812">
        <v>433974288</v>
      </c>
      <c r="F23" s="80"/>
    </row>
    <row r="24" spans="1:6" ht="14.45" x14ac:dyDescent="0.3">
      <c r="A24" s="111" t="s">
        <v>3327</v>
      </c>
      <c r="B24" s="812">
        <v>195384650</v>
      </c>
      <c r="C24" s="1087">
        <v>195384650</v>
      </c>
      <c r="D24" s="1090"/>
      <c r="E24" s="812">
        <v>195384650</v>
      </c>
      <c r="F24" s="80"/>
    </row>
    <row r="25" spans="1:6" ht="14.45" x14ac:dyDescent="0.3">
      <c r="A25" s="111" t="s">
        <v>3359</v>
      </c>
      <c r="B25" s="812">
        <v>31520708</v>
      </c>
      <c r="C25" s="1087">
        <v>31520708</v>
      </c>
      <c r="D25" s="1090"/>
      <c r="E25" s="812">
        <v>31520708</v>
      </c>
      <c r="F25" s="80"/>
    </row>
    <row r="26" spans="1:6" ht="14.45" x14ac:dyDescent="0.3">
      <c r="A26" s="111" t="s">
        <v>3391</v>
      </c>
      <c r="B26" s="812">
        <v>10953867</v>
      </c>
      <c r="C26" s="1087">
        <v>10953867</v>
      </c>
      <c r="D26" s="1090"/>
      <c r="E26" s="812">
        <v>10953867</v>
      </c>
      <c r="F26" s="80"/>
    </row>
    <row r="27" spans="1:6" ht="14.45" x14ac:dyDescent="0.3">
      <c r="A27" s="111" t="s">
        <v>3424</v>
      </c>
      <c r="B27" s="812">
        <v>16023159</v>
      </c>
      <c r="C27" s="1087">
        <v>16023159</v>
      </c>
      <c r="D27" s="1090"/>
      <c r="E27" s="812">
        <v>16023159</v>
      </c>
      <c r="F27" s="80"/>
    </row>
    <row r="28" spans="1:6" ht="14.45" x14ac:dyDescent="0.3">
      <c r="A28" s="111" t="s">
        <v>3427</v>
      </c>
      <c r="B28" s="812">
        <v>12713</v>
      </c>
      <c r="C28" s="1087">
        <v>12713</v>
      </c>
      <c r="D28" s="1090"/>
      <c r="E28" s="812">
        <v>12713</v>
      </c>
      <c r="F28" s="80"/>
    </row>
    <row r="29" spans="1:6" ht="14.45" x14ac:dyDescent="0.3">
      <c r="A29" s="111" t="s">
        <v>3439</v>
      </c>
      <c r="B29" s="812">
        <v>32191669</v>
      </c>
      <c r="C29" s="1087">
        <v>32191669</v>
      </c>
      <c r="D29" s="1090"/>
      <c r="E29" s="812">
        <v>32191669</v>
      </c>
      <c r="F29" s="80"/>
    </row>
    <row r="30" spans="1:6" ht="14.45" x14ac:dyDescent="0.3">
      <c r="A30" s="111" t="s">
        <v>3469</v>
      </c>
      <c r="B30" s="812">
        <v>103006360</v>
      </c>
      <c r="C30" s="1087">
        <v>103006360</v>
      </c>
      <c r="D30" s="1090"/>
      <c r="E30" s="812">
        <v>103006360</v>
      </c>
      <c r="F30" s="80"/>
    </row>
    <row r="31" spans="1:6" ht="14.45" x14ac:dyDescent="0.3">
      <c r="A31" s="111" t="s">
        <v>3497</v>
      </c>
      <c r="B31" s="812">
        <v>26185568</v>
      </c>
      <c r="C31" s="1087">
        <v>26185568</v>
      </c>
      <c r="D31" s="1090"/>
      <c r="E31" s="812">
        <v>26185568</v>
      </c>
      <c r="F31" s="80"/>
    </row>
    <row r="32" spans="1:6" ht="14.45" x14ac:dyDescent="0.3">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4.45" x14ac:dyDescent="0.3">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ht="13.15" x14ac:dyDescent="0.25">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ht="13.15" x14ac:dyDescent="0.25">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ht="13.15" x14ac:dyDescent="0.25">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ht="13.15" x14ac:dyDescent="0.25">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ht="13.15" x14ac:dyDescent="0.25">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ht="13.15" x14ac:dyDescent="0.25">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ht="13.15" x14ac:dyDescent="0.25">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ht="13.15" x14ac:dyDescent="0.25">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ht="13.15" x14ac:dyDescent="0.25">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ht="13.15" x14ac:dyDescent="0.25">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ht="13.15" x14ac:dyDescent="0.25">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ht="13.15" x14ac:dyDescent="0.25">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ht="13.15" x14ac:dyDescent="0.25">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ht="13.15" x14ac:dyDescent="0.25">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ht="13.15" x14ac:dyDescent="0.25">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ht="13.15" x14ac:dyDescent="0.25">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ht="13.15" x14ac:dyDescent="0.25">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ht="13.15" x14ac:dyDescent="0.25">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ht="13.15" x14ac:dyDescent="0.25">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ht="13.15" x14ac:dyDescent="0.25">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ht="13.15" x14ac:dyDescent="0.25">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ht="13.15" x14ac:dyDescent="0.25">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ht="13.15" x14ac:dyDescent="0.25">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ht="13.15" x14ac:dyDescent="0.25">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ht="13.15" x14ac:dyDescent="0.25">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ht="13.15" x14ac:dyDescent="0.25">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ht="13.15" x14ac:dyDescent="0.25">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ht="13.15" x14ac:dyDescent="0.25">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ht="13.15" x14ac:dyDescent="0.25">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ht="13.15" x14ac:dyDescent="0.25">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ht="13.15" x14ac:dyDescent="0.25">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ht="13.15" x14ac:dyDescent="0.25">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ht="13.15" x14ac:dyDescent="0.25">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ht="13.15" x14ac:dyDescent="0.25">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ht="13.15" x14ac:dyDescent="0.25">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6.899999999999999" x14ac:dyDescent="0.55000000000000004">
      <c r="A1" s="814"/>
      <c r="B1" s="815"/>
      <c r="C1" s="816"/>
      <c r="D1" s="817"/>
      <c r="E1" s="818"/>
      <c r="F1" s="816"/>
      <c r="G1" s="819"/>
      <c r="H1" s="820"/>
      <c r="I1" s="821"/>
      <c r="J1" s="822"/>
    </row>
    <row r="3" spans="1:15" s="823" customFormat="1" ht="13.15" x14ac:dyDescent="0.25">
      <c r="A3" s="824" t="s">
        <v>106</v>
      </c>
      <c r="B3" s="815"/>
      <c r="C3" s="816"/>
      <c r="D3" s="817"/>
      <c r="E3" s="818"/>
      <c r="F3" s="816"/>
      <c r="G3" s="818"/>
      <c r="H3" s="816"/>
      <c r="I3" s="818"/>
    </row>
    <row r="4" spans="1:15" s="823" customFormat="1" ht="13.15" x14ac:dyDescent="0.25">
      <c r="A4" s="824" t="s">
        <v>391</v>
      </c>
      <c r="B4" s="815"/>
      <c r="C4" s="816"/>
      <c r="D4" s="817"/>
      <c r="E4" s="818"/>
      <c r="F4" s="816"/>
      <c r="G4" s="818"/>
      <c r="H4" s="816"/>
      <c r="I4" s="818"/>
    </row>
    <row r="5" spans="1:15" s="823" customFormat="1" ht="13.9" thickBot="1" x14ac:dyDescent="0.3">
      <c r="A5" s="1155"/>
      <c r="B5" s="1155"/>
      <c r="C5" s="1155"/>
      <c r="D5" s="1155"/>
      <c r="E5" s="1155"/>
      <c r="F5" s="1155"/>
      <c r="G5" s="1155"/>
      <c r="H5" s="1155"/>
      <c r="I5" s="1155"/>
    </row>
    <row r="6" spans="1:15" s="823" customFormat="1" ht="13.9" thickBot="1" x14ac:dyDescent="0.3">
      <c r="A6" s="815"/>
      <c r="B6" s="824"/>
      <c r="C6" s="825"/>
      <c r="D6" s="826" t="s">
        <v>392</v>
      </c>
      <c r="E6" s="827"/>
      <c r="F6" s="825"/>
      <c r="G6" s="828" t="s">
        <v>4979</v>
      </c>
      <c r="H6" s="825"/>
      <c r="I6" s="829" t="s">
        <v>394</v>
      </c>
    </row>
    <row r="7" spans="1:15" s="823" customFormat="1" ht="13.15" x14ac:dyDescent="0.25">
      <c r="A7" s="830" t="s">
        <v>395</v>
      </c>
      <c r="B7" s="831" t="s">
        <v>396</v>
      </c>
      <c r="C7" s="832"/>
      <c r="D7" s="833" t="s">
        <v>397</v>
      </c>
      <c r="E7" s="834" t="s">
        <v>398</v>
      </c>
      <c r="F7" s="832"/>
      <c r="G7" s="834" t="s">
        <v>398</v>
      </c>
      <c r="H7" s="832"/>
      <c r="I7" s="834" t="s">
        <v>398</v>
      </c>
    </row>
    <row r="8" spans="1:15" s="823" customFormat="1" ht="13.15" x14ac:dyDescent="0.25">
      <c r="A8" s="815">
        <v>1</v>
      </c>
      <c r="B8" s="835" t="s">
        <v>399</v>
      </c>
      <c r="C8" s="836"/>
      <c r="D8" s="837"/>
      <c r="E8" s="838"/>
      <c r="F8" s="836"/>
      <c r="G8" s="838"/>
      <c r="H8" s="836"/>
      <c r="I8" s="838"/>
    </row>
    <row r="9" spans="1:15" s="823" customFormat="1" ht="13.15" x14ac:dyDescent="0.25">
      <c r="A9" s="815">
        <v>2</v>
      </c>
      <c r="B9" s="815" t="s">
        <v>400</v>
      </c>
      <c r="C9" s="839"/>
      <c r="D9" s="817"/>
      <c r="E9" s="840"/>
      <c r="F9" s="839"/>
      <c r="G9" s="841">
        <v>1400303421</v>
      </c>
      <c r="H9" s="839"/>
      <c r="I9" s="840"/>
    </row>
    <row r="10" spans="1:15" s="823" customFormat="1" ht="13.15" x14ac:dyDescent="0.25">
      <c r="A10" s="815">
        <v>3</v>
      </c>
      <c r="B10" s="815" t="s">
        <v>401</v>
      </c>
      <c r="C10" s="816"/>
      <c r="D10" s="817"/>
      <c r="E10" s="818"/>
      <c r="F10" s="816"/>
      <c r="G10" s="840">
        <v>721052179</v>
      </c>
      <c r="H10" s="816"/>
      <c r="I10" s="818"/>
    </row>
    <row r="11" spans="1:15" s="823" customFormat="1" ht="13.15" x14ac:dyDescent="0.25">
      <c r="A11" s="815">
        <v>4</v>
      </c>
      <c r="B11" s="815" t="s">
        <v>402</v>
      </c>
      <c r="C11" s="816"/>
      <c r="D11" s="817"/>
      <c r="E11" s="818"/>
      <c r="F11" s="816"/>
      <c r="G11" s="840">
        <v>1966002966</v>
      </c>
      <c r="H11" s="816"/>
      <c r="I11" s="818"/>
    </row>
    <row r="12" spans="1:15" s="823" customFormat="1" ht="13.15" x14ac:dyDescent="0.25">
      <c r="A12" s="815">
        <v>5</v>
      </c>
      <c r="B12" s="842" t="s">
        <v>380</v>
      </c>
      <c r="C12" s="816"/>
      <c r="D12" s="843"/>
      <c r="E12" s="844"/>
      <c r="F12" s="816"/>
      <c r="G12" s="845">
        <v>4087358566</v>
      </c>
      <c r="H12" s="816"/>
      <c r="I12" s="844"/>
    </row>
    <row r="13" spans="1:15" s="823" customFormat="1" ht="13.15" x14ac:dyDescent="0.25">
      <c r="A13" s="815">
        <v>6</v>
      </c>
      <c r="B13" s="815" t="s">
        <v>403</v>
      </c>
      <c r="C13" s="816"/>
      <c r="D13" s="817"/>
      <c r="E13" s="818"/>
      <c r="F13" s="816"/>
      <c r="G13" s="840">
        <v>1565101205</v>
      </c>
      <c r="H13" s="816"/>
      <c r="I13" s="818"/>
    </row>
    <row r="14" spans="1:15" s="823" customFormat="1" ht="13.15" x14ac:dyDescent="0.25">
      <c r="A14" s="815">
        <v>7</v>
      </c>
      <c r="B14" s="815" t="s">
        <v>404</v>
      </c>
      <c r="C14" s="816"/>
      <c r="D14" s="817"/>
      <c r="E14" s="818"/>
      <c r="F14" s="816"/>
      <c r="G14" s="840">
        <v>3916270559</v>
      </c>
      <c r="H14" s="816"/>
      <c r="I14" s="818"/>
    </row>
    <row r="15" spans="1:15" s="823" customFormat="1" ht="13.15" x14ac:dyDescent="0.25">
      <c r="A15" s="815">
        <v>8</v>
      </c>
      <c r="B15" s="846" t="s">
        <v>405</v>
      </c>
      <c r="C15" s="816"/>
      <c r="D15" s="817"/>
      <c r="E15" s="818"/>
      <c r="F15" s="816"/>
      <c r="G15" s="840">
        <v>161516871</v>
      </c>
      <c r="H15" s="816"/>
      <c r="I15" s="818"/>
      <c r="K15" s="840"/>
      <c r="L15" s="693"/>
      <c r="M15" s="840"/>
      <c r="N15" s="965"/>
      <c r="O15" s="965"/>
    </row>
    <row r="16" spans="1:15" s="823" customFormat="1" ht="13.15" x14ac:dyDescent="0.25">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3">
      <c r="A17" s="815">
        <v>10</v>
      </c>
      <c r="B17" s="815" t="s">
        <v>407</v>
      </c>
      <c r="C17" s="839"/>
      <c r="D17" s="847" t="s">
        <v>408</v>
      </c>
      <c r="E17" s="848">
        <v>9955556575</v>
      </c>
      <c r="F17" s="839"/>
      <c r="G17" s="849">
        <v>9955110063</v>
      </c>
      <c r="H17" s="839"/>
      <c r="I17" s="848">
        <v>446512</v>
      </c>
    </row>
    <row r="18" spans="1:11" s="823" customFormat="1" ht="20.25" customHeight="1" thickTop="1" x14ac:dyDescent="0.25">
      <c r="A18" s="815">
        <v>11</v>
      </c>
      <c r="B18" s="815" t="s">
        <v>409</v>
      </c>
      <c r="C18" s="839"/>
      <c r="D18" s="847"/>
      <c r="E18" s="850"/>
      <c r="F18" s="839"/>
      <c r="G18" s="850">
        <v>1449388</v>
      </c>
      <c r="H18" s="839"/>
      <c r="I18" s="850"/>
    </row>
    <row r="19" spans="1:11" s="823" customFormat="1" ht="20.25" customHeight="1" x14ac:dyDescent="0.25">
      <c r="A19" s="851"/>
      <c r="B19" s="852" t="s">
        <v>1680</v>
      </c>
      <c r="C19" s="853"/>
      <c r="D19" s="854"/>
      <c r="E19" s="855"/>
      <c r="F19" s="853"/>
      <c r="G19" s="855">
        <v>0</v>
      </c>
      <c r="H19" s="853"/>
      <c r="I19" s="855"/>
      <c r="J19" s="856"/>
    </row>
    <row r="20" spans="1:11" s="823" customFormat="1" ht="20.25" customHeight="1" thickBot="1" x14ac:dyDescent="0.3">
      <c r="A20" s="815">
        <v>12</v>
      </c>
      <c r="B20" s="815" t="s">
        <v>410</v>
      </c>
      <c r="C20" s="839"/>
      <c r="D20" s="847"/>
      <c r="E20" s="850">
        <v>9955556575</v>
      </c>
      <c r="F20" s="850"/>
      <c r="G20" s="850">
        <v>9956559451</v>
      </c>
      <c r="H20" s="839"/>
      <c r="I20" s="848">
        <v>-1002876</v>
      </c>
    </row>
    <row r="21" spans="1:11" s="823" customFormat="1" ht="13.9" thickTop="1" x14ac:dyDescent="0.25">
      <c r="A21" s="815">
        <v>13</v>
      </c>
      <c r="B21" s="815"/>
      <c r="C21" s="816"/>
      <c r="D21" s="847"/>
      <c r="E21" s="844"/>
      <c r="F21" s="816"/>
      <c r="G21" s="844"/>
      <c r="H21" s="816"/>
      <c r="I21" s="844"/>
    </row>
    <row r="22" spans="1:11" s="823" customFormat="1" ht="14.45" x14ac:dyDescent="0.3">
      <c r="A22" s="815">
        <v>14</v>
      </c>
      <c r="B22" s="846" t="s">
        <v>411</v>
      </c>
      <c r="C22" s="816"/>
      <c r="D22" s="857" t="s">
        <v>412</v>
      </c>
      <c r="E22" s="841">
        <v>777431329</v>
      </c>
      <c r="F22" s="816"/>
      <c r="G22" s="858">
        <v>776717827</v>
      </c>
      <c r="H22" s="816"/>
      <c r="I22" s="841">
        <v>713502</v>
      </c>
      <c r="K22" s="859"/>
    </row>
    <row r="23" spans="1:11" s="823" customFormat="1" ht="14.45" x14ac:dyDescent="0.3">
      <c r="A23" s="815">
        <v>15</v>
      </c>
      <c r="B23" s="815" t="s">
        <v>409</v>
      </c>
      <c r="C23" s="816"/>
      <c r="D23" s="857"/>
      <c r="E23" s="841"/>
      <c r="F23" s="816"/>
      <c r="G23" s="858">
        <v>0</v>
      </c>
      <c r="H23" s="816"/>
      <c r="I23" s="841"/>
    </row>
    <row r="24" spans="1:11" s="823" customFormat="1" ht="13.15" x14ac:dyDescent="0.25">
      <c r="A24" s="815">
        <v>16</v>
      </c>
      <c r="B24" s="815" t="s">
        <v>413</v>
      </c>
      <c r="C24" s="816"/>
      <c r="D24" s="857"/>
      <c r="E24" s="841">
        <v>777431329</v>
      </c>
      <c r="F24" s="816"/>
      <c r="G24" s="841">
        <v>776717827</v>
      </c>
      <c r="H24" s="816"/>
      <c r="I24" s="841">
        <v>713502</v>
      </c>
    </row>
    <row r="25" spans="1:11" s="823" customFormat="1" ht="13.15" x14ac:dyDescent="0.25">
      <c r="A25" s="815">
        <v>17</v>
      </c>
      <c r="B25" s="815" t="s">
        <v>414</v>
      </c>
      <c r="C25" s="816"/>
      <c r="D25" s="847"/>
      <c r="E25" s="860">
        <v>0.66190000000000004</v>
      </c>
      <c r="F25" s="816"/>
      <c r="G25" s="860">
        <v>0.66190000000000004</v>
      </c>
      <c r="H25" s="816"/>
      <c r="I25" s="860">
        <v>0.66190000000000004</v>
      </c>
    </row>
    <row r="26" spans="1:11" s="823" customFormat="1" ht="13.15" x14ac:dyDescent="0.25">
      <c r="A26" s="815">
        <v>18</v>
      </c>
      <c r="B26" s="815"/>
      <c r="C26" s="816"/>
      <c r="D26" s="847"/>
      <c r="E26" s="845"/>
      <c r="F26" s="816"/>
      <c r="G26" s="845"/>
      <c r="H26" s="816"/>
      <c r="I26" s="845"/>
    </row>
    <row r="27" spans="1:11" s="823" customFormat="1" ht="13.15" x14ac:dyDescent="0.25">
      <c r="A27" s="815">
        <v>19</v>
      </c>
      <c r="B27" s="846" t="s">
        <v>415</v>
      </c>
      <c r="C27" s="816"/>
      <c r="D27" s="847"/>
      <c r="E27" s="818">
        <v>514581796.66510004</v>
      </c>
      <c r="F27" s="816"/>
      <c r="G27" s="818">
        <v>514109529.69130003</v>
      </c>
      <c r="H27" s="816"/>
      <c r="I27" s="818">
        <v>472266.97380000353</v>
      </c>
    </row>
    <row r="28" spans="1:11" s="823" customFormat="1" ht="13.15" x14ac:dyDescent="0.25">
      <c r="A28" s="815">
        <v>20</v>
      </c>
      <c r="B28" s="815"/>
      <c r="C28" s="816"/>
      <c r="D28" s="861"/>
      <c r="E28" s="818"/>
      <c r="F28" s="816"/>
      <c r="G28" s="818"/>
      <c r="H28" s="816"/>
      <c r="I28" s="818"/>
    </row>
    <row r="29" spans="1:11" s="823" customFormat="1" ht="13.15" x14ac:dyDescent="0.25">
      <c r="A29" s="815">
        <v>21</v>
      </c>
      <c r="B29" s="846" t="s">
        <v>410</v>
      </c>
      <c r="C29" s="816"/>
      <c r="D29" s="817"/>
      <c r="E29" s="818">
        <v>9955556575</v>
      </c>
      <c r="F29" s="816"/>
      <c r="G29" s="818">
        <v>9956559451</v>
      </c>
      <c r="H29" s="816"/>
      <c r="I29" s="818">
        <v>-1002876</v>
      </c>
    </row>
    <row r="30" spans="1:11" s="823" customFormat="1" ht="13.9" thickBot="1" x14ac:dyDescent="0.3">
      <c r="A30" s="815">
        <v>22</v>
      </c>
      <c r="B30" s="846" t="s">
        <v>416</v>
      </c>
      <c r="C30" s="816"/>
      <c r="D30" s="862"/>
      <c r="E30" s="863">
        <v>10470138371.6651</v>
      </c>
      <c r="F30" s="816"/>
      <c r="G30" s="863">
        <v>10470668980.691299</v>
      </c>
      <c r="H30" s="816"/>
      <c r="I30" s="849">
        <v>-530609.02619999647</v>
      </c>
    </row>
    <row r="31" spans="1:11" s="823" customFormat="1" ht="13.9" thickTop="1" x14ac:dyDescent="0.25">
      <c r="A31" s="815">
        <v>23</v>
      </c>
      <c r="B31" s="846" t="s">
        <v>417</v>
      </c>
      <c r="C31" s="816"/>
      <c r="D31" s="861">
        <v>10100011</v>
      </c>
      <c r="E31" s="844">
        <v>0</v>
      </c>
      <c r="F31" s="816"/>
      <c r="G31" s="850"/>
      <c r="H31" s="816"/>
      <c r="I31" s="850"/>
    </row>
    <row r="32" spans="1:11" s="823" customFormat="1" ht="13.15" x14ac:dyDescent="0.25">
      <c r="A32" s="815">
        <v>24</v>
      </c>
      <c r="B32" s="846" t="s">
        <v>418</v>
      </c>
      <c r="C32" s="816"/>
      <c r="D32" s="861">
        <v>10200011</v>
      </c>
      <c r="E32" s="844"/>
      <c r="F32" s="816"/>
      <c r="G32" s="850"/>
      <c r="H32" s="816"/>
      <c r="I32" s="850"/>
    </row>
    <row r="33" spans="1:9" s="823" customFormat="1" ht="26.45" x14ac:dyDescent="0.25">
      <c r="A33" s="815">
        <v>25</v>
      </c>
      <c r="B33" s="846" t="s">
        <v>419</v>
      </c>
      <c r="C33" s="816"/>
      <c r="D33" s="861" t="s">
        <v>420</v>
      </c>
      <c r="E33" s="818">
        <v>282791675</v>
      </c>
      <c r="F33" s="816"/>
      <c r="G33" s="844"/>
      <c r="H33" s="816"/>
      <c r="I33" s="818"/>
    </row>
    <row r="34" spans="1:9" s="823" customFormat="1" ht="13.15" x14ac:dyDescent="0.25">
      <c r="A34" s="815">
        <v>26</v>
      </c>
      <c r="B34" s="815"/>
      <c r="C34" s="816"/>
      <c r="D34" s="817"/>
      <c r="E34" s="845"/>
      <c r="F34" s="816"/>
      <c r="G34" s="844"/>
      <c r="H34" s="816"/>
      <c r="I34" s="844"/>
    </row>
    <row r="35" spans="1:9" s="823" customFormat="1" ht="13.9" thickBot="1" x14ac:dyDescent="0.3">
      <c r="A35" s="815">
        <v>27</v>
      </c>
      <c r="B35" s="815" t="s">
        <v>421</v>
      </c>
      <c r="C35" s="816"/>
      <c r="D35" s="817"/>
      <c r="E35" s="848">
        <v>10752930046.6651</v>
      </c>
      <c r="F35" s="816"/>
      <c r="G35" s="850"/>
      <c r="H35" s="816"/>
      <c r="I35" s="850"/>
    </row>
    <row r="36" spans="1:9" s="823" customFormat="1" ht="13.9" thickTop="1" x14ac:dyDescent="0.25">
      <c r="A36" s="815">
        <v>28</v>
      </c>
      <c r="B36" s="815"/>
      <c r="C36" s="816"/>
      <c r="D36" s="864"/>
      <c r="E36" s="818"/>
      <c r="F36" s="816"/>
      <c r="G36" s="818"/>
      <c r="H36" s="816"/>
      <c r="I36" s="818"/>
    </row>
    <row r="37" spans="1:9" s="823" customFormat="1" ht="13.15" x14ac:dyDescent="0.25">
      <c r="A37" s="815">
        <v>29</v>
      </c>
      <c r="B37" s="865" t="s">
        <v>422</v>
      </c>
      <c r="D37" s="817"/>
      <c r="E37" s="818"/>
      <c r="F37" s="816"/>
      <c r="G37" s="818"/>
      <c r="H37" s="816"/>
      <c r="I37" s="818"/>
    </row>
    <row r="38" spans="1:9" s="823" customFormat="1" ht="13.15" x14ac:dyDescent="0.25">
      <c r="A38" s="815">
        <v>30</v>
      </c>
      <c r="B38" s="815" t="s">
        <v>400</v>
      </c>
      <c r="C38" s="816"/>
      <c r="D38" s="817"/>
      <c r="E38" s="840"/>
      <c r="F38" s="866"/>
      <c r="G38" s="841">
        <v>-911232338</v>
      </c>
      <c r="H38" s="866"/>
      <c r="I38" s="840"/>
    </row>
    <row r="39" spans="1:9" s="823" customFormat="1" ht="13.15" x14ac:dyDescent="0.25">
      <c r="A39" s="815">
        <v>31</v>
      </c>
      <c r="B39" s="815" t="s">
        <v>401</v>
      </c>
      <c r="C39" s="816"/>
      <c r="D39" s="817"/>
      <c r="E39" s="818"/>
      <c r="F39" s="816"/>
      <c r="G39" s="840">
        <v>-174124890</v>
      </c>
      <c r="H39" s="816"/>
      <c r="I39" s="818"/>
    </row>
    <row r="40" spans="1:9" s="823" customFormat="1" ht="13.15" x14ac:dyDescent="0.25">
      <c r="A40" s="815">
        <v>32</v>
      </c>
      <c r="B40" s="815" t="s">
        <v>402</v>
      </c>
      <c r="C40" s="816"/>
      <c r="D40" s="817"/>
      <c r="E40" s="818"/>
      <c r="F40" s="816"/>
      <c r="G40" s="840">
        <v>-757162517</v>
      </c>
      <c r="H40" s="816"/>
      <c r="I40" s="818"/>
    </row>
    <row r="41" spans="1:9" s="823" customFormat="1" ht="13.15" x14ac:dyDescent="0.25">
      <c r="A41" s="815">
        <v>33</v>
      </c>
      <c r="B41" s="842" t="s">
        <v>380</v>
      </c>
      <c r="C41" s="816"/>
      <c r="D41" s="817"/>
      <c r="E41" s="818"/>
      <c r="F41" s="816"/>
      <c r="G41" s="845">
        <v>-1842519745</v>
      </c>
      <c r="H41" s="816"/>
      <c r="I41" s="818"/>
    </row>
    <row r="42" spans="1:9" s="823" customFormat="1" ht="13.15" x14ac:dyDescent="0.25">
      <c r="A42" s="815">
        <v>34</v>
      </c>
      <c r="B42" s="815" t="s">
        <v>403</v>
      </c>
      <c r="C42" s="816"/>
      <c r="D42" s="817"/>
      <c r="E42" s="818"/>
      <c r="F42" s="816"/>
      <c r="G42" s="840">
        <v>-504158870</v>
      </c>
      <c r="H42" s="816"/>
      <c r="I42" s="818"/>
    </row>
    <row r="43" spans="1:9" s="823" customFormat="1" ht="13.15" x14ac:dyDescent="0.25">
      <c r="A43" s="815">
        <v>35</v>
      </c>
      <c r="B43" s="815" t="s">
        <v>404</v>
      </c>
      <c r="C43" s="816"/>
      <c r="D43" s="817"/>
      <c r="E43" s="818"/>
      <c r="F43" s="816"/>
      <c r="G43" s="840">
        <v>-1465787791</v>
      </c>
      <c r="H43" s="816"/>
      <c r="I43" s="818"/>
    </row>
    <row r="44" spans="1:9" s="823" customFormat="1" ht="13.15" x14ac:dyDescent="0.25">
      <c r="A44" s="815">
        <v>36</v>
      </c>
      <c r="B44" s="846" t="s">
        <v>405</v>
      </c>
      <c r="C44" s="816"/>
      <c r="D44" s="817"/>
      <c r="E44" s="818"/>
      <c r="F44" s="816"/>
      <c r="G44" s="840">
        <v>-58246135</v>
      </c>
      <c r="H44" s="816"/>
      <c r="I44" s="818"/>
    </row>
    <row r="45" spans="1:9" s="823" customFormat="1" ht="13.15" x14ac:dyDescent="0.25">
      <c r="A45" s="815">
        <v>37</v>
      </c>
      <c r="B45" s="815" t="s">
        <v>406</v>
      </c>
      <c r="C45" s="816"/>
      <c r="D45" s="817"/>
      <c r="E45" s="818"/>
      <c r="F45" s="816"/>
      <c r="G45" s="840">
        <v>-87103436</v>
      </c>
      <c r="H45" s="816"/>
      <c r="I45" s="818"/>
    </row>
    <row r="46" spans="1:9" s="823" customFormat="1" ht="44.25" customHeight="1" thickBot="1" x14ac:dyDescent="0.3">
      <c r="A46" s="815">
        <v>38</v>
      </c>
      <c r="B46" s="815" t="s">
        <v>423</v>
      </c>
      <c r="C46" s="816"/>
      <c r="D46" s="847" t="s">
        <v>424</v>
      </c>
      <c r="E46" s="848">
        <v>-3957462054</v>
      </c>
      <c r="F46" s="816"/>
      <c r="G46" s="849">
        <v>-3957815977</v>
      </c>
      <c r="H46" s="816"/>
      <c r="I46" s="848">
        <v>353923</v>
      </c>
    </row>
    <row r="47" spans="1:9" s="823" customFormat="1" ht="21" customHeight="1" thickTop="1" x14ac:dyDescent="0.25">
      <c r="A47" s="815"/>
      <c r="B47" s="815" t="s">
        <v>409</v>
      </c>
      <c r="C47" s="816"/>
      <c r="D47" s="847"/>
      <c r="E47" s="850"/>
      <c r="F47" s="816"/>
      <c r="G47" s="850">
        <v>-3594</v>
      </c>
      <c r="H47" s="816"/>
      <c r="I47" s="850"/>
    </row>
    <row r="48" spans="1:9" s="823" customFormat="1" ht="13.9" thickBot="1" x14ac:dyDescent="0.3">
      <c r="A48" s="815">
        <v>39</v>
      </c>
      <c r="B48" s="815" t="s">
        <v>425</v>
      </c>
      <c r="C48" s="816"/>
      <c r="D48" s="817"/>
      <c r="E48" s="818">
        <v>-3957462054</v>
      </c>
      <c r="F48" s="818">
        <v>0</v>
      </c>
      <c r="G48" s="818">
        <v>-3957819571</v>
      </c>
      <c r="H48" s="816"/>
      <c r="I48" s="848">
        <v>357517</v>
      </c>
    </row>
    <row r="49" spans="1:9" s="823" customFormat="1" ht="39" customHeight="1" thickTop="1" x14ac:dyDescent="0.25">
      <c r="A49" s="815">
        <v>40</v>
      </c>
      <c r="B49" s="846" t="s">
        <v>413</v>
      </c>
      <c r="C49" s="816"/>
      <c r="D49" s="847" t="s">
        <v>426</v>
      </c>
      <c r="E49" s="841">
        <v>-251586198</v>
      </c>
      <c r="F49" s="816"/>
      <c r="G49" s="867">
        <v>-251597257</v>
      </c>
      <c r="H49" s="816"/>
      <c r="I49" s="841">
        <v>11059</v>
      </c>
    </row>
    <row r="50" spans="1:9" s="823" customFormat="1" ht="13.15" x14ac:dyDescent="0.25">
      <c r="A50" s="815">
        <v>41</v>
      </c>
      <c r="B50" s="815" t="s">
        <v>414</v>
      </c>
      <c r="C50" s="816"/>
      <c r="D50" s="817"/>
      <c r="E50" s="860">
        <v>0.66190000000000004</v>
      </c>
      <c r="F50" s="816"/>
      <c r="G50" s="860">
        <v>0.66190000000000004</v>
      </c>
      <c r="H50" s="816"/>
      <c r="I50" s="860">
        <v>0.66190000000000004</v>
      </c>
    </row>
    <row r="51" spans="1:9" s="823" customFormat="1" ht="13.15" x14ac:dyDescent="0.25">
      <c r="A51" s="815">
        <v>42</v>
      </c>
      <c r="B51" s="815"/>
      <c r="C51" s="816"/>
      <c r="D51" s="817"/>
      <c r="E51" s="845"/>
      <c r="F51" s="816"/>
      <c r="G51" s="845"/>
      <c r="H51" s="816"/>
      <c r="I51" s="845"/>
    </row>
    <row r="52" spans="1:9" s="823" customFormat="1" ht="13.15" x14ac:dyDescent="0.25">
      <c r="A52" s="815">
        <v>43</v>
      </c>
      <c r="B52" s="846" t="s">
        <v>415</v>
      </c>
      <c r="C52" s="816"/>
      <c r="D52" s="817"/>
      <c r="E52" s="818">
        <v>-166524904.4562</v>
      </c>
      <c r="F52" s="816"/>
      <c r="G52" s="818">
        <v>-166532224.40830001</v>
      </c>
      <c r="H52" s="816"/>
      <c r="I52" s="818">
        <v>7319.9521000087261</v>
      </c>
    </row>
    <row r="53" spans="1:9" s="823" customFormat="1" ht="13.15" x14ac:dyDescent="0.25">
      <c r="A53" s="815">
        <v>44</v>
      </c>
      <c r="B53" s="846" t="s">
        <v>427</v>
      </c>
      <c r="C53" s="816"/>
      <c r="D53" s="817"/>
      <c r="E53" s="818"/>
      <c r="F53" s="816"/>
      <c r="G53" s="818"/>
      <c r="H53" s="816"/>
      <c r="I53" s="818">
        <v>0</v>
      </c>
    </row>
    <row r="54" spans="1:9" s="823" customFormat="1" ht="13.15" x14ac:dyDescent="0.25">
      <c r="A54" s="815">
        <v>45</v>
      </c>
      <c r="B54" s="846" t="s">
        <v>410</v>
      </c>
      <c r="C54" s="816"/>
      <c r="D54" s="817"/>
      <c r="E54" s="818">
        <v>-3957462054</v>
      </c>
      <c r="F54" s="816"/>
      <c r="G54" s="818">
        <v>-3957819571</v>
      </c>
      <c r="H54" s="816"/>
      <c r="I54" s="818">
        <v>357517</v>
      </c>
    </row>
    <row r="55" spans="1:9" s="823" customFormat="1" ht="13.9" thickBot="1" x14ac:dyDescent="0.3">
      <c r="A55" s="815">
        <v>46</v>
      </c>
      <c r="B55" s="846" t="s">
        <v>428</v>
      </c>
      <c r="C55" s="816"/>
      <c r="D55" s="817"/>
      <c r="E55" s="863">
        <v>-4123986958.4562001</v>
      </c>
      <c r="F55" s="816"/>
      <c r="G55" s="849">
        <v>-4124351795.4082999</v>
      </c>
      <c r="H55" s="816"/>
      <c r="I55" s="849">
        <v>364836.95210000873</v>
      </c>
    </row>
    <row r="56" spans="1:9" s="823" customFormat="1" ht="40.15" thickTop="1" x14ac:dyDescent="0.25">
      <c r="A56" s="815">
        <v>47</v>
      </c>
      <c r="B56" s="846" t="s">
        <v>429</v>
      </c>
      <c r="C56" s="816"/>
      <c r="D56" s="847" t="s">
        <v>430</v>
      </c>
      <c r="E56" s="844">
        <v>12887378</v>
      </c>
      <c r="F56" s="816"/>
      <c r="G56" s="844"/>
      <c r="H56" s="816"/>
      <c r="I56" s="868"/>
    </row>
    <row r="57" spans="1:9" s="823" customFormat="1" ht="26.45" x14ac:dyDescent="0.25">
      <c r="A57" s="815">
        <v>48</v>
      </c>
      <c r="B57" s="846" t="s">
        <v>431</v>
      </c>
      <c r="C57" s="816"/>
      <c r="D57" s="847" t="s">
        <v>11418</v>
      </c>
      <c r="E57" s="844">
        <v>40144.8969</v>
      </c>
      <c r="F57" s="816"/>
      <c r="G57" s="844"/>
      <c r="H57" s="816"/>
      <c r="I57" s="868"/>
    </row>
    <row r="58" spans="1:9" s="823" customFormat="1" ht="26.45" x14ac:dyDescent="0.25">
      <c r="A58" s="815">
        <v>49</v>
      </c>
      <c r="B58" s="846" t="s">
        <v>419</v>
      </c>
      <c r="C58" s="816"/>
      <c r="D58" s="861" t="s">
        <v>432</v>
      </c>
      <c r="E58" s="818">
        <v>-133865822</v>
      </c>
      <c r="F58" s="816"/>
      <c r="G58" s="844"/>
      <c r="H58" s="816"/>
      <c r="I58" s="868"/>
    </row>
    <row r="59" spans="1:9" s="823" customFormat="1" ht="13.15" x14ac:dyDescent="0.25">
      <c r="A59" s="815">
        <v>50</v>
      </c>
      <c r="B59" s="846" t="s">
        <v>433</v>
      </c>
      <c r="C59" s="816"/>
      <c r="D59" s="861" t="s">
        <v>434</v>
      </c>
      <c r="E59" s="818">
        <v>0</v>
      </c>
      <c r="F59" s="816"/>
      <c r="G59" s="844"/>
      <c r="H59" s="816"/>
      <c r="I59" s="869"/>
    </row>
    <row r="60" spans="1:9" s="823" customFormat="1" ht="13.15" x14ac:dyDescent="0.25">
      <c r="A60" s="815"/>
      <c r="B60" s="846" t="s">
        <v>433</v>
      </c>
      <c r="C60" s="816"/>
      <c r="D60" s="861" t="s">
        <v>435</v>
      </c>
      <c r="E60" s="818">
        <v>0</v>
      </c>
      <c r="F60" s="816"/>
      <c r="G60" s="844"/>
      <c r="H60" s="816"/>
      <c r="I60" s="869"/>
    </row>
    <row r="61" spans="1:9" s="823" customFormat="1" ht="13.15" x14ac:dyDescent="0.25">
      <c r="A61" s="815">
        <v>51</v>
      </c>
      <c r="B61" s="846" t="s">
        <v>436</v>
      </c>
      <c r="C61" s="816"/>
      <c r="D61" s="861" t="s">
        <v>437</v>
      </c>
      <c r="E61" s="818">
        <v>0</v>
      </c>
      <c r="F61" s="816"/>
      <c r="G61" s="844"/>
      <c r="H61" s="816"/>
      <c r="I61" s="869"/>
    </row>
    <row r="62" spans="1:9" s="823" customFormat="1" ht="13.15" x14ac:dyDescent="0.25">
      <c r="A62" s="815">
        <v>52</v>
      </c>
      <c r="B62" s="846" t="s">
        <v>436</v>
      </c>
      <c r="C62" s="816"/>
      <c r="D62" s="861" t="s">
        <v>438</v>
      </c>
      <c r="E62" s="818">
        <v>0</v>
      </c>
      <c r="F62" s="816"/>
      <c r="G62" s="844"/>
      <c r="H62" s="816"/>
      <c r="I62" s="869"/>
    </row>
    <row r="63" spans="1:9" s="823" customFormat="1" ht="13.15" x14ac:dyDescent="0.25">
      <c r="A63" s="815">
        <v>53</v>
      </c>
      <c r="B63" s="846" t="s">
        <v>439</v>
      </c>
      <c r="C63" s="816"/>
      <c r="D63" s="861" t="s">
        <v>440</v>
      </c>
      <c r="E63" s="818">
        <v>-177729786</v>
      </c>
      <c r="F63" s="816"/>
      <c r="G63" s="844"/>
      <c r="H63" s="816"/>
      <c r="I63" s="869"/>
    </row>
    <row r="64" spans="1:9" s="823" customFormat="1" ht="13.15" x14ac:dyDescent="0.25">
      <c r="A64" s="815">
        <v>54</v>
      </c>
      <c r="B64" s="846" t="s">
        <v>439</v>
      </c>
      <c r="C64" s="816"/>
      <c r="D64" s="861" t="s">
        <v>441</v>
      </c>
      <c r="E64" s="818">
        <v>0</v>
      </c>
      <c r="F64" s="816"/>
      <c r="G64" s="844"/>
      <c r="H64" s="816"/>
      <c r="I64" s="869"/>
    </row>
    <row r="65" spans="1:9" s="823" customFormat="1" ht="13.15" x14ac:dyDescent="0.25">
      <c r="A65" s="815">
        <v>55</v>
      </c>
      <c r="B65" s="846" t="s">
        <v>442</v>
      </c>
      <c r="C65" s="816"/>
      <c r="D65" s="861" t="s">
        <v>443</v>
      </c>
      <c r="E65" s="818">
        <v>-2733309.4310000003</v>
      </c>
      <c r="F65" s="816"/>
      <c r="G65" s="844"/>
      <c r="H65" s="816"/>
      <c r="I65" s="869"/>
    </row>
    <row r="66" spans="1:9" s="823" customFormat="1" ht="13.15" x14ac:dyDescent="0.25">
      <c r="A66" s="815">
        <v>56</v>
      </c>
      <c r="B66" s="815"/>
      <c r="C66" s="816"/>
      <c r="D66" s="817"/>
      <c r="E66" s="845"/>
      <c r="F66" s="816"/>
      <c r="G66" s="844"/>
      <c r="H66" s="816"/>
      <c r="I66" s="844"/>
    </row>
    <row r="67" spans="1:9" s="823" customFormat="1" ht="13.9" thickBot="1" x14ac:dyDescent="0.3">
      <c r="A67" s="815">
        <v>57</v>
      </c>
      <c r="B67" s="815" t="s">
        <v>421</v>
      </c>
      <c r="C67" s="816"/>
      <c r="D67" s="817"/>
      <c r="E67" s="848">
        <v>-4425388352.9902992</v>
      </c>
      <c r="F67" s="816"/>
      <c r="G67" s="850"/>
      <c r="H67" s="816"/>
      <c r="I67" s="850"/>
    </row>
    <row r="68" spans="1:9" s="823" customFormat="1" ht="13.9" thickTop="1" x14ac:dyDescent="0.25">
      <c r="A68" s="815">
        <v>58</v>
      </c>
      <c r="B68" s="815"/>
      <c r="C68" s="816"/>
      <c r="D68" s="817"/>
      <c r="E68" s="818"/>
      <c r="F68" s="816"/>
      <c r="G68" s="844"/>
      <c r="H68" s="816"/>
      <c r="I68" s="844"/>
    </row>
    <row r="69" spans="1:9" s="823" customFormat="1" ht="13.9" thickBot="1" x14ac:dyDescent="0.3">
      <c r="A69" s="815">
        <v>59</v>
      </c>
      <c r="B69" s="846" t="s">
        <v>444</v>
      </c>
      <c r="C69" s="816"/>
      <c r="D69" s="817"/>
      <c r="E69" s="848">
        <v>6327541693.6748009</v>
      </c>
      <c r="F69" s="816"/>
      <c r="G69" s="850"/>
      <c r="H69" s="816"/>
      <c r="I69" s="870"/>
    </row>
    <row r="70" spans="1:9" s="823" customFormat="1" ht="13.9" thickTop="1" x14ac:dyDescent="0.25">
      <c r="A70" s="815">
        <v>60</v>
      </c>
      <c r="B70" s="815"/>
      <c r="C70" s="816"/>
      <c r="D70" s="817"/>
      <c r="E70" s="818"/>
      <c r="F70" s="816"/>
      <c r="G70" s="818"/>
      <c r="H70" s="816"/>
      <c r="I70" s="818"/>
    </row>
    <row r="71" spans="1:9" s="823" customFormat="1" ht="13.15" x14ac:dyDescent="0.25">
      <c r="A71" s="815">
        <v>61</v>
      </c>
      <c r="B71" s="815" t="s">
        <v>445</v>
      </c>
      <c r="C71" s="816"/>
      <c r="D71" s="817"/>
      <c r="E71" s="818">
        <v>6327541692.3938465</v>
      </c>
      <c r="F71" s="816"/>
      <c r="G71" s="871"/>
      <c r="H71" s="816"/>
      <c r="I71" s="818"/>
    </row>
    <row r="72" spans="1:9" s="823" customFormat="1" ht="13.15" x14ac:dyDescent="0.25">
      <c r="A72" s="815">
        <v>62</v>
      </c>
      <c r="B72" s="872" t="s">
        <v>394</v>
      </c>
      <c r="C72" s="873"/>
      <c r="D72" s="874"/>
      <c r="E72" s="875">
        <v>-1.2809543609619141</v>
      </c>
      <c r="F72" s="816"/>
      <c r="G72" s="818"/>
      <c r="H72" s="816"/>
      <c r="I72" s="818"/>
    </row>
    <row r="74" spans="1:9" s="823" customFormat="1" ht="13.15" x14ac:dyDescent="0.25">
      <c r="A74" s="815"/>
      <c r="B74" s="876"/>
      <c r="C74" s="876"/>
      <c r="D74" s="876"/>
      <c r="E74" s="868"/>
      <c r="F74" s="868"/>
      <c r="G74" s="868"/>
      <c r="H74" s="868"/>
      <c r="I74" s="868"/>
    </row>
    <row r="75" spans="1:9" s="823" customFormat="1" ht="13.15" x14ac:dyDescent="0.25">
      <c r="A75" s="815"/>
      <c r="B75" s="876"/>
      <c r="C75" s="876"/>
      <c r="D75" s="876"/>
      <c r="E75" s="868"/>
      <c r="F75" s="868"/>
      <c r="G75" s="868"/>
      <c r="H75" s="868"/>
      <c r="I75" s="868"/>
    </row>
    <row r="76" spans="1:9" s="823" customFormat="1" ht="13.15" x14ac:dyDescent="0.25">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2019-07-02T07:00:00+00:00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190529</DocketNumber>
    <DelegatedOrder xmlns="dc463f71-b30c-4ab2-9473-d307f9d35888">false</DelegatedOrder>
  </documentManagement>
</p:properties>
</file>

<file path=customXml/itemProps1.xml><?xml version="1.0" encoding="utf-8"?>
<ds:datastoreItem xmlns:ds="http://schemas.openxmlformats.org/officeDocument/2006/customXml" ds:itemID="{50404BA8-F3C6-4DC3-B22E-AAA32321D001}"/>
</file>

<file path=customXml/itemProps2.xml><?xml version="1.0" encoding="utf-8"?>
<ds:datastoreItem xmlns:ds="http://schemas.openxmlformats.org/officeDocument/2006/customXml" ds:itemID="{736F621E-C746-415A-BE38-9C2CE43D7513}"/>
</file>

<file path=customXml/itemProps3.xml><?xml version="1.0" encoding="utf-8"?>
<ds:datastoreItem xmlns:ds="http://schemas.openxmlformats.org/officeDocument/2006/customXml" ds:itemID="{AD97EA54-B173-4E2F-93A1-AC58CD4529CC}"/>
</file>

<file path=customXml/itemProps4.xml><?xml version="1.0" encoding="utf-8"?>
<ds:datastoreItem xmlns:ds="http://schemas.openxmlformats.org/officeDocument/2006/customXml" ds:itemID="{B6595C9E-A6A5-4D73-B9B1-D488E69C5F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MarvelousMarina</cp:lastModifiedBy>
  <cp:lastPrinted>2019-06-21T17:25:27Z</cp:lastPrinted>
  <dcterms:created xsi:type="dcterms:W3CDTF">2016-11-18T19:05:23Z</dcterms:created>
  <dcterms:modified xsi:type="dcterms:W3CDTF">2019-06-21T17:46:26Z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