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tabRatio="751"/>
  </bookViews>
  <sheets>
    <sheet name="E-DDC-19" sheetId="12" r:id="rId1"/>
    <sheet name="Acerno_Cache_XXXXX" sheetId="13" state="veryHidden" r:id="rId2"/>
    <sheet name="E-DDC-20" sheetId="10" r:id="rId3"/>
    <sheet name="G-DDC-3" sheetId="2" r:id="rId4"/>
    <sheet name="G-DDC-4" sheetId="14" r:id="rId5"/>
  </sheets>
  <externalReferences>
    <externalReference r:id="rId6"/>
  </externalReferences>
  <definedNames>
    <definedName name="_xlnm.Print_Area" localSheetId="0">'E-DDC-19'!$A$1:$F$44</definedName>
    <definedName name="Recover">[1]Macro1!$A$145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19" i="12" l="1"/>
  <c r="D19" i="2"/>
  <c r="D18" i="2" l="1"/>
  <c r="D17" i="2"/>
  <c r="D16" i="2"/>
  <c r="D15" i="2"/>
  <c r="D18" i="12"/>
  <c r="D17" i="12"/>
  <c r="D16" i="12"/>
  <c r="D15" i="12"/>
  <c r="M16" i="10"/>
  <c r="L12" i="10"/>
  <c r="K12" i="10"/>
  <c r="M10" i="10"/>
  <c r="L10" i="10"/>
  <c r="K10" i="10"/>
  <c r="N9" i="10"/>
  <c r="N16" i="10" s="1"/>
  <c r="L9" i="10"/>
  <c r="N16" i="14"/>
  <c r="M16" i="14"/>
  <c r="L12" i="14"/>
  <c r="K12" i="14"/>
  <c r="N10" i="10" l="1"/>
  <c r="M10" i="14" l="1"/>
  <c r="N10" i="14"/>
  <c r="N9" i="14"/>
  <c r="S9" i="14" l="1"/>
  <c r="V22" i="14" l="1"/>
  <c r="U22" i="14"/>
  <c r="T22" i="14"/>
  <c r="S22" i="14"/>
  <c r="R22" i="14"/>
  <c r="Q22" i="14"/>
  <c r="E22" i="14"/>
  <c r="D22" i="14"/>
  <c r="D23" i="14" s="1"/>
  <c r="C22" i="14"/>
  <c r="C23" i="14" s="1"/>
  <c r="F21" i="14"/>
  <c r="F22" i="14" s="1"/>
  <c r="E20" i="14"/>
  <c r="D20" i="14"/>
  <c r="C20" i="14"/>
  <c r="S19" i="14"/>
  <c r="R19" i="14"/>
  <c r="F19" i="14"/>
  <c r="U19" i="14" s="1"/>
  <c r="U18" i="14"/>
  <c r="R18" i="14"/>
  <c r="Q18" i="14"/>
  <c r="F18" i="14"/>
  <c r="T18" i="14" s="1"/>
  <c r="F17" i="14"/>
  <c r="S17" i="14" s="1"/>
  <c r="F16" i="14"/>
  <c r="R16" i="14" s="1"/>
  <c r="E15" i="14"/>
  <c r="E23" i="14" s="1"/>
  <c r="D15" i="14"/>
  <c r="C15" i="14"/>
  <c r="U14" i="14"/>
  <c r="S14" i="14"/>
  <c r="R14" i="14"/>
  <c r="Q14" i="14"/>
  <c r="F14" i="14"/>
  <c r="T14" i="14" s="1"/>
  <c r="F13" i="14"/>
  <c r="S13" i="14" s="1"/>
  <c r="U12" i="14"/>
  <c r="T12" i="14"/>
  <c r="S12" i="14"/>
  <c r="Q12" i="14"/>
  <c r="F12" i="14"/>
  <c r="F11" i="14"/>
  <c r="E11" i="14"/>
  <c r="D11" i="14"/>
  <c r="C11" i="14"/>
  <c r="S10" i="14"/>
  <c r="T10" i="14"/>
  <c r="K10" i="14"/>
  <c r="F10" i="14"/>
  <c r="U10" i="14" s="1"/>
  <c r="U9" i="14"/>
  <c r="Q9" i="14"/>
  <c r="T9" i="14"/>
  <c r="L9" i="14"/>
  <c r="L10" i="14" s="1"/>
  <c r="R10" i="14" s="1"/>
  <c r="F9" i="14"/>
  <c r="S11" i="14" s="1"/>
  <c r="R12" i="14" l="1"/>
  <c r="T11" i="14"/>
  <c r="T15" i="14"/>
  <c r="F23" i="14"/>
  <c r="S15" i="14"/>
  <c r="V18" i="14"/>
  <c r="V14" i="14"/>
  <c r="U11" i="14"/>
  <c r="V12" i="14"/>
  <c r="U15" i="14"/>
  <c r="U23" i="14" s="1"/>
  <c r="T17" i="14"/>
  <c r="F15" i="14"/>
  <c r="T16" i="14"/>
  <c r="Q17" i="14"/>
  <c r="V17" i="14" s="1"/>
  <c r="U17" i="14"/>
  <c r="R13" i="14"/>
  <c r="Q16" i="14"/>
  <c r="U16" i="14"/>
  <c r="U20" i="14" s="1"/>
  <c r="R17" i="14"/>
  <c r="R20" i="14" s="1"/>
  <c r="S18" i="14"/>
  <c r="T19" i="14"/>
  <c r="T13" i="14"/>
  <c r="S16" i="14"/>
  <c r="F20" i="14"/>
  <c r="Q13" i="14"/>
  <c r="V13" i="14" s="1"/>
  <c r="U13" i="14"/>
  <c r="R9" i="14"/>
  <c r="R11" i="14" s="1"/>
  <c r="Q10" i="14"/>
  <c r="V10" i="14" s="1"/>
  <c r="Q19" i="14"/>
  <c r="V19" i="14" s="1"/>
  <c r="R15" i="14" l="1"/>
  <c r="R23" i="14"/>
  <c r="V16" i="14"/>
  <c r="V20" i="14" s="1"/>
  <c r="Q20" i="14"/>
  <c r="Q11" i="14"/>
  <c r="V15" i="14"/>
  <c r="T20" i="14"/>
  <c r="T23" i="14" s="1"/>
  <c r="S20" i="14"/>
  <c r="S23" i="14" s="1"/>
  <c r="V9" i="14"/>
  <c r="V11" i="14" s="1"/>
  <c r="Q15" i="14"/>
  <c r="B19" i="2"/>
  <c r="B20" i="2" s="1"/>
  <c r="B21" i="2" s="1"/>
  <c r="B22" i="2" s="1"/>
  <c r="B23" i="2" s="1"/>
  <c r="B24" i="2" s="1"/>
  <c r="B25" i="2" s="1"/>
  <c r="B18" i="2"/>
  <c r="B16" i="2"/>
  <c r="B17" i="2" s="1"/>
  <c r="D12" i="2"/>
  <c r="D14" i="2" s="1"/>
  <c r="A2" i="2"/>
  <c r="E23" i="10"/>
  <c r="D23" i="10"/>
  <c r="C23" i="10"/>
  <c r="V22" i="10"/>
  <c r="U22" i="10"/>
  <c r="T22" i="10"/>
  <c r="S22" i="10"/>
  <c r="R22" i="10"/>
  <c r="Q22" i="10"/>
  <c r="F22" i="10"/>
  <c r="E22" i="10"/>
  <c r="D22" i="10"/>
  <c r="C22" i="10"/>
  <c r="F21" i="10"/>
  <c r="F20" i="10"/>
  <c r="E20" i="10"/>
  <c r="D20" i="10"/>
  <c r="C20" i="10"/>
  <c r="U19" i="10"/>
  <c r="T19" i="10"/>
  <c r="S19" i="10"/>
  <c r="R19" i="10"/>
  <c r="Q19" i="10"/>
  <c r="F19" i="10"/>
  <c r="U18" i="10"/>
  <c r="T18" i="10"/>
  <c r="S18" i="10"/>
  <c r="R18" i="10"/>
  <c r="Q18" i="10"/>
  <c r="V18" i="10" s="1"/>
  <c r="F18" i="10"/>
  <c r="U17" i="10"/>
  <c r="T17" i="10"/>
  <c r="S17" i="10"/>
  <c r="R17" i="10"/>
  <c r="Q17" i="10"/>
  <c r="F17" i="10"/>
  <c r="U16" i="10"/>
  <c r="T16" i="10"/>
  <c r="S16" i="10"/>
  <c r="R16" i="10"/>
  <c r="Q16" i="10"/>
  <c r="V16" i="10" s="1"/>
  <c r="F16" i="10"/>
  <c r="F15" i="10"/>
  <c r="F23" i="10" s="1"/>
  <c r="E15" i="10"/>
  <c r="D15" i="10"/>
  <c r="C15" i="10"/>
  <c r="U14" i="10"/>
  <c r="T14" i="10"/>
  <c r="S14" i="10"/>
  <c r="R14" i="10"/>
  <c r="Q14" i="10"/>
  <c r="V14" i="10" s="1"/>
  <c r="F14" i="10"/>
  <c r="U13" i="10"/>
  <c r="T13" i="10"/>
  <c r="T15" i="10" s="1"/>
  <c r="S13" i="10"/>
  <c r="S15" i="10" s="1"/>
  <c r="R13" i="10"/>
  <c r="Q13" i="10"/>
  <c r="F13" i="10"/>
  <c r="U12" i="10"/>
  <c r="U15" i="10" s="1"/>
  <c r="T12" i="10"/>
  <c r="S12" i="10"/>
  <c r="R12" i="10"/>
  <c r="R15" i="10" s="1"/>
  <c r="Q12" i="10"/>
  <c r="V12" i="10" s="1"/>
  <c r="F12" i="10"/>
  <c r="F11" i="10"/>
  <c r="E11" i="10"/>
  <c r="D11" i="10"/>
  <c r="C11" i="10"/>
  <c r="U10" i="10"/>
  <c r="T10" i="10"/>
  <c r="S10" i="10"/>
  <c r="R10" i="10"/>
  <c r="Q10" i="10"/>
  <c r="V10" i="10" s="1"/>
  <c r="F10" i="10"/>
  <c r="U9" i="10"/>
  <c r="U11" i="10" s="1"/>
  <c r="T9" i="10"/>
  <c r="T11" i="10" s="1"/>
  <c r="S9" i="10"/>
  <c r="S11" i="10" s="1"/>
  <c r="R9" i="10"/>
  <c r="Q9" i="10"/>
  <c r="F9" i="10"/>
  <c r="B18" i="12"/>
  <c r="V15" i="10" l="1"/>
  <c r="Q11" i="10"/>
  <c r="V13" i="10"/>
  <c r="S20" i="10"/>
  <c r="S23" i="10" s="1"/>
  <c r="V17" i="10"/>
  <c r="U20" i="10"/>
  <c r="R11" i="10"/>
  <c r="T20" i="10"/>
  <c r="T23" i="10" s="1"/>
  <c r="R20" i="10"/>
  <c r="R23" i="10" s="1"/>
  <c r="V19" i="10"/>
  <c r="Q23" i="14"/>
  <c r="V23" i="14"/>
  <c r="U23" i="10"/>
  <c r="V20" i="10"/>
  <c r="Q20" i="10"/>
  <c r="V9" i="10"/>
  <c r="V11" i="10" s="1"/>
  <c r="Q15" i="10"/>
  <c r="B16" i="12"/>
  <c r="B17" i="12" s="1"/>
  <c r="B19" i="12" s="1"/>
  <c r="B20" i="12" s="1"/>
  <c r="B21" i="12" s="1"/>
  <c r="B22" i="12" s="1"/>
  <c r="B23" i="12" s="1"/>
  <c r="B24" i="12" s="1"/>
  <c r="B25" i="12" s="1"/>
  <c r="D27" i="2" l="1"/>
  <c r="D30" i="2" s="1"/>
  <c r="V23" i="10"/>
  <c r="Q23" i="10"/>
  <c r="A2" i="12"/>
  <c r="D12" i="12" l="1"/>
  <c r="D14" i="12" s="1"/>
  <c r="D27" i="12" l="1"/>
  <c r="D30" i="12" s="1"/>
</calcChain>
</file>

<file path=xl/sharedStrings.xml><?xml version="1.0" encoding="utf-8"?>
<sst xmlns="http://schemas.openxmlformats.org/spreadsheetml/2006/main" count="142" uniqueCount="61">
  <si>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</si>
  <si>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</si>
  <si>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</si>
  <si>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</si>
  <si>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</si>
  <si>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</si>
  <si>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</si>
  <si>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</si>
  <si>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</si>
  <si>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</si>
  <si>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</si>
  <si>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</si>
  <si>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</si>
  <si>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</si>
  <si>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</si>
  <si>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</si>
  <si>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</si>
  <si>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</si>
  <si>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</si>
  <si>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</si>
  <si>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</si>
  <si>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Jun</t>
  </si>
  <si>
    <t>Jul</t>
  </si>
  <si>
    <t>Sep</t>
  </si>
  <si>
    <t>ED</t>
  </si>
  <si>
    <t>Total</t>
  </si>
  <si>
    <t xml:space="preserve">Washington AMA </t>
  </si>
  <si>
    <t>Non-Plant Excess Tax Liability in Rate Base</t>
  </si>
  <si>
    <t>Tax Balance</t>
  </si>
  <si>
    <t>Electric WA</t>
  </si>
  <si>
    <t>Allocation Factors</t>
  </si>
  <si>
    <t>Allocated Amounts</t>
  </si>
  <si>
    <t>SVC2</t>
  </si>
  <si>
    <t>JUR2</t>
  </si>
  <si>
    <t>APL</t>
  </si>
  <si>
    <t>Plant</t>
  </si>
  <si>
    <t>W/C</t>
  </si>
  <si>
    <t>Utility</t>
  </si>
  <si>
    <t xml:space="preserve">ED </t>
  </si>
  <si>
    <t>GD N</t>
  </si>
  <si>
    <t>GD OR</t>
  </si>
  <si>
    <t>WA E</t>
  </si>
  <si>
    <t>ID E</t>
  </si>
  <si>
    <t>WA G</t>
  </si>
  <si>
    <t>ID G</t>
  </si>
  <si>
    <t>OR G</t>
  </si>
  <si>
    <t>CD</t>
  </si>
  <si>
    <t>AA</t>
  </si>
  <si>
    <t>AN</t>
  </si>
  <si>
    <t>CD Total</t>
  </si>
  <si>
    <t>ED Total</t>
  </si>
  <si>
    <t>GD</t>
  </si>
  <si>
    <t>AS</t>
  </si>
  <si>
    <t>OR</t>
  </si>
  <si>
    <t>GD Total</t>
  </si>
  <si>
    <t>ZZ</t>
  </si>
  <si>
    <t>ZZ Total</t>
  </si>
  <si>
    <t>Grand Total</t>
  </si>
  <si>
    <t>Natural Gas WA</t>
  </si>
  <si>
    <t>Prior to incorporation in Customer Rates - Removal from Rate Base</t>
  </si>
  <si>
    <t xml:space="preserve">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</si>
</sst>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2" fillId="0" borderId="0" xfId="0" applyFont="1" applyAlignment="1"/>
    <xf numFmtId="165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7" fontId="5" fillId="0" borderId="0" xfId="0" applyNumberFormat="1" applyFont="1"/>
    <xf numFmtId="0" fontId="5" fillId="0" borderId="0" xfId="0" applyNumberFormat="1" applyFont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4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5" fontId="6" fillId="0" borderId="5" xfId="1" applyNumberFormat="1" applyFont="1" applyBorder="1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2" fillId="0" borderId="0" xfId="0" applyFont="1"/>
    <xf numFmtId="166" fontId="5" fillId="2" borderId="6" xfId="0" applyNumberFormat="1" applyFont="1" applyFill="1" applyBorder="1" applyAlignment="1">
      <alignment horizontal="center"/>
    </xf>
    <xf numFmtId="166" fontId="5" fillId="0" borderId="7" xfId="0" applyNumberFormat="1" applyFont="1" applyBorder="1"/>
    <xf numFmtId="0" fontId="5" fillId="0" borderId="0" xfId="6"/>
    <xf numFmtId="0" fontId="6" fillId="0" borderId="0" xfId="6" applyFont="1" applyAlignment="1">
      <alignment horizontal="center"/>
    </xf>
    <xf numFmtId="0" fontId="8" fillId="0" borderId="0" xfId="6" applyFont="1" applyFill="1" applyAlignment="1">
      <alignment horizontal="center"/>
    </xf>
    <xf numFmtId="37" fontId="5" fillId="0" borderId="0" xfId="6" applyNumberFormat="1"/>
    <xf numFmtId="10" fontId="5" fillId="0" borderId="0" xfId="6" applyNumberFormat="1"/>
    <xf numFmtId="37" fontId="5" fillId="0" borderId="11" xfId="6" applyNumberFormat="1" applyBorder="1"/>
    <xf numFmtId="37" fontId="5" fillId="0" borderId="2" xfId="6" applyNumberFormat="1" applyBorder="1"/>
    <xf numFmtId="14" fontId="0" fillId="0" borderId="0" xfId="0" applyNumberFormat="1"/>
    <xf numFmtId="0" fontId="5" fillId="0" borderId="3" xfId="0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0" fontId="5" fillId="0" borderId="0" xfId="6" applyNumberFormat="1" applyFill="1"/>
    <xf numFmtId="10" fontId="0" fillId="0" borderId="0" xfId="0" applyNumberFormat="1" applyFill="1"/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8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0" xfId="6"/>
    <cellStyle name="Normal 2" xfId="3"/>
    <cellStyle name="Normal 2 2" xfId="5"/>
    <cellStyle name="Normal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1.140625" style="7" customWidth="1"/>
    <col min="6" max="6" width="13.5703125" style="7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55" t="s">
        <v>0</v>
      </c>
      <c r="B1" s="55"/>
      <c r="C1" s="55"/>
      <c r="D1" s="55"/>
      <c r="E1" s="8"/>
      <c r="F1" s="8"/>
      <c r="G1" s="8"/>
      <c r="H1" s="8"/>
      <c r="I1" s="8"/>
      <c r="J1" s="8"/>
    </row>
    <row r="2" spans="1:10" x14ac:dyDescent="0.2">
      <c r="A2" s="56" t="str">
        <f>'E-DDC-20'!A2</f>
        <v>Non-Plant Excess Tax Liability in Rate Base</v>
      </c>
      <c r="B2" s="56"/>
      <c r="C2" s="56"/>
      <c r="D2" s="56"/>
      <c r="E2" s="5"/>
      <c r="F2" s="5"/>
      <c r="G2" s="5"/>
      <c r="H2" s="5"/>
      <c r="I2" s="5"/>
      <c r="J2" s="5"/>
    </row>
    <row r="3" spans="1:10" ht="12.75" customHeight="1" x14ac:dyDescent="0.2">
      <c r="A3" s="57" t="s">
        <v>26</v>
      </c>
      <c r="B3" s="57"/>
      <c r="C3" s="57"/>
      <c r="D3" s="57"/>
      <c r="E3" s="6"/>
      <c r="F3" s="6"/>
      <c r="G3" s="6"/>
      <c r="H3" s="6"/>
      <c r="I3" s="6"/>
      <c r="J3" s="6"/>
    </row>
    <row r="4" spans="1:10" x14ac:dyDescent="0.2">
      <c r="A4" s="6"/>
      <c r="B4" s="6"/>
      <c r="C4" s="6"/>
      <c r="E4" s="19"/>
      <c r="F4" s="19"/>
      <c r="G4" s="6"/>
      <c r="H4" s="6"/>
      <c r="I4" s="6"/>
      <c r="J4" s="6"/>
    </row>
    <row r="5" spans="1:10" x14ac:dyDescent="0.2">
      <c r="A5" s="11"/>
      <c r="B5" s="23"/>
      <c r="C5" s="7"/>
      <c r="D5" s="36" t="s">
        <v>29</v>
      </c>
      <c r="E5" s="54"/>
      <c r="F5" s="54"/>
      <c r="G5" s="6"/>
      <c r="H5" s="6"/>
      <c r="I5" s="6"/>
      <c r="J5" s="6"/>
    </row>
    <row r="6" spans="1:10" x14ac:dyDescent="0.2">
      <c r="A6" s="11"/>
      <c r="B6" s="23"/>
      <c r="C6" s="7"/>
      <c r="D6" s="17" t="s">
        <v>4</v>
      </c>
      <c r="E6" s="20"/>
      <c r="F6" s="6"/>
      <c r="G6" s="6"/>
      <c r="H6" s="6"/>
      <c r="I6" s="6"/>
    </row>
    <row r="7" spans="1:10" x14ac:dyDescent="0.2">
      <c r="A7" s="12" t="s">
        <v>5</v>
      </c>
      <c r="B7" s="23"/>
      <c r="C7" s="7"/>
      <c r="D7" s="22" t="s">
        <v>28</v>
      </c>
      <c r="E7" s="20"/>
      <c r="F7" s="6"/>
      <c r="G7" s="6"/>
      <c r="H7" s="6"/>
      <c r="I7" s="6"/>
    </row>
    <row r="8" spans="1:10" x14ac:dyDescent="0.2">
      <c r="A8" s="10"/>
      <c r="B8" s="23"/>
      <c r="C8" s="7"/>
      <c r="D8" s="46"/>
      <c r="E8" s="18"/>
      <c r="F8" s="6"/>
      <c r="G8" s="6"/>
      <c r="H8" s="6"/>
      <c r="I8" s="6"/>
    </row>
    <row r="9" spans="1:10" x14ac:dyDescent="0.2">
      <c r="A9" s="13" t="s">
        <v>6</v>
      </c>
      <c r="B9" s="23">
        <v>2017</v>
      </c>
      <c r="C9" s="7"/>
      <c r="D9" s="37">
        <v>0</v>
      </c>
      <c r="E9" s="14"/>
      <c r="F9" s="6"/>
      <c r="G9" s="6"/>
      <c r="H9" s="6"/>
      <c r="I9" s="6"/>
    </row>
    <row r="10" spans="1:10" x14ac:dyDescent="0.2">
      <c r="A10" s="13" t="s">
        <v>6</v>
      </c>
      <c r="B10" s="23">
        <v>2018</v>
      </c>
      <c r="C10" s="7"/>
      <c r="D10" s="37">
        <v>0</v>
      </c>
      <c r="E10" s="14"/>
      <c r="F10" s="6"/>
      <c r="G10" s="6"/>
      <c r="H10" s="6"/>
      <c r="I10" s="6"/>
    </row>
    <row r="11" spans="1:10" x14ac:dyDescent="0.2">
      <c r="A11" s="15"/>
      <c r="B11" s="23"/>
      <c r="C11" s="7"/>
      <c r="D11" s="47"/>
      <c r="E11" s="14"/>
      <c r="F11" s="6"/>
      <c r="G11" s="6"/>
      <c r="H11" s="6"/>
      <c r="I11" s="6"/>
    </row>
    <row r="12" spans="1:10" x14ac:dyDescent="0.2">
      <c r="A12" s="15" t="s">
        <v>3</v>
      </c>
      <c r="B12" s="23"/>
      <c r="C12" s="7"/>
      <c r="D12" s="37">
        <f>D9+D10</f>
        <v>0</v>
      </c>
      <c r="E12" s="14"/>
      <c r="F12" s="6"/>
      <c r="G12" s="6"/>
      <c r="H12" s="6"/>
      <c r="I12" s="6"/>
    </row>
    <row r="13" spans="1:10" x14ac:dyDescent="0.2">
      <c r="A13" s="15" t="s">
        <v>7</v>
      </c>
      <c r="B13" s="23"/>
      <c r="C13" s="7"/>
      <c r="D13" s="22" t="s">
        <v>8</v>
      </c>
      <c r="E13" s="20"/>
      <c r="F13" s="6"/>
      <c r="G13" s="6"/>
      <c r="H13" s="6"/>
      <c r="I13" s="6"/>
    </row>
    <row r="14" spans="1:10" x14ac:dyDescent="0.2">
      <c r="A14" s="15" t="s">
        <v>9</v>
      </c>
      <c r="B14" s="23"/>
      <c r="C14" s="7"/>
      <c r="D14" s="47">
        <f>D12/2</f>
        <v>0</v>
      </c>
      <c r="E14" s="14"/>
      <c r="F14" s="6"/>
      <c r="G14" s="6"/>
      <c r="H14" s="6"/>
      <c r="I14" s="6"/>
    </row>
    <row r="15" spans="1:10" x14ac:dyDescent="0.2">
      <c r="A15" s="13" t="s">
        <v>10</v>
      </c>
      <c r="B15" s="23">
        <v>2018</v>
      </c>
      <c r="C15" s="7"/>
      <c r="D15" s="37">
        <f>-'E-DDC-20'!$Q$23</f>
        <v>-5043844.3087660838</v>
      </c>
      <c r="E15" s="14"/>
      <c r="F15" s="6"/>
      <c r="G15" s="6"/>
      <c r="H15" s="6"/>
      <c r="I15" s="6"/>
    </row>
    <row r="16" spans="1:10" x14ac:dyDescent="0.2">
      <c r="A16" s="13" t="s">
        <v>11</v>
      </c>
      <c r="B16" s="23">
        <f>B15</f>
        <v>2018</v>
      </c>
      <c r="C16" s="7"/>
      <c r="D16" s="37">
        <f>-'E-DDC-20'!$Q$23</f>
        <v>-5043844.3087660838</v>
      </c>
      <c r="E16" s="14"/>
      <c r="F16" s="6"/>
      <c r="G16" s="6"/>
      <c r="H16" s="6"/>
      <c r="I16" s="6"/>
    </row>
    <row r="17" spans="1:16" x14ac:dyDescent="0.2">
      <c r="A17" s="13" t="s">
        <v>12</v>
      </c>
      <c r="B17" s="23">
        <f t="shared" ref="B17:B25" si="0">B16</f>
        <v>2018</v>
      </c>
      <c r="C17" s="7"/>
      <c r="D17" s="37">
        <f>-'E-DDC-20'!$Q$23</f>
        <v>-5043844.3087660838</v>
      </c>
      <c r="E17" s="14"/>
      <c r="F17" s="6"/>
      <c r="G17" s="6"/>
      <c r="H17" s="6"/>
      <c r="I17" s="6"/>
    </row>
    <row r="18" spans="1:16" x14ac:dyDescent="0.2">
      <c r="A18" s="13" t="s">
        <v>13</v>
      </c>
      <c r="B18" s="23">
        <f>B10</f>
        <v>2018</v>
      </c>
      <c r="C18" s="7"/>
      <c r="D18" s="37">
        <f>-'E-DDC-20'!$Q$23</f>
        <v>-5043844.3087660838</v>
      </c>
      <c r="E18" s="14"/>
      <c r="F18" s="6"/>
      <c r="G18" s="6"/>
      <c r="H18" s="6"/>
      <c r="I18" s="6"/>
    </row>
    <row r="19" spans="1:16" x14ac:dyDescent="0.2">
      <c r="A19" s="13" t="s">
        <v>14</v>
      </c>
      <c r="B19" s="23">
        <f t="shared" si="0"/>
        <v>2018</v>
      </c>
      <c r="C19" s="7"/>
      <c r="D19" s="37">
        <f>-'E-DDC-20'!$Q$23</f>
        <v>-5043844.3087660838</v>
      </c>
      <c r="E19" s="14"/>
      <c r="F19" s="6"/>
      <c r="G19" s="6"/>
      <c r="H19" s="6"/>
      <c r="I19" s="6"/>
    </row>
    <row r="20" spans="1:16" x14ac:dyDescent="0.2">
      <c r="A20" s="13" t="s">
        <v>21</v>
      </c>
      <c r="B20" s="23">
        <f t="shared" si="0"/>
        <v>2018</v>
      </c>
      <c r="C20" s="7"/>
      <c r="D20" s="37">
        <v>0</v>
      </c>
      <c r="E20" s="21"/>
      <c r="F20" s="6"/>
      <c r="G20" s="6"/>
      <c r="H20" s="6"/>
      <c r="I20" s="6"/>
    </row>
    <row r="21" spans="1:16" x14ac:dyDescent="0.2">
      <c r="A21" s="13" t="s">
        <v>22</v>
      </c>
      <c r="B21" s="23">
        <f t="shared" si="0"/>
        <v>2018</v>
      </c>
      <c r="C21" s="7"/>
      <c r="D21" s="37">
        <v>0</v>
      </c>
      <c r="E21" s="14"/>
      <c r="F21" s="6"/>
      <c r="G21" s="6"/>
      <c r="H21" s="6"/>
      <c r="I21" s="6"/>
    </row>
    <row r="22" spans="1:16" x14ac:dyDescent="0.2">
      <c r="A22" s="13" t="s">
        <v>15</v>
      </c>
      <c r="B22" s="23">
        <f t="shared" si="0"/>
        <v>2018</v>
      </c>
      <c r="C22" s="7"/>
      <c r="D22" s="37">
        <v>0</v>
      </c>
      <c r="E22" s="14"/>
      <c r="F22" s="6"/>
      <c r="G22" s="6"/>
      <c r="H22" s="6"/>
      <c r="I22" s="6"/>
    </row>
    <row r="23" spans="1:16" x14ac:dyDescent="0.2">
      <c r="A23" s="13" t="s">
        <v>23</v>
      </c>
      <c r="B23" s="23">
        <f t="shared" si="0"/>
        <v>2018</v>
      </c>
      <c r="C23" s="7"/>
      <c r="D23" s="37">
        <v>0</v>
      </c>
      <c r="E23" s="14"/>
      <c r="F23" s="6"/>
      <c r="G23" s="6"/>
      <c r="H23" s="6"/>
      <c r="I23" s="6"/>
    </row>
    <row r="24" spans="1:16" x14ac:dyDescent="0.2">
      <c r="A24" s="13" t="s">
        <v>16</v>
      </c>
      <c r="B24" s="23">
        <f t="shared" si="0"/>
        <v>2018</v>
      </c>
      <c r="C24" s="7"/>
      <c r="D24" s="37">
        <v>0</v>
      </c>
      <c r="E24" s="14"/>
      <c r="F24" s="6"/>
      <c r="G24" s="6"/>
      <c r="H24" s="6"/>
      <c r="I24" s="6"/>
    </row>
    <row r="25" spans="1:16" x14ac:dyDescent="0.2">
      <c r="A25" s="13" t="s">
        <v>17</v>
      </c>
      <c r="B25" s="23">
        <f t="shared" si="0"/>
        <v>2018</v>
      </c>
      <c r="C25" s="7"/>
      <c r="D25" s="37">
        <v>0</v>
      </c>
      <c r="E25" s="14"/>
      <c r="F25" s="6"/>
      <c r="G25" s="6"/>
      <c r="H25" s="6"/>
      <c r="I25" s="6"/>
    </row>
    <row r="26" spans="1:16" x14ac:dyDescent="0.2">
      <c r="A26" s="10"/>
      <c r="B26" s="23"/>
      <c r="C26" s="7"/>
      <c r="D26" s="48"/>
      <c r="E26" s="14"/>
      <c r="F26"/>
      <c r="H26" s="32"/>
      <c r="K26" s="29"/>
      <c r="L26" s="29"/>
      <c r="N26" s="29"/>
      <c r="O26" s="29"/>
    </row>
    <row r="27" spans="1:16" x14ac:dyDescent="0.2">
      <c r="A27" s="10" t="s">
        <v>3</v>
      </c>
      <c r="B27" s="23"/>
      <c r="C27" s="7"/>
      <c r="D27" s="47">
        <f>SUM(D14:D26)</f>
        <v>-25219221.543830417</v>
      </c>
      <c r="E27" s="14"/>
      <c r="F27"/>
      <c r="H27" s="32"/>
      <c r="K27" s="29"/>
      <c r="L27" s="29"/>
      <c r="N27" s="29"/>
      <c r="O27" s="29"/>
    </row>
    <row r="28" spans="1:16" x14ac:dyDescent="0.2">
      <c r="A28" s="10" t="s">
        <v>18</v>
      </c>
      <c r="B28" s="23"/>
      <c r="C28" s="7"/>
      <c r="D28" s="22" t="s">
        <v>19</v>
      </c>
      <c r="E28" s="20"/>
      <c r="F28"/>
      <c r="H28" s="32"/>
      <c r="K28" s="29"/>
      <c r="L28" s="29"/>
      <c r="N28" s="29"/>
      <c r="O28" s="29"/>
    </row>
    <row r="29" spans="1:16" ht="13.5" thickBot="1" x14ac:dyDescent="0.25">
      <c r="A29" s="10"/>
      <c r="B29" s="23"/>
      <c r="C29" s="7"/>
      <c r="D29" s="47"/>
      <c r="E29" s="14"/>
      <c r="F29"/>
      <c r="H29" s="32"/>
      <c r="K29" s="29"/>
      <c r="L29" s="29"/>
      <c r="N29" s="29"/>
      <c r="O29" s="29"/>
    </row>
    <row r="30" spans="1:16" ht="14.25" thickTop="1" thickBot="1" x14ac:dyDescent="0.25">
      <c r="A30" s="10" t="s">
        <v>20</v>
      </c>
      <c r="B30" s="23"/>
      <c r="C30" s="7"/>
      <c r="D30" s="28">
        <f>D27/12</f>
        <v>-2101601.7953192014</v>
      </c>
      <c r="E30" s="14"/>
      <c r="F30"/>
      <c r="H30" s="32"/>
      <c r="K30" s="29"/>
      <c r="L30" s="29"/>
      <c r="N30" s="29"/>
      <c r="O30" s="29"/>
    </row>
    <row r="31" spans="1:16" ht="13.5" thickTop="1" x14ac:dyDescent="0.2">
      <c r="A31" s="10"/>
      <c r="B31" s="16"/>
      <c r="C31" s="18"/>
      <c r="D31" s="10"/>
      <c r="E31" s="14"/>
      <c r="F31" s="14"/>
      <c r="I31" s="32"/>
      <c r="L31" s="29"/>
      <c r="M31" s="29"/>
      <c r="O31" s="29"/>
      <c r="P31" s="29"/>
    </row>
    <row r="32" spans="1:16" x14ac:dyDescent="0.2">
      <c r="A32"/>
      <c r="E32"/>
      <c r="F32"/>
    </row>
    <row r="33" spans="1:9" ht="9.75" customHeight="1" x14ac:dyDescent="0.2">
      <c r="A33"/>
      <c r="E33"/>
      <c r="F33"/>
    </row>
    <row r="34" spans="1:9" x14ac:dyDescent="0.2">
      <c r="A34"/>
      <c r="E34"/>
      <c r="F34"/>
    </row>
    <row r="35" spans="1:9" x14ac:dyDescent="0.2">
      <c r="A35"/>
      <c r="E35"/>
      <c r="F35"/>
    </row>
    <row r="36" spans="1:9" x14ac:dyDescent="0.2">
      <c r="A36"/>
      <c r="B36" s="32"/>
      <c r="C36" s="7"/>
      <c r="E36" s="30"/>
      <c r="F36" s="29"/>
      <c r="H36" s="29"/>
      <c r="I36" s="29"/>
    </row>
    <row r="37" spans="1:9" x14ac:dyDescent="0.2">
      <c r="A37"/>
      <c r="B37" s="32"/>
      <c r="C37" s="7"/>
      <c r="E37" s="30"/>
      <c r="F37" s="29"/>
      <c r="H37" s="29"/>
      <c r="I37" s="29"/>
    </row>
    <row r="38" spans="1:9" x14ac:dyDescent="0.2">
      <c r="A38"/>
      <c r="B38" s="27"/>
      <c r="C38" s="27"/>
      <c r="D38" s="27"/>
      <c r="E38" s="30"/>
      <c r="F38" s="30"/>
      <c r="H38" s="29"/>
      <c r="I38" s="29"/>
    </row>
    <row r="39" spans="1:9" x14ac:dyDescent="0.2">
      <c r="A39" s="9"/>
      <c r="B39" s="26"/>
      <c r="C39" s="25"/>
      <c r="D39" s="25"/>
      <c r="F39"/>
      <c r="H39" s="29"/>
      <c r="I39" s="29"/>
    </row>
    <row r="40" spans="1:9" x14ac:dyDescent="0.2">
      <c r="A40"/>
      <c r="B40" s="7"/>
      <c r="C40" s="7"/>
      <c r="D40" s="7"/>
      <c r="F40"/>
    </row>
    <row r="41" spans="1:9" x14ac:dyDescent="0.2">
      <c r="A41"/>
      <c r="B41" s="7"/>
      <c r="C41" s="7"/>
      <c r="D41" s="7"/>
      <c r="E41" s="31"/>
      <c r="F41"/>
    </row>
    <row r="42" spans="1:9" x14ac:dyDescent="0.2">
      <c r="A42"/>
      <c r="B42" s="7"/>
      <c r="C42" s="7"/>
      <c r="D42" s="7"/>
      <c r="F42"/>
    </row>
    <row r="43" spans="1:9" x14ac:dyDescent="0.2">
      <c r="A43"/>
      <c r="B43" s="7"/>
      <c r="C43" s="7"/>
      <c r="D43" s="7"/>
      <c r="F43"/>
    </row>
  </sheetData>
  <mergeCells count="4"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3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L24" sqref="L24"/>
    </sheetView>
  </sheetViews>
  <sheetFormatPr defaultRowHeight="12.75" x14ac:dyDescent="0.2"/>
  <cols>
    <col min="1" max="1" width="11.140625" style="33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honeticPr fontId="3" type="noConversion"/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zoomScaleNormal="100" workbookViewId="0">
      <selection activeCell="F20" sqref="F20"/>
    </sheetView>
  </sheetViews>
  <sheetFormatPr defaultRowHeight="12.75" x14ac:dyDescent="0.2"/>
  <cols>
    <col min="1" max="1" width="15.85546875" customWidth="1"/>
    <col min="2" max="2" width="16.85546875" style="2" customWidth="1"/>
    <col min="3" max="3" width="2.85546875" style="2" customWidth="1"/>
    <col min="4" max="4" width="15.28515625" style="2" customWidth="1"/>
    <col min="5" max="6" width="16.85546875" style="2" customWidth="1"/>
  </cols>
  <sheetData>
    <row r="1" spans="1:6" x14ac:dyDescent="0.2">
      <c r="A1" s="55" t="s">
        <v>0</v>
      </c>
      <c r="B1" s="55"/>
      <c r="C1" s="55"/>
      <c r="D1" s="55"/>
      <c r="E1"/>
      <c r="F1"/>
    </row>
    <row r="2" spans="1:6" x14ac:dyDescent="0.2">
      <c r="A2" s="56" t="str">
        <f>'E-DDC-20'!A2</f>
        <v>Non-Plant Excess Tax Liability in Rate Base</v>
      </c>
      <c r="B2" s="56"/>
      <c r="C2" s="56"/>
      <c r="D2" s="56"/>
      <c r="E2"/>
      <c r="F2"/>
    </row>
    <row r="3" spans="1:6" x14ac:dyDescent="0.2">
      <c r="A3" s="57" t="s">
        <v>26</v>
      </c>
      <c r="B3" s="57"/>
      <c r="C3" s="57"/>
      <c r="D3" s="57"/>
      <c r="E3"/>
      <c r="F3"/>
    </row>
    <row r="4" spans="1:6" x14ac:dyDescent="0.2">
      <c r="A4" s="6"/>
      <c r="B4" s="6"/>
      <c r="C4" s="6"/>
      <c r="D4"/>
      <c r="E4"/>
      <c r="F4"/>
    </row>
    <row r="5" spans="1:6" x14ac:dyDescent="0.2">
      <c r="A5" s="11"/>
      <c r="B5" s="23"/>
      <c r="C5" s="7"/>
      <c r="D5" s="36" t="s">
        <v>58</v>
      </c>
      <c r="E5"/>
      <c r="F5"/>
    </row>
    <row r="6" spans="1:6" x14ac:dyDescent="0.2">
      <c r="A6" s="11"/>
      <c r="B6" s="23"/>
      <c r="C6" s="7"/>
      <c r="D6" s="17" t="s">
        <v>4</v>
      </c>
      <c r="E6" s="3"/>
      <c r="F6" s="3"/>
    </row>
    <row r="7" spans="1:6" x14ac:dyDescent="0.2">
      <c r="A7" s="12" t="s">
        <v>5</v>
      </c>
      <c r="B7" s="23"/>
      <c r="C7" s="7"/>
      <c r="D7" s="22" t="s">
        <v>28</v>
      </c>
      <c r="E7" s="3"/>
      <c r="F7" s="3"/>
    </row>
    <row r="8" spans="1:6" x14ac:dyDescent="0.2">
      <c r="A8" s="10"/>
      <c r="B8" s="23"/>
      <c r="C8" s="7"/>
      <c r="D8" s="46"/>
      <c r="E8" s="3"/>
      <c r="F8" s="3"/>
    </row>
    <row r="9" spans="1:6" x14ac:dyDescent="0.2">
      <c r="A9" s="13" t="s">
        <v>6</v>
      </c>
      <c r="B9" s="23">
        <v>2017</v>
      </c>
      <c r="C9" s="7"/>
      <c r="D9" s="37">
        <v>0</v>
      </c>
      <c r="E9" s="3"/>
      <c r="F9" s="3"/>
    </row>
    <row r="10" spans="1:6" s="4" customFormat="1" x14ac:dyDescent="0.2">
      <c r="A10" s="13" t="s">
        <v>6</v>
      </c>
      <c r="B10" s="23">
        <v>2018</v>
      </c>
      <c r="C10" s="7"/>
      <c r="D10" s="37">
        <v>0</v>
      </c>
      <c r="E10" s="3"/>
      <c r="F10" s="3"/>
    </row>
    <row r="11" spans="1:6" x14ac:dyDescent="0.2">
      <c r="A11" s="15"/>
      <c r="B11" s="23"/>
      <c r="C11" s="7"/>
      <c r="D11" s="47"/>
      <c r="E11" s="3"/>
      <c r="F11" s="3"/>
    </row>
    <row r="12" spans="1:6" x14ac:dyDescent="0.2">
      <c r="A12" s="15" t="s">
        <v>3</v>
      </c>
      <c r="B12" s="23"/>
      <c r="C12" s="7"/>
      <c r="D12" s="37">
        <f>D9+D10</f>
        <v>0</v>
      </c>
      <c r="E12" s="3"/>
      <c r="F12" s="3"/>
    </row>
    <row r="13" spans="1:6" x14ac:dyDescent="0.2">
      <c r="A13" s="15" t="s">
        <v>7</v>
      </c>
      <c r="B13" s="23"/>
      <c r="C13" s="7"/>
      <c r="D13" s="22" t="s">
        <v>8</v>
      </c>
      <c r="E13" s="3"/>
      <c r="F13" s="3"/>
    </row>
    <row r="14" spans="1:6" x14ac:dyDescent="0.2">
      <c r="A14" s="15" t="s">
        <v>9</v>
      </c>
      <c r="B14" s="23"/>
      <c r="C14" s="7"/>
      <c r="D14" s="47">
        <f>D12/2</f>
        <v>0</v>
      </c>
      <c r="E14" s="3"/>
      <c r="F14" s="3"/>
    </row>
    <row r="15" spans="1:6" x14ac:dyDescent="0.2">
      <c r="A15" s="13" t="s">
        <v>60</v>
      </c>
      <c r="B15" s="23">
        <v>2018</v>
      </c>
      <c r="C15" s="7"/>
      <c r="D15" s="37">
        <f>-'E-DDC-20'!$S$23</f>
        <v>-1822743.1213110881</v>
      </c>
      <c r="E15" s="3"/>
      <c r="F15" s="3"/>
    </row>
    <row r="16" spans="1:6" x14ac:dyDescent="0.2">
      <c r="A16" s="13" t="s">
        <v>11</v>
      </c>
      <c r="B16" s="23">
        <f>B15</f>
        <v>2018</v>
      </c>
      <c r="C16" s="7"/>
      <c r="D16" s="37">
        <f>-'E-DDC-20'!$S$23</f>
        <v>-1822743.1213110881</v>
      </c>
      <c r="E16" s="3"/>
      <c r="F16" s="3"/>
    </row>
    <row r="17" spans="1:6" x14ac:dyDescent="0.2">
      <c r="A17" s="13" t="s">
        <v>12</v>
      </c>
      <c r="B17" s="23">
        <f t="shared" ref="B17:B25" si="0">B16</f>
        <v>2018</v>
      </c>
      <c r="C17" s="7"/>
      <c r="D17" s="37">
        <f>-'E-DDC-20'!$S$23</f>
        <v>-1822743.1213110881</v>
      </c>
      <c r="E17" s="3"/>
      <c r="F17" s="3"/>
    </row>
    <row r="18" spans="1:6" x14ac:dyDescent="0.2">
      <c r="A18" s="13" t="s">
        <v>13</v>
      </c>
      <c r="B18" s="23">
        <f>B10</f>
        <v>2018</v>
      </c>
      <c r="C18" s="7"/>
      <c r="D18" s="37">
        <f>-'E-DDC-20'!$S$23</f>
        <v>-1822743.1213110881</v>
      </c>
      <c r="E18" s="3"/>
      <c r="F18" s="3"/>
    </row>
    <row r="19" spans="1:6" x14ac:dyDescent="0.2">
      <c r="A19" s="13" t="s">
        <v>14</v>
      </c>
      <c r="B19" s="23">
        <f t="shared" si="0"/>
        <v>2018</v>
      </c>
      <c r="C19" s="7"/>
      <c r="D19" s="37">
        <f>-'E-DDC-20'!$S$23</f>
        <v>-1822743.1213110881</v>
      </c>
      <c r="E19" s="3"/>
      <c r="F19" s="3"/>
    </row>
    <row r="20" spans="1:6" x14ac:dyDescent="0.2">
      <c r="A20" s="13" t="s">
        <v>21</v>
      </c>
      <c r="B20" s="23">
        <f t="shared" si="0"/>
        <v>2018</v>
      </c>
      <c r="C20" s="7"/>
      <c r="D20" s="37">
        <v>0</v>
      </c>
      <c r="E20" s="3"/>
      <c r="F20" s="3"/>
    </row>
    <row r="21" spans="1:6" x14ac:dyDescent="0.2">
      <c r="A21" s="13" t="s">
        <v>22</v>
      </c>
      <c r="B21" s="23">
        <f t="shared" si="0"/>
        <v>2018</v>
      </c>
      <c r="C21" s="7"/>
      <c r="D21" s="37">
        <v>0</v>
      </c>
      <c r="E21" s="3"/>
      <c r="F21" s="3"/>
    </row>
    <row r="22" spans="1:6" x14ac:dyDescent="0.2">
      <c r="A22" s="13" t="s">
        <v>15</v>
      </c>
      <c r="B22" s="23">
        <f t="shared" si="0"/>
        <v>2018</v>
      </c>
      <c r="C22" s="7"/>
      <c r="D22" s="37">
        <v>0</v>
      </c>
      <c r="E22" s="3"/>
      <c r="F22" s="3"/>
    </row>
    <row r="23" spans="1:6" x14ac:dyDescent="0.2">
      <c r="A23" s="13" t="s">
        <v>23</v>
      </c>
      <c r="B23" s="23">
        <f t="shared" si="0"/>
        <v>2018</v>
      </c>
      <c r="C23" s="7"/>
      <c r="D23" s="37">
        <v>0</v>
      </c>
      <c r="E23" s="3"/>
      <c r="F23" s="3"/>
    </row>
    <row r="24" spans="1:6" s="7" customFormat="1" x14ac:dyDescent="0.2">
      <c r="A24" s="13" t="s">
        <v>16</v>
      </c>
      <c r="B24" s="23">
        <f t="shared" si="0"/>
        <v>2018</v>
      </c>
      <c r="D24" s="37">
        <v>0</v>
      </c>
      <c r="E24" s="3"/>
      <c r="F24" s="3"/>
    </row>
    <row r="25" spans="1:6" s="7" customFormat="1" x14ac:dyDescent="0.2">
      <c r="A25" s="13" t="s">
        <v>17</v>
      </c>
      <c r="B25" s="23">
        <f t="shared" si="0"/>
        <v>2018</v>
      </c>
      <c r="D25" s="37">
        <v>0</v>
      </c>
      <c r="E25" s="3"/>
      <c r="F25" s="3"/>
    </row>
    <row r="26" spans="1:6" s="7" customFormat="1" x14ac:dyDescent="0.2">
      <c r="A26" s="10"/>
      <c r="B26" s="23"/>
      <c r="D26" s="48"/>
      <c r="E26" s="3"/>
      <c r="F26" s="3"/>
    </row>
    <row r="27" spans="1:6" s="7" customFormat="1" x14ac:dyDescent="0.2">
      <c r="A27" s="10" t="s">
        <v>3</v>
      </c>
      <c r="B27" s="23"/>
      <c r="D27" s="47">
        <f>SUM(D14:D26)</f>
        <v>-9113715.6065554395</v>
      </c>
      <c r="E27" s="3"/>
      <c r="F27" s="3"/>
    </row>
    <row r="28" spans="1:6" s="7" customFormat="1" x14ac:dyDescent="0.2">
      <c r="A28" s="10" t="s">
        <v>18</v>
      </c>
      <c r="B28" s="23"/>
      <c r="D28" s="22" t="s">
        <v>19</v>
      </c>
      <c r="E28" s="3"/>
      <c r="F28" s="3"/>
    </row>
    <row r="29" spans="1:6" s="7" customFormat="1" ht="13.5" thickBot="1" x14ac:dyDescent="0.25">
      <c r="A29" s="10"/>
      <c r="B29" s="23"/>
      <c r="D29" s="47"/>
      <c r="E29" s="3"/>
      <c r="F29" s="3"/>
    </row>
    <row r="30" spans="1:6" s="7" customFormat="1" ht="14.25" thickTop="1" thickBot="1" x14ac:dyDescent="0.25">
      <c r="A30" s="10" t="s">
        <v>20</v>
      </c>
      <c r="B30" s="23"/>
      <c r="D30" s="28">
        <f>D27/12</f>
        <v>-759476.30054628663</v>
      </c>
      <c r="E30" s="3"/>
      <c r="F30" s="3"/>
    </row>
    <row r="31" spans="1:6" s="7" customFormat="1" ht="13.5" thickTop="1" x14ac:dyDescent="0.2">
      <c r="A31" s="10"/>
      <c r="B31" s="16"/>
      <c r="C31" s="18"/>
      <c r="D31" s="10"/>
      <c r="E31" s="3"/>
      <c r="F31" s="3"/>
    </row>
    <row r="32" spans="1:6" s="7" customFormat="1" x14ac:dyDescent="0.2">
      <c r="B32" s="3"/>
      <c r="C32" s="3"/>
      <c r="D32" s="3"/>
      <c r="E32" s="3"/>
      <c r="F32" s="3"/>
    </row>
    <row r="33" spans="1:6" s="7" customFormat="1" x14ac:dyDescent="0.2">
      <c r="B33" s="3"/>
      <c r="C33" s="3"/>
      <c r="D33" s="3"/>
      <c r="E33" s="3"/>
      <c r="F33" s="3"/>
    </row>
    <row r="34" spans="1:6" s="7" customFormat="1" x14ac:dyDescent="0.2">
      <c r="B34" s="3"/>
      <c r="C34" s="3"/>
      <c r="D34" s="3"/>
      <c r="E34" s="3"/>
      <c r="F34" s="3"/>
    </row>
    <row r="35" spans="1:6" s="7" customFormat="1" x14ac:dyDescent="0.2">
      <c r="B35" s="3"/>
      <c r="C35" s="3"/>
      <c r="D35" s="3"/>
      <c r="E35" s="3"/>
      <c r="F35" s="3"/>
    </row>
    <row r="36" spans="1:6" s="7" customFormat="1" x14ac:dyDescent="0.2">
      <c r="B36" s="3"/>
      <c r="C36" s="3"/>
      <c r="D36" s="3"/>
      <c r="E36" s="3"/>
      <c r="F36" s="3"/>
    </row>
    <row r="37" spans="1:6" s="7" customFormat="1" x14ac:dyDescent="0.2">
      <c r="B37" s="3"/>
      <c r="C37" s="3"/>
      <c r="D37" s="3"/>
      <c r="E37" s="3"/>
      <c r="F37" s="3"/>
    </row>
    <row r="38" spans="1:6" s="7" customFormat="1" x14ac:dyDescent="0.2">
      <c r="B38" s="3"/>
      <c r="C38" s="3"/>
      <c r="D38" s="3"/>
      <c r="E38" s="3"/>
      <c r="F38" s="3"/>
    </row>
    <row r="39" spans="1:6" s="7" customFormat="1" x14ac:dyDescent="0.2">
      <c r="B39" s="3"/>
      <c r="C39" s="3"/>
      <c r="D39" s="3"/>
      <c r="E39" s="3"/>
      <c r="F39" s="3"/>
    </row>
    <row r="40" spans="1:6" s="7" customFormat="1" x14ac:dyDescent="0.2">
      <c r="A40"/>
      <c r="B40" s="2"/>
      <c r="C40" s="2"/>
      <c r="D40" s="2"/>
      <c r="E40" s="2"/>
      <c r="F40" s="2"/>
    </row>
    <row r="41" spans="1:6" s="7" customFormat="1" x14ac:dyDescent="0.2">
      <c r="A41"/>
      <c r="B41" s="2"/>
      <c r="C41" s="2"/>
      <c r="D41" s="2"/>
      <c r="E41" s="2"/>
      <c r="F41" s="2"/>
    </row>
    <row r="42" spans="1:6" s="7" customFormat="1" x14ac:dyDescent="0.2">
      <c r="A42"/>
      <c r="B42" s="2"/>
      <c r="C42" s="2"/>
      <c r="D42" s="2"/>
      <c r="E42" s="2"/>
      <c r="F42" s="2"/>
    </row>
    <row r="43" spans="1:6" s="7" customFormat="1" x14ac:dyDescent="0.2">
      <c r="A43"/>
      <c r="B43" s="2"/>
      <c r="C43" s="2"/>
      <c r="D43" s="2"/>
      <c r="E43" s="2"/>
      <c r="F43" s="2"/>
    </row>
    <row r="44" spans="1:6" s="7" customFormat="1" x14ac:dyDescent="0.2">
      <c r="A44"/>
      <c r="B44" s="2"/>
      <c r="C44" s="2"/>
      <c r="D44" s="2"/>
      <c r="E44" s="2"/>
      <c r="F44" s="2"/>
    </row>
    <row r="45" spans="1:6" s="7" customFormat="1" x14ac:dyDescent="0.2">
      <c r="A45"/>
      <c r="B45" s="2"/>
      <c r="C45" s="2"/>
      <c r="D45" s="2"/>
      <c r="E45" s="2"/>
      <c r="F45" s="2"/>
    </row>
    <row r="46" spans="1:6" s="7" customFormat="1" x14ac:dyDescent="0.2">
      <c r="A46"/>
      <c r="B46" s="2"/>
      <c r="C46" s="2"/>
      <c r="D46" s="2"/>
      <c r="E46" s="2"/>
      <c r="F46" s="2"/>
    </row>
    <row r="47" spans="1:6" s="7" customFormat="1" x14ac:dyDescent="0.2">
      <c r="A47"/>
      <c r="B47" s="2"/>
      <c r="C47" s="2"/>
      <c r="D47" s="2"/>
      <c r="E47" s="2"/>
      <c r="F47" s="2"/>
    </row>
    <row r="48" spans="1:6" s="7" customFormat="1" x14ac:dyDescent="0.2">
      <c r="A48"/>
      <c r="B48" s="2"/>
      <c r="C48" s="2"/>
      <c r="D48" s="2"/>
      <c r="E48" s="2"/>
      <c r="F48" s="2"/>
    </row>
    <row r="49" spans="1:6" s="7" customFormat="1" x14ac:dyDescent="0.2">
      <c r="A49"/>
      <c r="B49" s="2"/>
      <c r="C49" s="2"/>
      <c r="D49" s="2"/>
      <c r="E49" s="2"/>
      <c r="F49" s="2"/>
    </row>
    <row r="50" spans="1:6" s="7" customFormat="1" x14ac:dyDescent="0.2">
      <c r="A50"/>
      <c r="B50" s="2"/>
      <c r="C50" s="2"/>
      <c r="D50" s="2"/>
      <c r="E50" s="2"/>
      <c r="F50" s="2"/>
    </row>
    <row r="51" spans="1:6" s="7" customFormat="1" x14ac:dyDescent="0.2">
      <c r="A51"/>
      <c r="B51" s="2"/>
      <c r="C51" s="2"/>
      <c r="D51" s="2"/>
      <c r="E51" s="2"/>
      <c r="F51" s="2"/>
    </row>
    <row r="52" spans="1:6" s="7" customFormat="1" x14ac:dyDescent="0.2">
      <c r="A52"/>
      <c r="B52" s="2"/>
      <c r="C52" s="2"/>
      <c r="D52" s="2"/>
      <c r="E52" s="2"/>
      <c r="F52" s="2"/>
    </row>
    <row r="53" spans="1:6" s="7" customFormat="1" x14ac:dyDescent="0.2">
      <c r="A53"/>
      <c r="B53" s="2"/>
      <c r="C53" s="2"/>
      <c r="D53" s="2"/>
      <c r="E53" s="2"/>
      <c r="F53" s="2"/>
    </row>
    <row r="54" spans="1:6" s="7" customFormat="1" x14ac:dyDescent="0.2">
      <c r="A54"/>
      <c r="B54" s="2"/>
      <c r="C54" s="2"/>
      <c r="D54" s="2"/>
      <c r="E54" s="2"/>
      <c r="F54" s="2"/>
    </row>
    <row r="55" spans="1:6" s="7" customFormat="1" x14ac:dyDescent="0.2">
      <c r="A55"/>
      <c r="B55" s="2"/>
      <c r="C55" s="2"/>
      <c r="D55" s="2"/>
      <c r="E55" s="2"/>
      <c r="F55" s="2"/>
    </row>
    <row r="56" spans="1:6" s="7" customFormat="1" x14ac:dyDescent="0.2">
      <c r="A56"/>
      <c r="B56" s="2"/>
      <c r="C56" s="2"/>
      <c r="D56" s="2"/>
      <c r="E56" s="2"/>
      <c r="F56" s="2"/>
    </row>
    <row r="57" spans="1:6" s="7" customFormat="1" x14ac:dyDescent="0.2">
      <c r="A57"/>
      <c r="B57" s="2"/>
      <c r="C57" s="2"/>
      <c r="D57" s="2"/>
      <c r="E57" s="2"/>
      <c r="F57" s="2"/>
    </row>
    <row r="58" spans="1:6" s="7" customFormat="1" hidden="1" x14ac:dyDescent="0.2">
      <c r="A58"/>
      <c r="B58" s="2"/>
      <c r="C58" s="2"/>
      <c r="D58" s="2"/>
      <c r="E58" s="2"/>
      <c r="F58" s="2"/>
    </row>
    <row r="59" spans="1:6" s="7" customFormat="1" hidden="1" x14ac:dyDescent="0.2">
      <c r="A59"/>
      <c r="B59" s="2"/>
      <c r="C59" s="2"/>
      <c r="D59" s="2"/>
      <c r="E59" s="2"/>
      <c r="F59" s="2"/>
    </row>
    <row r="60" spans="1:6" s="7" customFormat="1" hidden="1" x14ac:dyDescent="0.2">
      <c r="A60"/>
      <c r="B60" s="2"/>
      <c r="C60" s="2"/>
      <c r="D60" s="2"/>
      <c r="E60" s="2"/>
      <c r="F60" s="2"/>
    </row>
    <row r="61" spans="1:6" s="7" customFormat="1" hidden="1" x14ac:dyDescent="0.2">
      <c r="A61"/>
      <c r="B61" s="2"/>
      <c r="C61" s="2"/>
      <c r="D61" s="2"/>
      <c r="E61" s="2"/>
      <c r="F61" s="2"/>
    </row>
    <row r="62" spans="1:6" s="7" customFormat="1" hidden="1" x14ac:dyDescent="0.2">
      <c r="A62"/>
      <c r="B62" s="2"/>
      <c r="C62" s="2"/>
      <c r="D62" s="2"/>
      <c r="E62" s="2"/>
      <c r="F62" s="2"/>
    </row>
    <row r="63" spans="1:6" s="7" customFormat="1" hidden="1" x14ac:dyDescent="0.2">
      <c r="A63"/>
      <c r="B63" s="2"/>
      <c r="C63" s="2"/>
      <c r="D63" s="2"/>
      <c r="E63" s="2"/>
      <c r="F63" s="2"/>
    </row>
    <row r="64" spans="1:6" s="7" customFormat="1" hidden="1" x14ac:dyDescent="0.2">
      <c r="A64"/>
      <c r="B64" s="2"/>
      <c r="C64" s="2"/>
      <c r="D64" s="2"/>
      <c r="E64" s="2"/>
      <c r="F64" s="2"/>
    </row>
    <row r="65" spans="1:7" s="7" customFormat="1" hidden="1" x14ac:dyDescent="0.2">
      <c r="A65"/>
      <c r="B65" s="2"/>
      <c r="C65" s="2"/>
      <c r="D65" s="2"/>
      <c r="E65" s="2"/>
      <c r="F65" s="2"/>
    </row>
    <row r="66" spans="1:7" s="7" customFormat="1" hidden="1" x14ac:dyDescent="0.2">
      <c r="A66"/>
      <c r="B66" s="2"/>
      <c r="C66" s="2"/>
      <c r="D66" s="2"/>
      <c r="E66" s="2"/>
      <c r="F66" s="2"/>
    </row>
    <row r="67" spans="1:7" s="7" customFormat="1" hidden="1" x14ac:dyDescent="0.2">
      <c r="A67"/>
      <c r="B67" s="2"/>
      <c r="C67" s="2"/>
      <c r="D67" s="2"/>
      <c r="E67" s="2"/>
      <c r="F67" s="2"/>
    </row>
    <row r="68" spans="1:7" s="7" customFormat="1" hidden="1" x14ac:dyDescent="0.2">
      <c r="A68"/>
      <c r="B68" s="2"/>
      <c r="C68" s="2"/>
      <c r="D68" s="2"/>
      <c r="E68" s="2"/>
      <c r="F68" s="2"/>
    </row>
    <row r="69" spans="1:7" s="7" customFormat="1" hidden="1" x14ac:dyDescent="0.2">
      <c r="A69"/>
      <c r="B69" s="2"/>
      <c r="C69" s="2"/>
      <c r="D69" s="2"/>
      <c r="E69" s="2"/>
      <c r="F69" s="2"/>
    </row>
    <row r="70" spans="1:7" s="7" customFormat="1" hidden="1" x14ac:dyDescent="0.2">
      <c r="A70"/>
      <c r="B70" s="2"/>
      <c r="C70" s="2"/>
      <c r="D70" s="2"/>
      <c r="E70" s="2"/>
      <c r="F70" s="2"/>
    </row>
    <row r="71" spans="1:7" s="7" customFormat="1" hidden="1" x14ac:dyDescent="0.2">
      <c r="A71"/>
      <c r="B71" s="2"/>
      <c r="C71" s="2"/>
      <c r="D71" s="2"/>
      <c r="E71" s="2"/>
      <c r="F71" s="2"/>
      <c r="G71" s="24"/>
    </row>
    <row r="72" spans="1:7" s="7" customFormat="1" hidden="1" x14ac:dyDescent="0.2">
      <c r="A72"/>
      <c r="B72" s="2"/>
      <c r="C72" s="2"/>
      <c r="D72" s="2"/>
      <c r="E72" s="2"/>
      <c r="F72" s="2"/>
    </row>
    <row r="73" spans="1:7" s="7" customFormat="1" hidden="1" x14ac:dyDescent="0.2">
      <c r="A73"/>
      <c r="B73" s="2"/>
      <c r="C73" s="2"/>
      <c r="D73" s="2"/>
      <c r="E73" s="2"/>
      <c r="F73" s="2"/>
    </row>
    <row r="74" spans="1:7" s="7" customFormat="1" hidden="1" x14ac:dyDescent="0.2">
      <c r="A74"/>
      <c r="B74" s="2"/>
      <c r="C74" s="2"/>
      <c r="D74" s="2"/>
      <c r="E74" s="2"/>
      <c r="F74" s="2"/>
    </row>
    <row r="75" spans="1:7" s="7" customFormat="1" hidden="1" x14ac:dyDescent="0.2">
      <c r="A75"/>
      <c r="B75" s="2"/>
      <c r="C75" s="2"/>
      <c r="D75" s="2"/>
      <c r="E75" s="2"/>
      <c r="F75" s="2"/>
    </row>
    <row r="76" spans="1:7" s="7" customFormat="1" hidden="1" x14ac:dyDescent="0.2">
      <c r="A76"/>
      <c r="B76" s="2"/>
      <c r="C76" s="2"/>
      <c r="D76" s="2"/>
      <c r="E76" s="2"/>
      <c r="F76" s="2"/>
    </row>
    <row r="77" spans="1:7" s="7" customFormat="1" hidden="1" x14ac:dyDescent="0.2">
      <c r="A77"/>
      <c r="B77" s="2"/>
      <c r="C77" s="2"/>
      <c r="D77" s="2"/>
      <c r="E77" s="2"/>
      <c r="F77" s="2"/>
    </row>
    <row r="78" spans="1:7" s="7" customFormat="1" hidden="1" x14ac:dyDescent="0.2">
      <c r="A78"/>
      <c r="B78" s="2"/>
      <c r="C78" s="2"/>
      <c r="D78" s="2"/>
      <c r="E78" s="2"/>
      <c r="F78" s="2"/>
    </row>
    <row r="79" spans="1:7" s="7" customFormat="1" hidden="1" x14ac:dyDescent="0.2">
      <c r="A79"/>
      <c r="B79" s="2"/>
      <c r="C79" s="2"/>
      <c r="D79" s="2"/>
      <c r="E79" s="2"/>
      <c r="F79" s="2"/>
    </row>
    <row r="80" spans="1:7" s="7" customFormat="1" hidden="1" x14ac:dyDescent="0.2">
      <c r="A80"/>
      <c r="B80" s="2"/>
      <c r="C80" s="2"/>
      <c r="D80" s="2"/>
      <c r="E80" s="2"/>
      <c r="F80" s="2"/>
    </row>
    <row r="81" spans="1:6" s="7" customFormat="1" hidden="1" x14ac:dyDescent="0.2">
      <c r="A81"/>
      <c r="B81" s="2"/>
      <c r="C81" s="2"/>
      <c r="D81" s="2"/>
      <c r="E81" s="2"/>
      <c r="F81" s="2"/>
    </row>
    <row r="82" spans="1:6" s="7" customFormat="1" hidden="1" x14ac:dyDescent="0.2">
      <c r="A82"/>
      <c r="B82" s="2"/>
      <c r="C82" s="2"/>
      <c r="D82" s="2"/>
      <c r="E82" s="2"/>
      <c r="F82" s="2"/>
    </row>
    <row r="83" spans="1:6" s="7" customFormat="1" hidden="1" x14ac:dyDescent="0.2">
      <c r="A83"/>
      <c r="B83" s="2"/>
      <c r="C83" s="2"/>
      <c r="D83" s="2"/>
      <c r="E83" s="2"/>
      <c r="F83" s="2"/>
    </row>
    <row r="84" spans="1:6" s="7" customFormat="1" hidden="1" x14ac:dyDescent="0.2">
      <c r="A84"/>
      <c r="B84" s="2"/>
      <c r="C84" s="2"/>
      <c r="D84" s="2"/>
      <c r="E84" s="2"/>
      <c r="F84" s="2"/>
    </row>
    <row r="85" spans="1:6" s="7" customFormat="1" hidden="1" x14ac:dyDescent="0.2">
      <c r="A85"/>
      <c r="B85" s="2"/>
      <c r="C85" s="2"/>
      <c r="D85" s="2"/>
      <c r="E85" s="2"/>
      <c r="F85" s="2"/>
    </row>
    <row r="86" spans="1:6" s="7" customFormat="1" hidden="1" x14ac:dyDescent="0.2">
      <c r="A86"/>
      <c r="B86" s="2"/>
      <c r="C86" s="2"/>
      <c r="D86" s="2"/>
      <c r="E86" s="2"/>
      <c r="F86" s="2"/>
    </row>
    <row r="87" spans="1:6" s="7" customFormat="1" hidden="1" x14ac:dyDescent="0.2">
      <c r="A87"/>
      <c r="B87" s="2"/>
      <c r="C87" s="2"/>
      <c r="D87" s="2"/>
      <c r="E87" s="2"/>
      <c r="F87" s="2"/>
    </row>
    <row r="88" spans="1:6" s="7" customFormat="1" hidden="1" x14ac:dyDescent="0.2">
      <c r="A88"/>
      <c r="B88" s="2"/>
      <c r="C88" s="2"/>
      <c r="D88" s="2"/>
      <c r="E88" s="2"/>
      <c r="F88" s="2"/>
    </row>
    <row r="89" spans="1:6" s="7" customFormat="1" hidden="1" x14ac:dyDescent="0.2">
      <c r="A89"/>
      <c r="B89" s="2"/>
      <c r="C89" s="2"/>
      <c r="D89" s="2"/>
      <c r="E89" s="2"/>
      <c r="F89" s="2"/>
    </row>
    <row r="90" spans="1:6" s="7" customFormat="1" hidden="1" x14ac:dyDescent="0.2">
      <c r="A90"/>
      <c r="B90" s="2"/>
      <c r="C90" s="2"/>
      <c r="D90" s="2"/>
      <c r="E90" s="2"/>
      <c r="F90" s="2"/>
    </row>
    <row r="91" spans="1:6" s="7" customFormat="1" hidden="1" x14ac:dyDescent="0.2">
      <c r="A91"/>
      <c r="B91" s="2"/>
      <c r="C91" s="2"/>
      <c r="D91" s="2"/>
      <c r="E91" s="2"/>
      <c r="F91" s="2"/>
    </row>
    <row r="92" spans="1:6" s="7" customFormat="1" hidden="1" x14ac:dyDescent="0.2">
      <c r="A92"/>
      <c r="B92" s="2"/>
      <c r="C92" s="2"/>
      <c r="D92" s="2"/>
      <c r="E92" s="2"/>
      <c r="F92" s="2"/>
    </row>
    <row r="93" spans="1:6" s="7" customFormat="1" hidden="1" x14ac:dyDescent="0.2">
      <c r="A93"/>
      <c r="B93" s="2"/>
      <c r="C93" s="2"/>
      <c r="D93" s="2"/>
      <c r="E93" s="2"/>
      <c r="F93" s="2"/>
    </row>
    <row r="94" spans="1:6" s="7" customFormat="1" hidden="1" x14ac:dyDescent="0.2">
      <c r="A94"/>
      <c r="B94" s="2"/>
      <c r="C94" s="2"/>
      <c r="D94" s="2"/>
      <c r="E94" s="2"/>
      <c r="F94" s="2"/>
    </row>
    <row r="95" spans="1:6" s="7" customFormat="1" hidden="1" x14ac:dyDescent="0.2">
      <c r="A95"/>
      <c r="B95" s="2"/>
      <c r="C95" s="2"/>
      <c r="D95" s="2"/>
      <c r="E95" s="2"/>
      <c r="F95" s="2"/>
    </row>
    <row r="96" spans="1:6" s="7" customFormat="1" hidden="1" x14ac:dyDescent="0.2">
      <c r="A96"/>
      <c r="B96" s="2"/>
      <c r="C96" s="2"/>
      <c r="D96" s="2"/>
      <c r="E96" s="2"/>
      <c r="F96" s="2"/>
    </row>
    <row r="97" spans="1:6" s="7" customFormat="1" hidden="1" x14ac:dyDescent="0.2">
      <c r="A97"/>
      <c r="B97" s="2"/>
      <c r="C97" s="2"/>
      <c r="D97" s="2"/>
      <c r="E97" s="2"/>
      <c r="F97" s="2"/>
    </row>
    <row r="98" spans="1:6" s="7" customFormat="1" hidden="1" x14ac:dyDescent="0.2">
      <c r="A98"/>
      <c r="B98" s="2"/>
      <c r="C98" s="2"/>
      <c r="D98" s="2"/>
      <c r="E98" s="2"/>
      <c r="F98" s="2"/>
    </row>
    <row r="99" spans="1:6" s="7" customFormat="1" hidden="1" x14ac:dyDescent="0.2">
      <c r="A99"/>
      <c r="B99" s="2"/>
      <c r="C99" s="2"/>
      <c r="D99" s="2"/>
      <c r="E99" s="2"/>
      <c r="F99" s="2"/>
    </row>
    <row r="100" spans="1:6" s="7" customFormat="1" hidden="1" x14ac:dyDescent="0.2">
      <c r="A100"/>
      <c r="B100" s="2"/>
      <c r="C100" s="2"/>
      <c r="D100" s="2"/>
      <c r="E100" s="2"/>
      <c r="F100" s="2"/>
    </row>
    <row r="101" spans="1:6" s="7" customFormat="1" hidden="1" x14ac:dyDescent="0.2">
      <c r="A101"/>
      <c r="B101" s="2"/>
      <c r="C101" s="2"/>
      <c r="D101" s="2"/>
      <c r="E101" s="2"/>
      <c r="F101" s="2"/>
    </row>
    <row r="102" spans="1:6" s="7" customFormat="1" x14ac:dyDescent="0.2">
      <c r="A102"/>
      <c r="B102" s="2"/>
      <c r="C102" s="2"/>
      <c r="D102" s="2"/>
      <c r="E102" s="2"/>
      <c r="F102" s="2"/>
    </row>
    <row r="103" spans="1:6" s="7" customFormat="1" x14ac:dyDescent="0.2">
      <c r="A103"/>
      <c r="B103" s="2"/>
      <c r="C103" s="2"/>
      <c r="D103" s="2"/>
      <c r="E103" s="2"/>
      <c r="F103" s="2"/>
    </row>
    <row r="104" spans="1:6" s="7" customFormat="1" x14ac:dyDescent="0.2">
      <c r="A104"/>
      <c r="B104" s="2"/>
      <c r="C104" s="2"/>
      <c r="D104" s="2"/>
      <c r="E104" s="2"/>
      <c r="F104" s="2"/>
    </row>
    <row r="105" spans="1:6" s="7" customFormat="1" x14ac:dyDescent="0.2">
      <c r="A105"/>
      <c r="B105" s="2"/>
      <c r="C105" s="2"/>
      <c r="D105" s="2"/>
      <c r="E105" s="2"/>
      <c r="F105" s="2"/>
    </row>
    <row r="106" spans="1:6" s="7" customFormat="1" x14ac:dyDescent="0.2">
      <c r="A106"/>
      <c r="B106" s="2"/>
      <c r="C106" s="2"/>
      <c r="D106" s="2"/>
      <c r="E106" s="2"/>
      <c r="F106" s="2"/>
    </row>
    <row r="107" spans="1:6" s="7" customFormat="1" x14ac:dyDescent="0.2">
      <c r="A107"/>
      <c r="B107" s="2"/>
      <c r="C107" s="2"/>
      <c r="D107" s="2"/>
      <c r="E107" s="2"/>
      <c r="F107" s="2"/>
    </row>
    <row r="108" spans="1:6" s="7" customFormat="1" x14ac:dyDescent="0.2">
      <c r="A108"/>
      <c r="B108" s="2"/>
      <c r="C108" s="2"/>
      <c r="D108" s="2"/>
      <c r="E108" s="2"/>
      <c r="F108" s="2"/>
    </row>
    <row r="109" spans="1:6" s="7" customFormat="1" x14ac:dyDescent="0.2">
      <c r="A109"/>
      <c r="B109" s="2"/>
      <c r="C109" s="2"/>
      <c r="D109" s="2"/>
      <c r="E109" s="2"/>
      <c r="F109" s="2"/>
    </row>
    <row r="110" spans="1:6" s="7" customFormat="1" x14ac:dyDescent="0.2">
      <c r="A110"/>
      <c r="B110" s="2"/>
      <c r="C110" s="2"/>
      <c r="D110" s="2"/>
      <c r="E110" s="2"/>
      <c r="F110" s="2"/>
    </row>
    <row r="111" spans="1:6" s="7" customFormat="1" x14ac:dyDescent="0.2">
      <c r="A111"/>
      <c r="B111" s="2"/>
      <c r="C111" s="2"/>
      <c r="D111" s="2"/>
      <c r="E111" s="2"/>
      <c r="F111" s="2"/>
    </row>
    <row r="112" spans="1:6" s="7" customFormat="1" x14ac:dyDescent="0.2">
      <c r="A112"/>
      <c r="B112" s="2"/>
      <c r="C112" s="2"/>
      <c r="D112" s="2"/>
      <c r="E112" s="2"/>
      <c r="F112" s="2"/>
    </row>
    <row r="113" spans="1:6" s="7" customFormat="1" x14ac:dyDescent="0.2">
      <c r="A113"/>
      <c r="B113" s="2"/>
      <c r="C113" s="2"/>
      <c r="D113" s="2"/>
      <c r="E113" s="2"/>
      <c r="F113" s="2"/>
    </row>
    <row r="114" spans="1:6" s="7" customFormat="1" x14ac:dyDescent="0.2">
      <c r="A114"/>
      <c r="B114" s="2"/>
      <c r="C114" s="2"/>
      <c r="D114" s="2"/>
      <c r="E114" s="2"/>
      <c r="F114" s="2"/>
    </row>
    <row r="115" spans="1:6" s="7" customFormat="1" x14ac:dyDescent="0.2">
      <c r="A115"/>
      <c r="B115" s="2"/>
      <c r="C115" s="2"/>
      <c r="D115" s="2"/>
      <c r="E115" s="2"/>
      <c r="F115" s="2"/>
    </row>
    <row r="116" spans="1:6" s="7" customFormat="1" x14ac:dyDescent="0.2">
      <c r="A116"/>
      <c r="B116" s="2"/>
      <c r="C116" s="2"/>
      <c r="D116" s="2"/>
      <c r="E116" s="2"/>
      <c r="F116" s="2"/>
    </row>
    <row r="117" spans="1:6" s="7" customFormat="1" x14ac:dyDescent="0.2">
      <c r="A117"/>
      <c r="B117" s="2"/>
      <c r="C117" s="2"/>
      <c r="D117" s="2"/>
      <c r="E117" s="2"/>
      <c r="F117" s="2"/>
    </row>
    <row r="118" spans="1:6" s="7" customFormat="1" x14ac:dyDescent="0.2">
      <c r="A118"/>
      <c r="B118" s="2"/>
      <c r="C118" s="2"/>
      <c r="D118" s="2"/>
      <c r="E118" s="2"/>
      <c r="F118" s="2"/>
    </row>
    <row r="119" spans="1:6" s="7" customFormat="1" x14ac:dyDescent="0.2">
      <c r="A119"/>
      <c r="B119" s="2"/>
      <c r="C119" s="2"/>
      <c r="D119" s="2"/>
      <c r="E119" s="2"/>
      <c r="F119" s="2"/>
    </row>
    <row r="120" spans="1:6" s="7" customFormat="1" x14ac:dyDescent="0.2">
      <c r="A120"/>
      <c r="B120" s="2"/>
      <c r="C120" s="2"/>
      <c r="D120" s="2"/>
      <c r="E120" s="2"/>
      <c r="F120" s="2"/>
    </row>
    <row r="121" spans="1:6" s="7" customFormat="1" x14ac:dyDescent="0.2">
      <c r="A121"/>
      <c r="B121" s="2"/>
      <c r="C121" s="2"/>
      <c r="D121" s="2"/>
      <c r="E121" s="2"/>
      <c r="F121" s="2"/>
    </row>
    <row r="122" spans="1:6" s="7" customFormat="1" x14ac:dyDescent="0.2">
      <c r="A122"/>
      <c r="B122" s="2"/>
      <c r="C122" s="2"/>
      <c r="D122" s="2"/>
      <c r="E122" s="2"/>
      <c r="F122" s="2"/>
    </row>
    <row r="123" spans="1:6" s="7" customFormat="1" x14ac:dyDescent="0.2">
      <c r="A123"/>
      <c r="B123" s="2"/>
      <c r="C123" s="2"/>
      <c r="D123" s="2"/>
      <c r="E123" s="2"/>
      <c r="F123" s="2"/>
    </row>
    <row r="124" spans="1:6" s="7" customFormat="1" x14ac:dyDescent="0.2">
      <c r="A124"/>
      <c r="B124" s="2"/>
      <c r="C124" s="2"/>
      <c r="D124" s="2"/>
      <c r="E124" s="2"/>
      <c r="F124" s="2"/>
    </row>
    <row r="125" spans="1:6" s="7" customFormat="1" x14ac:dyDescent="0.2">
      <c r="A125"/>
      <c r="B125" s="2"/>
      <c r="C125" s="2"/>
      <c r="D125" s="2"/>
      <c r="E125" s="2"/>
      <c r="F125" s="2"/>
    </row>
    <row r="126" spans="1:6" s="7" customFormat="1" x14ac:dyDescent="0.2">
      <c r="A126"/>
      <c r="B126" s="2"/>
      <c r="C126" s="2"/>
      <c r="D126" s="2"/>
      <c r="E126" s="2"/>
      <c r="F126" s="2"/>
    </row>
    <row r="127" spans="1:6" s="7" customFormat="1" x14ac:dyDescent="0.2">
      <c r="A127"/>
      <c r="B127" s="2"/>
      <c r="C127" s="2"/>
      <c r="D127" s="2"/>
      <c r="E127" s="2"/>
      <c r="F127" s="2"/>
    </row>
    <row r="128" spans="1:6" s="7" customFormat="1" x14ac:dyDescent="0.2">
      <c r="A128"/>
      <c r="B128" s="2"/>
      <c r="C128" s="2"/>
      <c r="D128" s="2"/>
      <c r="E128" s="2"/>
      <c r="F128" s="2"/>
    </row>
    <row r="129" spans="1:6" s="7" customFormat="1" x14ac:dyDescent="0.2">
      <c r="A129"/>
      <c r="B129" s="2"/>
      <c r="C129" s="2"/>
      <c r="D129" s="2"/>
      <c r="E129" s="2"/>
      <c r="F129" s="2"/>
    </row>
    <row r="130" spans="1:6" s="7" customFormat="1" x14ac:dyDescent="0.2">
      <c r="A130"/>
      <c r="B130" s="2"/>
      <c r="C130" s="2"/>
      <c r="D130" s="2"/>
      <c r="E130" s="2"/>
      <c r="F130" s="2"/>
    </row>
    <row r="131" spans="1:6" s="7" customFormat="1" x14ac:dyDescent="0.2">
      <c r="A131"/>
      <c r="B131" s="2"/>
      <c r="C131" s="2"/>
      <c r="D131" s="2"/>
      <c r="E131" s="2"/>
      <c r="F131" s="2"/>
    </row>
    <row r="132" spans="1:6" s="7" customFormat="1" x14ac:dyDescent="0.2">
      <c r="A132"/>
      <c r="B132" s="2"/>
      <c r="C132" s="2"/>
      <c r="D132" s="2"/>
      <c r="E132" s="2"/>
      <c r="F132" s="2"/>
    </row>
    <row r="133" spans="1:6" s="7" customFormat="1" x14ac:dyDescent="0.2">
      <c r="A133"/>
      <c r="B133" s="2"/>
      <c r="C133" s="2"/>
      <c r="D133" s="2"/>
      <c r="E133" s="2"/>
      <c r="F133" s="2"/>
    </row>
    <row r="134" spans="1:6" s="7" customFormat="1" x14ac:dyDescent="0.2">
      <c r="A134"/>
      <c r="B134" s="2"/>
      <c r="C134" s="2"/>
      <c r="D134" s="2"/>
      <c r="E134" s="2"/>
      <c r="F134" s="2"/>
    </row>
    <row r="135" spans="1:6" s="7" customFormat="1" x14ac:dyDescent="0.2">
      <c r="A135"/>
      <c r="B135" s="2"/>
      <c r="C135" s="2"/>
      <c r="D135" s="2"/>
      <c r="E135" s="2"/>
      <c r="F135" s="2"/>
    </row>
    <row r="136" spans="1:6" s="7" customFormat="1" x14ac:dyDescent="0.2">
      <c r="A136"/>
      <c r="B136" s="2"/>
      <c r="C136" s="2"/>
      <c r="D136" s="2"/>
      <c r="E136" s="2"/>
      <c r="F136" s="2"/>
    </row>
    <row r="137" spans="1:6" s="7" customFormat="1" x14ac:dyDescent="0.2">
      <c r="A137"/>
      <c r="B137" s="2"/>
      <c r="C137" s="2"/>
      <c r="D137" s="2"/>
      <c r="E137" s="2"/>
      <c r="F137" s="2"/>
    </row>
    <row r="138" spans="1:6" s="7" customFormat="1" x14ac:dyDescent="0.2">
      <c r="A138"/>
      <c r="B138" s="2"/>
      <c r="C138" s="2"/>
      <c r="D138" s="2"/>
      <c r="E138" s="2"/>
      <c r="F138" s="2"/>
    </row>
    <row r="139" spans="1:6" s="7" customFormat="1" x14ac:dyDescent="0.2">
      <c r="A139"/>
      <c r="B139" s="2"/>
      <c r="C139" s="2"/>
      <c r="D139" s="2"/>
      <c r="E139" s="2"/>
      <c r="F139" s="2"/>
    </row>
    <row r="140" spans="1:6" s="7" customFormat="1" x14ac:dyDescent="0.2">
      <c r="A140"/>
      <c r="B140" s="2"/>
      <c r="C140" s="2"/>
      <c r="D140" s="2"/>
      <c r="E140" s="2"/>
      <c r="F140" s="2"/>
    </row>
    <row r="141" spans="1:6" s="7" customFormat="1" x14ac:dyDescent="0.2">
      <c r="A141"/>
      <c r="B141" s="2"/>
      <c r="C141" s="2"/>
      <c r="D141" s="2"/>
      <c r="E141" s="2"/>
      <c r="F141" s="2"/>
    </row>
    <row r="142" spans="1:6" s="7" customFormat="1" x14ac:dyDescent="0.2">
      <c r="A142"/>
      <c r="B142" s="2"/>
      <c r="C142" s="2"/>
      <c r="D142" s="2"/>
      <c r="E142" s="2"/>
      <c r="F142" s="2"/>
    </row>
    <row r="143" spans="1:6" s="7" customFormat="1" x14ac:dyDescent="0.2">
      <c r="A143"/>
      <c r="B143" s="2"/>
      <c r="C143" s="2"/>
      <c r="D143" s="2"/>
      <c r="E143" s="2"/>
      <c r="F143" s="2"/>
    </row>
    <row r="144" spans="1:6" s="7" customFormat="1" x14ac:dyDescent="0.2">
      <c r="A144"/>
      <c r="B144" s="2"/>
      <c r="C144" s="2"/>
      <c r="D144" s="2"/>
      <c r="E144" s="2"/>
      <c r="F144" s="2"/>
    </row>
    <row r="145" spans="1:6" s="7" customFormat="1" x14ac:dyDescent="0.2">
      <c r="A145"/>
      <c r="B145" s="2"/>
      <c r="C145" s="2"/>
      <c r="D145" s="2"/>
      <c r="E145" s="2"/>
      <c r="F145" s="2"/>
    </row>
    <row r="146" spans="1:6" s="7" customFormat="1" x14ac:dyDescent="0.2">
      <c r="A146"/>
      <c r="B146" s="2"/>
      <c r="C146" s="2"/>
      <c r="D146" s="2"/>
      <c r="E146" s="2"/>
      <c r="F146" s="2"/>
    </row>
    <row r="147" spans="1:6" s="7" customFormat="1" x14ac:dyDescent="0.2">
      <c r="A147"/>
      <c r="B147" s="2"/>
      <c r="C147" s="2"/>
      <c r="D147" s="2"/>
      <c r="E147" s="2"/>
      <c r="F147" s="2"/>
    </row>
    <row r="148" spans="1:6" s="7" customFormat="1" x14ac:dyDescent="0.2">
      <c r="A148"/>
      <c r="B148" s="2"/>
      <c r="C148" s="2"/>
      <c r="D148" s="2"/>
      <c r="E148" s="2"/>
      <c r="F148" s="2"/>
    </row>
    <row r="149" spans="1:6" s="7" customFormat="1" x14ac:dyDescent="0.2">
      <c r="A149"/>
      <c r="B149" s="2"/>
      <c r="C149" s="2"/>
      <c r="D149" s="2"/>
      <c r="E149" s="2"/>
      <c r="F149" s="2"/>
    </row>
    <row r="150" spans="1:6" s="7" customFormat="1" x14ac:dyDescent="0.2">
      <c r="A150"/>
      <c r="B150" s="2"/>
      <c r="C150" s="2"/>
      <c r="D150" s="2"/>
      <c r="E150" s="2"/>
      <c r="F150" s="2"/>
    </row>
    <row r="151" spans="1:6" s="7" customFormat="1" x14ac:dyDescent="0.2">
      <c r="A151"/>
      <c r="B151" s="2"/>
      <c r="C151" s="2"/>
      <c r="D151" s="2"/>
      <c r="E151" s="2"/>
      <c r="F151" s="2"/>
    </row>
    <row r="152" spans="1:6" s="7" customFormat="1" x14ac:dyDescent="0.2">
      <c r="A152"/>
      <c r="B152" s="2"/>
      <c r="C152" s="2"/>
      <c r="D152" s="2"/>
      <c r="E152" s="2"/>
      <c r="F152" s="2"/>
    </row>
    <row r="153" spans="1:6" s="7" customFormat="1" x14ac:dyDescent="0.2">
      <c r="A153"/>
      <c r="B153" s="2"/>
      <c r="C153" s="2"/>
      <c r="D153" s="2"/>
      <c r="E153" s="2"/>
      <c r="F153" s="2"/>
    </row>
    <row r="154" spans="1:6" s="7" customFormat="1" x14ac:dyDescent="0.2">
      <c r="A154"/>
      <c r="B154" s="2"/>
      <c r="C154" s="2"/>
      <c r="D154" s="2"/>
      <c r="E154" s="2"/>
      <c r="F154" s="2"/>
    </row>
    <row r="155" spans="1:6" s="7" customFormat="1" x14ac:dyDescent="0.2">
      <c r="A155"/>
      <c r="B155" s="2"/>
      <c r="C155" s="2"/>
      <c r="D155" s="2"/>
      <c r="E155" s="2"/>
      <c r="F155" s="2"/>
    </row>
    <row r="156" spans="1:6" s="7" customFormat="1" x14ac:dyDescent="0.2">
      <c r="A156"/>
      <c r="B156" s="2"/>
      <c r="C156" s="2"/>
      <c r="D156" s="2"/>
      <c r="E156" s="2"/>
      <c r="F156" s="2"/>
    </row>
    <row r="157" spans="1:6" s="7" customFormat="1" x14ac:dyDescent="0.2">
      <c r="A157"/>
      <c r="B157" s="2"/>
      <c r="C157" s="2"/>
      <c r="D157" s="2"/>
      <c r="E157" s="2"/>
      <c r="F157" s="2"/>
    </row>
    <row r="158" spans="1:6" s="7" customFormat="1" x14ac:dyDescent="0.2">
      <c r="A158"/>
      <c r="B158" s="2"/>
      <c r="C158" s="2"/>
      <c r="D158" s="2"/>
      <c r="E158" s="2"/>
      <c r="F158" s="2"/>
    </row>
    <row r="159" spans="1:6" s="7" customFormat="1" x14ac:dyDescent="0.2">
      <c r="A159"/>
      <c r="B159" s="2"/>
      <c r="C159" s="2"/>
      <c r="D159" s="2"/>
      <c r="E159" s="2"/>
      <c r="F159" s="2"/>
    </row>
    <row r="160" spans="1:6" s="7" customFormat="1" x14ac:dyDescent="0.2">
      <c r="A160"/>
      <c r="B160" s="2"/>
      <c r="C160" s="2"/>
      <c r="D160" s="2"/>
      <c r="E160" s="2"/>
      <c r="F160" s="2"/>
    </row>
    <row r="161" spans="1:6" s="7" customFormat="1" x14ac:dyDescent="0.2">
      <c r="A161"/>
      <c r="B161" s="2"/>
      <c r="C161" s="2"/>
      <c r="D161" s="2"/>
      <c r="E161" s="2"/>
      <c r="F161" s="2"/>
    </row>
    <row r="162" spans="1:6" s="7" customFormat="1" x14ac:dyDescent="0.2">
      <c r="A162"/>
      <c r="B162" s="2"/>
      <c r="C162" s="2"/>
      <c r="D162" s="2"/>
      <c r="E162" s="2"/>
      <c r="F162" s="2"/>
    </row>
    <row r="163" spans="1:6" s="7" customFormat="1" x14ac:dyDescent="0.2">
      <c r="A163"/>
      <c r="B163" s="2"/>
      <c r="C163" s="2"/>
      <c r="D163" s="2"/>
      <c r="E163" s="2"/>
      <c r="F163" s="2"/>
    </row>
    <row r="164" spans="1:6" s="7" customFormat="1" x14ac:dyDescent="0.2">
      <c r="A164"/>
      <c r="B164" s="2"/>
      <c r="C164" s="2"/>
      <c r="D164" s="2"/>
      <c r="E164" s="2"/>
      <c r="F164" s="2"/>
    </row>
    <row r="165" spans="1:6" s="7" customFormat="1" x14ac:dyDescent="0.2">
      <c r="A165"/>
      <c r="B165" s="2"/>
      <c r="C165" s="2"/>
      <c r="D165" s="2"/>
      <c r="E165" s="2"/>
      <c r="F165" s="2"/>
    </row>
    <row r="166" spans="1:6" s="7" customFormat="1" x14ac:dyDescent="0.2">
      <c r="A166"/>
      <c r="B166" s="2"/>
      <c r="C166" s="2"/>
      <c r="D166" s="2"/>
      <c r="E166" s="2"/>
      <c r="F166" s="2"/>
    </row>
    <row r="167" spans="1:6" s="7" customFormat="1" x14ac:dyDescent="0.2">
      <c r="A167"/>
      <c r="B167" s="2"/>
      <c r="C167" s="2"/>
      <c r="D167" s="2"/>
      <c r="E167" s="2"/>
      <c r="F167" s="2"/>
    </row>
    <row r="168" spans="1:6" s="7" customFormat="1" x14ac:dyDescent="0.2">
      <c r="A168"/>
      <c r="B168" s="2"/>
      <c r="C168" s="2"/>
      <c r="D168" s="2"/>
      <c r="E168" s="2"/>
      <c r="F168" s="2"/>
    </row>
    <row r="169" spans="1:6" s="7" customFormat="1" x14ac:dyDescent="0.2">
      <c r="A169"/>
      <c r="B169" s="2"/>
      <c r="C169" s="2"/>
      <c r="D169" s="2"/>
      <c r="E169" s="2"/>
      <c r="F169" s="2"/>
    </row>
    <row r="170" spans="1:6" s="7" customFormat="1" x14ac:dyDescent="0.2">
      <c r="A170"/>
      <c r="B170" s="2"/>
      <c r="C170" s="2"/>
      <c r="D170" s="2"/>
      <c r="E170" s="2"/>
      <c r="F170" s="2"/>
    </row>
    <row r="171" spans="1:6" s="7" customFormat="1" x14ac:dyDescent="0.2">
      <c r="A171"/>
      <c r="B171" s="2"/>
      <c r="C171" s="2"/>
      <c r="D171" s="2"/>
      <c r="E171" s="2"/>
      <c r="F171" s="2"/>
    </row>
    <row r="172" spans="1:6" s="7" customFormat="1" x14ac:dyDescent="0.2">
      <c r="A172"/>
      <c r="B172" s="2"/>
      <c r="C172" s="2"/>
      <c r="D172" s="2"/>
      <c r="E172" s="2"/>
      <c r="F172" s="2"/>
    </row>
    <row r="173" spans="1:6" s="7" customFormat="1" x14ac:dyDescent="0.2">
      <c r="A173"/>
      <c r="B173" s="2"/>
      <c r="C173" s="2"/>
      <c r="D173" s="2"/>
      <c r="E173" s="2"/>
      <c r="F173" s="2"/>
    </row>
    <row r="174" spans="1:6" s="7" customFormat="1" x14ac:dyDescent="0.2">
      <c r="A174"/>
      <c r="B174" s="2"/>
      <c r="C174" s="2"/>
      <c r="D174" s="2"/>
      <c r="E174" s="2"/>
      <c r="F174" s="2"/>
    </row>
    <row r="175" spans="1:6" s="7" customFormat="1" x14ac:dyDescent="0.2">
      <c r="A175"/>
      <c r="B175" s="2"/>
      <c r="C175" s="2"/>
      <c r="D175" s="2"/>
      <c r="E175" s="2"/>
      <c r="F175" s="2"/>
    </row>
    <row r="176" spans="1:6" s="7" customFormat="1" x14ac:dyDescent="0.2">
      <c r="A176"/>
      <c r="B176" s="2"/>
      <c r="C176" s="2"/>
      <c r="D176" s="2"/>
      <c r="E176" s="2"/>
      <c r="F176" s="2"/>
    </row>
    <row r="177" spans="1:6" s="7" customFormat="1" x14ac:dyDescent="0.2">
      <c r="A177"/>
      <c r="B177" s="2"/>
      <c r="C177" s="2"/>
      <c r="D177" s="2"/>
      <c r="E177" s="2"/>
      <c r="F177" s="2"/>
    </row>
    <row r="178" spans="1:6" s="7" customFormat="1" x14ac:dyDescent="0.2">
      <c r="A178"/>
      <c r="B178" s="2"/>
      <c r="C178" s="2"/>
      <c r="D178" s="2"/>
      <c r="E178" s="2"/>
      <c r="F178" s="2"/>
    </row>
    <row r="179" spans="1:6" s="7" customFormat="1" x14ac:dyDescent="0.2">
      <c r="A179"/>
      <c r="B179" s="2"/>
      <c r="C179" s="2"/>
      <c r="D179" s="2"/>
      <c r="E179" s="2"/>
      <c r="F179" s="2"/>
    </row>
    <row r="180" spans="1:6" s="7" customFormat="1" x14ac:dyDescent="0.2">
      <c r="A180"/>
      <c r="B180" s="2"/>
      <c r="C180" s="2"/>
      <c r="D180" s="2"/>
      <c r="E180" s="2"/>
      <c r="F180" s="2"/>
    </row>
    <row r="181" spans="1:6" s="7" customFormat="1" x14ac:dyDescent="0.2">
      <c r="A181"/>
      <c r="B181" s="2"/>
      <c r="C181" s="2"/>
      <c r="D181" s="2"/>
      <c r="E181" s="2"/>
      <c r="F181" s="2"/>
    </row>
    <row r="182" spans="1:6" s="7" customFormat="1" x14ac:dyDescent="0.2">
      <c r="A182"/>
      <c r="B182" s="2"/>
      <c r="C182" s="2"/>
      <c r="D182" s="2"/>
      <c r="E182" s="2"/>
      <c r="F182" s="2"/>
    </row>
    <row r="183" spans="1:6" s="7" customFormat="1" x14ac:dyDescent="0.2">
      <c r="A183"/>
      <c r="B183" s="2"/>
      <c r="C183" s="2"/>
      <c r="D183" s="2"/>
      <c r="E183" s="2"/>
      <c r="F183" s="2"/>
    </row>
    <row r="184" spans="1:6" s="7" customFormat="1" x14ac:dyDescent="0.2">
      <c r="A184"/>
      <c r="B184" s="2"/>
      <c r="C184" s="2"/>
      <c r="D184" s="2"/>
      <c r="E184" s="2"/>
      <c r="F184" s="2"/>
    </row>
    <row r="185" spans="1:6" s="7" customFormat="1" x14ac:dyDescent="0.2">
      <c r="A185"/>
      <c r="B185" s="2"/>
      <c r="C185" s="2"/>
      <c r="D185" s="2"/>
      <c r="E185" s="2"/>
      <c r="F185" s="2"/>
    </row>
    <row r="186" spans="1:6" s="7" customFormat="1" x14ac:dyDescent="0.2">
      <c r="A186"/>
      <c r="B186" s="2"/>
      <c r="C186" s="2"/>
      <c r="D186" s="2"/>
      <c r="E186" s="2"/>
      <c r="F186" s="2"/>
    </row>
    <row r="187" spans="1:6" s="7" customFormat="1" x14ac:dyDescent="0.2">
      <c r="A187"/>
      <c r="B187" s="2"/>
      <c r="C187" s="2"/>
      <c r="D187" s="2"/>
      <c r="E187" s="2"/>
      <c r="F187" s="2"/>
    </row>
    <row r="188" spans="1:6" s="7" customFormat="1" x14ac:dyDescent="0.2">
      <c r="A188"/>
      <c r="B188" s="2"/>
      <c r="C188" s="2"/>
      <c r="D188" s="2"/>
      <c r="E188" s="2"/>
      <c r="F188" s="2"/>
    </row>
    <row r="189" spans="1:6" s="7" customFormat="1" x14ac:dyDescent="0.2">
      <c r="A189"/>
      <c r="B189" s="2"/>
      <c r="C189" s="2"/>
      <c r="D189" s="2"/>
      <c r="E189" s="2"/>
      <c r="F189" s="2"/>
    </row>
    <row r="190" spans="1:6" s="7" customFormat="1" x14ac:dyDescent="0.2">
      <c r="A190"/>
      <c r="B190" s="2"/>
      <c r="C190" s="2"/>
      <c r="D190" s="2"/>
      <c r="E190" s="2"/>
      <c r="F190" s="2"/>
    </row>
    <row r="191" spans="1:6" s="7" customFormat="1" x14ac:dyDescent="0.2">
      <c r="A191"/>
      <c r="B191" s="2"/>
      <c r="C191" s="2"/>
      <c r="D191" s="2"/>
      <c r="E191" s="2"/>
      <c r="F191" s="2"/>
    </row>
    <row r="192" spans="1:6" s="7" customFormat="1" x14ac:dyDescent="0.2">
      <c r="A192"/>
      <c r="B192" s="2"/>
      <c r="C192" s="2"/>
      <c r="D192" s="2"/>
      <c r="E192" s="2"/>
      <c r="F192" s="2"/>
    </row>
    <row r="193" spans="1:6" s="7" customFormat="1" x14ac:dyDescent="0.2">
      <c r="A193"/>
      <c r="B193" s="2"/>
      <c r="C193" s="2"/>
      <c r="D193" s="2"/>
      <c r="E193" s="2"/>
      <c r="F193" s="2"/>
    </row>
    <row r="194" spans="1:6" s="7" customFormat="1" x14ac:dyDescent="0.2">
      <c r="A194"/>
      <c r="B194" s="2"/>
      <c r="C194" s="2"/>
      <c r="D194" s="2"/>
      <c r="E194" s="2"/>
      <c r="F194" s="2"/>
    </row>
    <row r="195" spans="1:6" s="7" customFormat="1" x14ac:dyDescent="0.2">
      <c r="A195"/>
      <c r="B195" s="2"/>
      <c r="C195" s="2"/>
      <c r="D195" s="2"/>
      <c r="E195" s="2"/>
      <c r="F195" s="2"/>
    </row>
    <row r="196" spans="1:6" s="7" customFormat="1" x14ac:dyDescent="0.2">
      <c r="A196"/>
      <c r="B196" s="2"/>
      <c r="C196" s="2"/>
      <c r="D196" s="2"/>
      <c r="E196" s="2"/>
      <c r="F196" s="2"/>
    </row>
    <row r="197" spans="1:6" s="7" customFormat="1" x14ac:dyDescent="0.2">
      <c r="A197"/>
      <c r="B197" s="2"/>
      <c r="C197" s="2"/>
      <c r="D197" s="2"/>
      <c r="E197" s="2"/>
      <c r="F197" s="2"/>
    </row>
    <row r="198" spans="1:6" s="7" customFormat="1" x14ac:dyDescent="0.2">
      <c r="A198"/>
      <c r="B198" s="2"/>
      <c r="C198" s="2"/>
      <c r="D198" s="2"/>
      <c r="E198" s="2"/>
      <c r="F198" s="2"/>
    </row>
    <row r="199" spans="1:6" s="7" customFormat="1" x14ac:dyDescent="0.2">
      <c r="A199"/>
      <c r="B199" s="2"/>
      <c r="C199" s="2"/>
      <c r="D199" s="2"/>
      <c r="E199" s="2"/>
      <c r="F199" s="2"/>
    </row>
    <row r="200" spans="1:6" s="7" customFormat="1" x14ac:dyDescent="0.2">
      <c r="A200"/>
      <c r="B200" s="2"/>
      <c r="C200" s="2"/>
      <c r="D200" s="2"/>
      <c r="E200" s="2"/>
      <c r="F200" s="2"/>
    </row>
    <row r="201" spans="1:6" s="7" customFormat="1" x14ac:dyDescent="0.2">
      <c r="A201"/>
      <c r="B201" s="2"/>
      <c r="C201" s="2"/>
      <c r="D201" s="2"/>
      <c r="E201" s="2"/>
      <c r="F201" s="2"/>
    </row>
    <row r="202" spans="1:6" s="7" customFormat="1" x14ac:dyDescent="0.2">
      <c r="A202"/>
      <c r="B202" s="2"/>
      <c r="C202" s="2"/>
      <c r="D202" s="2"/>
      <c r="E202" s="2"/>
      <c r="F202" s="2"/>
    </row>
    <row r="203" spans="1:6" s="7" customFormat="1" x14ac:dyDescent="0.2">
      <c r="A203"/>
      <c r="B203" s="2"/>
      <c r="C203" s="2"/>
      <c r="D203" s="2"/>
      <c r="E203" s="2"/>
      <c r="F203" s="2"/>
    </row>
    <row r="204" spans="1:6" s="7" customFormat="1" x14ac:dyDescent="0.2">
      <c r="A204"/>
      <c r="B204" s="2"/>
      <c r="C204" s="2"/>
      <c r="D204" s="2"/>
      <c r="E204" s="2"/>
      <c r="F204" s="2"/>
    </row>
    <row r="205" spans="1:6" s="7" customFormat="1" x14ac:dyDescent="0.2">
      <c r="A205"/>
      <c r="B205" s="2"/>
      <c r="C205" s="2"/>
      <c r="D205" s="2"/>
      <c r="E205" s="2"/>
      <c r="F205" s="2"/>
    </row>
    <row r="206" spans="1:6" s="7" customFormat="1" x14ac:dyDescent="0.2">
      <c r="A206"/>
      <c r="B206" s="2"/>
      <c r="C206" s="2"/>
      <c r="D206" s="2"/>
      <c r="E206" s="2"/>
      <c r="F206" s="2"/>
    </row>
    <row r="207" spans="1:6" s="7" customFormat="1" x14ac:dyDescent="0.2">
      <c r="A207"/>
      <c r="B207" s="2"/>
      <c r="C207" s="2"/>
      <c r="D207" s="2"/>
      <c r="E207" s="2"/>
      <c r="F207" s="2"/>
    </row>
    <row r="208" spans="1:6" s="7" customFormat="1" x14ac:dyDescent="0.2">
      <c r="A208"/>
      <c r="B208" s="2"/>
      <c r="C208" s="2"/>
      <c r="D208" s="2"/>
      <c r="E208" s="2"/>
      <c r="F208" s="2"/>
    </row>
    <row r="209" spans="1:6" s="7" customFormat="1" x14ac:dyDescent="0.2">
      <c r="A209"/>
      <c r="B209" s="2"/>
      <c r="C209" s="2"/>
      <c r="D209" s="2"/>
      <c r="E209" s="2"/>
      <c r="F209" s="2"/>
    </row>
    <row r="210" spans="1:6" s="7" customFormat="1" x14ac:dyDescent="0.2">
      <c r="A210"/>
      <c r="B210" s="2"/>
      <c r="C210" s="2"/>
      <c r="D210" s="2"/>
      <c r="E210" s="2"/>
      <c r="F210" s="2"/>
    </row>
    <row r="211" spans="1:6" s="7" customFormat="1" x14ac:dyDescent="0.2">
      <c r="A211"/>
      <c r="B211" s="2"/>
      <c r="C211" s="2"/>
      <c r="D211" s="2"/>
      <c r="E211" s="2"/>
      <c r="F211" s="2"/>
    </row>
    <row r="212" spans="1:6" s="7" customFormat="1" x14ac:dyDescent="0.2">
      <c r="A212"/>
      <c r="B212" s="2"/>
      <c r="C212" s="2"/>
      <c r="D212" s="2"/>
      <c r="E212" s="2"/>
      <c r="F212" s="2"/>
    </row>
    <row r="213" spans="1:6" s="7" customFormat="1" x14ac:dyDescent="0.2">
      <c r="A213"/>
      <c r="B213" s="2"/>
      <c r="C213" s="2"/>
      <c r="D213" s="2"/>
      <c r="E213" s="2"/>
      <c r="F213" s="2"/>
    </row>
    <row r="214" spans="1:6" s="7" customFormat="1" x14ac:dyDescent="0.2">
      <c r="A214"/>
      <c r="B214" s="2"/>
      <c r="C214" s="2"/>
      <c r="D214" s="2"/>
      <c r="E214" s="2"/>
      <c r="F214" s="2"/>
    </row>
    <row r="215" spans="1:6" s="7" customFormat="1" x14ac:dyDescent="0.2">
      <c r="A215"/>
      <c r="B215" s="2"/>
      <c r="C215" s="2"/>
      <c r="D215" s="2"/>
      <c r="E215" s="2"/>
      <c r="F215" s="2"/>
    </row>
    <row r="216" spans="1:6" s="7" customFormat="1" x14ac:dyDescent="0.2">
      <c r="A216"/>
      <c r="B216" s="2"/>
      <c r="C216" s="2"/>
      <c r="D216" s="2"/>
      <c r="E216" s="2"/>
      <c r="F216" s="2"/>
    </row>
  </sheetData>
  <mergeCells count="3"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Normal="100" workbookViewId="0">
      <selection activeCell="M23" sqref="M23"/>
    </sheetView>
  </sheetViews>
  <sheetFormatPr defaultRowHeight="12.75" x14ac:dyDescent="0.2"/>
  <cols>
    <col min="1" max="1" width="11.140625" style="49" bestFit="1" customWidth="1"/>
    <col min="2" max="2" width="7.7109375" bestFit="1" customWidth="1"/>
    <col min="3" max="3" width="9.42578125" bestFit="1" customWidth="1"/>
    <col min="4" max="4" width="11.5703125" customWidth="1"/>
    <col min="5" max="5" width="12.28515625" customWidth="1"/>
    <col min="6" max="6" width="10.42578125" bestFit="1" customWidth="1"/>
    <col min="7" max="7" width="1.7109375" customWidth="1"/>
    <col min="8" max="10" width="8" bestFit="1" customWidth="1"/>
    <col min="11" max="12" width="8.28515625" bestFit="1" customWidth="1"/>
    <col min="13" max="13" width="8" bestFit="1" customWidth="1"/>
    <col min="14" max="14" width="7.28515625" bestFit="1" customWidth="1"/>
    <col min="15" max="15" width="8" bestFit="1" customWidth="1"/>
    <col min="16" max="16" width="0.7109375" customWidth="1"/>
    <col min="17" max="17" width="10.42578125" bestFit="1" customWidth="1"/>
    <col min="18" max="18" width="10.7109375" customWidth="1"/>
    <col min="19" max="19" width="10.140625" bestFit="1" customWidth="1"/>
    <col min="20" max="21" width="10.7109375" bestFit="1" customWidth="1"/>
    <col min="22" max="22" width="11.140625" bestFit="1" customWidth="1"/>
  </cols>
  <sheetData>
    <row r="1" spans="1:22" x14ac:dyDescent="0.2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22" x14ac:dyDescent="0.2">
      <c r="A2" s="5" t="s">
        <v>27</v>
      </c>
      <c r="B2" s="5"/>
      <c r="C2" s="5"/>
      <c r="D2" s="5"/>
      <c r="E2" s="5"/>
      <c r="F2" s="5"/>
      <c r="G2" s="5"/>
      <c r="H2" s="5"/>
      <c r="I2" s="5"/>
    </row>
    <row r="3" spans="1:22" x14ac:dyDescent="0.2">
      <c r="A3" s="6" t="s">
        <v>59</v>
      </c>
      <c r="B3" s="6"/>
      <c r="C3" s="6"/>
      <c r="D3" s="6"/>
      <c r="E3" s="6"/>
      <c r="F3" s="6"/>
      <c r="G3" s="6"/>
      <c r="H3" s="6"/>
      <c r="I3" s="6"/>
    </row>
    <row r="5" spans="1:22" s="35" customForma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3.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13.5" thickBot="1" x14ac:dyDescent="0.25">
      <c r="A7" s="38"/>
      <c r="B7" s="38"/>
      <c r="C7" s="38"/>
      <c r="D7" s="38"/>
      <c r="E7" s="38"/>
      <c r="F7" s="38"/>
      <c r="G7" s="38"/>
      <c r="H7" s="58" t="s">
        <v>30</v>
      </c>
      <c r="I7" s="59"/>
      <c r="J7" s="59"/>
      <c r="K7" s="59"/>
      <c r="L7" s="59"/>
      <c r="M7" s="59"/>
      <c r="N7" s="59"/>
      <c r="O7" s="60"/>
      <c r="P7" s="38"/>
      <c r="Q7" s="58" t="s">
        <v>31</v>
      </c>
      <c r="R7" s="59"/>
      <c r="S7" s="59"/>
      <c r="T7" s="59"/>
      <c r="U7" s="59"/>
      <c r="V7" s="60"/>
    </row>
    <row r="8" spans="1:22" x14ac:dyDescent="0.2">
      <c r="A8" s="39" t="s">
        <v>32</v>
      </c>
      <c r="B8" s="39" t="s">
        <v>33</v>
      </c>
      <c r="C8" s="40" t="s">
        <v>34</v>
      </c>
      <c r="D8" s="40" t="s">
        <v>35</v>
      </c>
      <c r="E8" s="40" t="s">
        <v>36</v>
      </c>
      <c r="F8" s="39" t="s">
        <v>37</v>
      </c>
      <c r="G8" s="39"/>
      <c r="H8" s="39" t="s">
        <v>38</v>
      </c>
      <c r="I8" s="39" t="s">
        <v>39</v>
      </c>
      <c r="J8" s="39" t="s">
        <v>40</v>
      </c>
      <c r="K8" s="39" t="s">
        <v>41</v>
      </c>
      <c r="L8" s="39" t="s">
        <v>42</v>
      </c>
      <c r="M8" s="39" t="s">
        <v>43</v>
      </c>
      <c r="N8" s="39" t="s">
        <v>44</v>
      </c>
      <c r="O8" s="39" t="s">
        <v>45</v>
      </c>
      <c r="P8" s="39"/>
      <c r="Q8" s="39" t="s">
        <v>41</v>
      </c>
      <c r="R8" s="39" t="s">
        <v>42</v>
      </c>
      <c r="S8" s="39" t="s">
        <v>43</v>
      </c>
      <c r="T8" s="39" t="s">
        <v>44</v>
      </c>
      <c r="U8" s="39" t="s">
        <v>45</v>
      </c>
      <c r="V8" s="39" t="s">
        <v>25</v>
      </c>
    </row>
    <row r="9" spans="1:22" x14ac:dyDescent="0.2">
      <c r="A9" s="38" t="s">
        <v>46</v>
      </c>
      <c r="B9" s="38" t="s">
        <v>47</v>
      </c>
      <c r="C9" s="2"/>
      <c r="D9" s="2">
        <v>1491243.672</v>
      </c>
      <c r="E9" s="2">
        <v>4233620.0999999996</v>
      </c>
      <c r="F9" s="41">
        <f>SUM(C9:E9)</f>
        <v>5724863.7719999999</v>
      </c>
      <c r="G9" s="38"/>
      <c r="H9" s="42">
        <v>0.70135000000000003</v>
      </c>
      <c r="I9" s="42">
        <v>0.20549000000000001</v>
      </c>
      <c r="J9" s="52">
        <v>9.3160000000000007E-2</v>
      </c>
      <c r="K9" s="53">
        <v>0.68594999999999995</v>
      </c>
      <c r="L9" s="53">
        <f>1-K9</f>
        <v>0.31405000000000005</v>
      </c>
      <c r="M9" s="53">
        <v>0.72272000000000003</v>
      </c>
      <c r="N9" s="53">
        <f>1-M9</f>
        <v>0.27727999999999997</v>
      </c>
      <c r="O9" s="42">
        <v>1</v>
      </c>
      <c r="P9" s="38"/>
      <c r="Q9" s="2">
        <f>F9*H9*K9</f>
        <v>2754180.6229933244</v>
      </c>
      <c r="R9" s="2">
        <f>F9*H9*L9</f>
        <v>1260952.5834988756</v>
      </c>
      <c r="S9" s="2">
        <f>F9*I9*M9</f>
        <v>850209.43882366421</v>
      </c>
      <c r="T9" s="2">
        <f>F9*I9*N9</f>
        <v>326192.81768461585</v>
      </c>
      <c r="U9" s="2">
        <f>F9*J9*O9</f>
        <v>533328.30899952003</v>
      </c>
      <c r="V9" s="2">
        <f>SUM(Q9:U9)</f>
        <v>5724863.7719999999</v>
      </c>
    </row>
    <row r="10" spans="1:22" x14ac:dyDescent="0.2">
      <c r="A10" s="38"/>
      <c r="B10" s="38" t="s">
        <v>48</v>
      </c>
      <c r="C10" s="2"/>
      <c r="D10" s="2"/>
      <c r="E10" s="2">
        <v>307720</v>
      </c>
      <c r="F10" s="41">
        <f>SUM(C10:E10)</f>
        <v>307720</v>
      </c>
      <c r="G10" s="38"/>
      <c r="H10" s="52">
        <v>0.77714000000000005</v>
      </c>
      <c r="I10" s="52">
        <v>0.22286</v>
      </c>
      <c r="J10" s="52"/>
      <c r="K10" s="53">
        <f>K9</f>
        <v>0.68594999999999995</v>
      </c>
      <c r="L10" s="53">
        <f>L9</f>
        <v>0.31405000000000005</v>
      </c>
      <c r="M10" s="53">
        <f t="shared" ref="M10:N10" si="0">M9</f>
        <v>0.72272000000000003</v>
      </c>
      <c r="N10" s="53">
        <f t="shared" si="0"/>
        <v>0.27727999999999997</v>
      </c>
      <c r="O10" s="42">
        <v>1</v>
      </c>
      <c r="P10" s="38"/>
      <c r="Q10" s="2">
        <f>F10*H10*K10</f>
        <v>164039.12619276001</v>
      </c>
      <c r="R10" s="2">
        <f>F10*H10*L10</f>
        <v>75102.394607240014</v>
      </c>
      <c r="S10" s="2">
        <f>F10*I10*M10</f>
        <v>49563.038487424004</v>
      </c>
      <c r="T10" s="2">
        <f>F10*I10*N10</f>
        <v>19015.440712575997</v>
      </c>
      <c r="U10" s="2">
        <f>F10*J10*O10</f>
        <v>0</v>
      </c>
      <c r="V10" s="2">
        <f t="shared" ref="V10:V19" si="1">SUM(Q10:U10)</f>
        <v>307720</v>
      </c>
    </row>
    <row r="11" spans="1:22" x14ac:dyDescent="0.2">
      <c r="A11" s="38" t="s">
        <v>49</v>
      </c>
      <c r="B11" s="38"/>
      <c r="C11" s="43">
        <f t="shared" ref="C11:E11" si="2">SUM(C9:C10)</f>
        <v>0</v>
      </c>
      <c r="D11" s="43">
        <f t="shared" si="2"/>
        <v>1491243.672</v>
      </c>
      <c r="E11" s="43">
        <f t="shared" si="2"/>
        <v>4541340.0999999996</v>
      </c>
      <c r="F11" s="43">
        <f>SUM(F9:F10)</f>
        <v>6032583.7719999999</v>
      </c>
      <c r="G11" s="38"/>
      <c r="H11" s="42"/>
      <c r="I11" s="42"/>
      <c r="J11" s="42"/>
      <c r="K11" s="53"/>
      <c r="L11" s="53"/>
      <c r="M11" s="52"/>
      <c r="N11" s="52"/>
      <c r="O11" s="42"/>
      <c r="P11" s="38"/>
      <c r="Q11" s="43">
        <f t="shared" ref="Q11:V11" si="3">SUM(Q9:Q10)</f>
        <v>2918219.7491860846</v>
      </c>
      <c r="R11" s="43">
        <f t="shared" si="3"/>
        <v>1336054.9781061157</v>
      </c>
      <c r="S11" s="43">
        <f t="shared" si="3"/>
        <v>899772.47731108824</v>
      </c>
      <c r="T11" s="43">
        <f t="shared" si="3"/>
        <v>345208.25839719182</v>
      </c>
      <c r="U11" s="43">
        <f t="shared" si="3"/>
        <v>533328.30899952003</v>
      </c>
      <c r="V11" s="43">
        <f t="shared" si="3"/>
        <v>6032583.7719999999</v>
      </c>
    </row>
    <row r="12" spans="1:22" x14ac:dyDescent="0.2">
      <c r="A12" s="38" t="s">
        <v>24</v>
      </c>
      <c r="B12" s="38" t="s">
        <v>48</v>
      </c>
      <c r="C12" s="2"/>
      <c r="D12" s="2">
        <v>4289711.7879999997</v>
      </c>
      <c r="E12" s="2">
        <v>-1352455.388</v>
      </c>
      <c r="F12" s="41">
        <f>SUM(C12:E12)</f>
        <v>2937256.3999999994</v>
      </c>
      <c r="G12" s="38"/>
      <c r="H12" s="42">
        <v>1</v>
      </c>
      <c r="I12" s="42"/>
      <c r="J12" s="42"/>
      <c r="K12" s="53">
        <f>K9</f>
        <v>0.68594999999999995</v>
      </c>
      <c r="L12" s="53">
        <f>L9</f>
        <v>0.31405000000000005</v>
      </c>
      <c r="M12" s="52"/>
      <c r="N12" s="52"/>
      <c r="O12" s="42"/>
      <c r="P12" s="38"/>
      <c r="Q12" s="2">
        <f>F12*H12*K12</f>
        <v>2014811.0275799995</v>
      </c>
      <c r="R12" s="2">
        <f>F12*H12*L12</f>
        <v>922445.37242000003</v>
      </c>
      <c r="S12" s="2">
        <f>F12*I12*M12</f>
        <v>0</v>
      </c>
      <c r="T12" s="2">
        <f>F12*I12*N12</f>
        <v>0</v>
      </c>
      <c r="U12" s="2">
        <f>F12*J12*O12</f>
        <v>0</v>
      </c>
      <c r="V12" s="2">
        <f t="shared" si="1"/>
        <v>2937256.3999999994</v>
      </c>
    </row>
    <row r="13" spans="1:22" x14ac:dyDescent="0.2">
      <c r="A13" s="38"/>
      <c r="B13" s="38" t="s">
        <v>2</v>
      </c>
      <c r="C13" s="2">
        <v>-107754.83999999998</v>
      </c>
      <c r="D13" s="2"/>
      <c r="E13" s="2">
        <v>0</v>
      </c>
      <c r="F13" s="41">
        <f t="shared" ref="F13:F14" si="4">SUM(C13:E13)</f>
        <v>-107754.83999999998</v>
      </c>
      <c r="G13" s="38"/>
      <c r="H13" s="42">
        <v>1</v>
      </c>
      <c r="I13" s="42"/>
      <c r="J13" s="42"/>
      <c r="K13" s="53"/>
      <c r="L13" s="53">
        <v>1</v>
      </c>
      <c r="M13" s="52"/>
      <c r="N13" s="52"/>
      <c r="O13" s="42"/>
      <c r="P13" s="38"/>
      <c r="Q13" s="2">
        <f>F13*H13*K13</f>
        <v>0</v>
      </c>
      <c r="R13" s="2">
        <f>F13*H13*L13</f>
        <v>-107754.83999999998</v>
      </c>
      <c r="S13" s="2">
        <f>F13*I13*M13</f>
        <v>0</v>
      </c>
      <c r="T13" s="2">
        <f>F13*I13*N13</f>
        <v>0</v>
      </c>
      <c r="U13" s="2">
        <f>F13*J13*O13</f>
        <v>0</v>
      </c>
      <c r="V13" s="2">
        <f t="shared" si="1"/>
        <v>-107754.83999999998</v>
      </c>
    </row>
    <row r="14" spans="1:22" x14ac:dyDescent="0.2">
      <c r="A14" s="38"/>
      <c r="B14" s="38" t="s">
        <v>1</v>
      </c>
      <c r="C14" s="2">
        <v>110813.53200000001</v>
      </c>
      <c r="D14" s="2"/>
      <c r="E14" s="2">
        <v>0</v>
      </c>
      <c r="F14" s="41">
        <f t="shared" si="4"/>
        <v>110813.53200000001</v>
      </c>
      <c r="G14" s="38"/>
      <c r="H14" s="42">
        <v>1</v>
      </c>
      <c r="I14" s="42"/>
      <c r="J14" s="42"/>
      <c r="K14" s="53">
        <v>1</v>
      </c>
      <c r="L14" s="53"/>
      <c r="M14" s="52"/>
      <c r="N14" s="52"/>
      <c r="O14" s="42"/>
      <c r="P14" s="38"/>
      <c r="Q14" s="2">
        <f>F14*H14*K14</f>
        <v>110813.53200000001</v>
      </c>
      <c r="R14" s="2">
        <f>F14*H14*L14</f>
        <v>0</v>
      </c>
      <c r="S14" s="2">
        <f>F14*I14*M14</f>
        <v>0</v>
      </c>
      <c r="T14" s="2">
        <f>F14*I14*N14</f>
        <v>0</v>
      </c>
      <c r="U14" s="2">
        <f>F14*J14*O14</f>
        <v>0</v>
      </c>
      <c r="V14" s="2">
        <f t="shared" si="1"/>
        <v>110813.53200000001</v>
      </c>
    </row>
    <row r="15" spans="1:22" x14ac:dyDescent="0.2">
      <c r="A15" s="38" t="s">
        <v>50</v>
      </c>
      <c r="B15" s="38"/>
      <c r="C15" s="43">
        <f t="shared" ref="C15:E15" si="5">SUM(C12:C14)</f>
        <v>3058.6920000000246</v>
      </c>
      <c r="D15" s="43">
        <f t="shared" si="5"/>
        <v>4289711.7879999997</v>
      </c>
      <c r="E15" s="43">
        <f t="shared" si="5"/>
        <v>-1352455.388</v>
      </c>
      <c r="F15" s="43">
        <f t="shared" ref="F15" si="6">SUM(F12:F14)</f>
        <v>2940315.0919999997</v>
      </c>
      <c r="G15" s="38"/>
      <c r="H15" s="42"/>
      <c r="I15" s="42"/>
      <c r="J15" s="42"/>
      <c r="K15" s="52"/>
      <c r="L15" s="52"/>
      <c r="M15" s="52"/>
      <c r="N15" s="52"/>
      <c r="O15" s="42"/>
      <c r="P15" s="38"/>
      <c r="Q15" s="43">
        <f t="shared" ref="Q15:V15" si="7">SUM(Q12:Q14)</f>
        <v>2125624.5595799997</v>
      </c>
      <c r="R15" s="43">
        <f t="shared" si="7"/>
        <v>814690.53242000006</v>
      </c>
      <c r="S15" s="43">
        <f t="shared" si="7"/>
        <v>0</v>
      </c>
      <c r="T15" s="43">
        <f t="shared" si="7"/>
        <v>0</v>
      </c>
      <c r="U15" s="43">
        <f t="shared" si="7"/>
        <v>0</v>
      </c>
      <c r="V15" s="43">
        <f t="shared" si="7"/>
        <v>2940315.0919999997</v>
      </c>
    </row>
    <row r="16" spans="1:22" x14ac:dyDescent="0.2">
      <c r="A16" s="38" t="s">
        <v>51</v>
      </c>
      <c r="B16" s="38" t="s">
        <v>48</v>
      </c>
      <c r="C16" s="2"/>
      <c r="D16" s="2"/>
      <c r="E16" s="2">
        <v>-7000</v>
      </c>
      <c r="F16" s="41">
        <f>SUM(C16:E16)</f>
        <v>-7000</v>
      </c>
      <c r="G16" s="38"/>
      <c r="H16" s="42"/>
      <c r="I16" s="42">
        <v>1</v>
      </c>
      <c r="J16" s="42"/>
      <c r="K16" s="52"/>
      <c r="L16" s="52"/>
      <c r="M16" s="53">
        <f>M9</f>
        <v>0.72272000000000003</v>
      </c>
      <c r="N16" s="53">
        <f>N9</f>
        <v>0.27727999999999997</v>
      </c>
      <c r="O16" s="42"/>
      <c r="P16" s="38"/>
      <c r="Q16" s="2">
        <f t="shared" ref="Q16:Q19" si="8">F16*H16*K16</f>
        <v>0</v>
      </c>
      <c r="R16" s="2">
        <f t="shared" ref="R16:R19" si="9">F16*H16*L16</f>
        <v>0</v>
      </c>
      <c r="S16" s="2">
        <f t="shared" ref="S16:S19" si="10">F16*I16*M16</f>
        <v>-5059.04</v>
      </c>
      <c r="T16" s="2">
        <f t="shared" ref="T16:T19" si="11">F16*I16*N16</f>
        <v>-1940.9599999999998</v>
      </c>
      <c r="U16" s="2">
        <f t="shared" ref="U16:U19" si="12">F16*J16*O16</f>
        <v>0</v>
      </c>
      <c r="V16" s="2">
        <f t="shared" si="1"/>
        <v>-7000</v>
      </c>
    </row>
    <row r="17" spans="1:22" x14ac:dyDescent="0.2">
      <c r="A17" s="38"/>
      <c r="B17" s="38" t="s">
        <v>52</v>
      </c>
      <c r="C17" s="2"/>
      <c r="D17" s="2"/>
      <c r="E17" s="2">
        <v>-67040.399999999994</v>
      </c>
      <c r="F17" s="41">
        <f t="shared" ref="F17:F19" si="13">SUM(C17:E17)</f>
        <v>-67040.399999999994</v>
      </c>
      <c r="G17" s="38"/>
      <c r="H17" s="42"/>
      <c r="I17" s="42"/>
      <c r="J17" s="42">
        <v>1</v>
      </c>
      <c r="K17" s="52"/>
      <c r="L17" s="52"/>
      <c r="M17" s="52"/>
      <c r="N17" s="52"/>
      <c r="O17" s="42">
        <v>1</v>
      </c>
      <c r="P17" s="38"/>
      <c r="Q17" s="2">
        <f t="shared" si="8"/>
        <v>0</v>
      </c>
      <c r="R17" s="2">
        <f t="shared" si="9"/>
        <v>0</v>
      </c>
      <c r="S17" s="2">
        <f t="shared" si="10"/>
        <v>0</v>
      </c>
      <c r="T17" s="2">
        <f t="shared" si="11"/>
        <v>0</v>
      </c>
      <c r="U17" s="2">
        <f t="shared" si="12"/>
        <v>-67040.399999999994</v>
      </c>
      <c r="V17" s="2">
        <f t="shared" si="1"/>
        <v>-67040.399999999994</v>
      </c>
    </row>
    <row r="18" spans="1:22" x14ac:dyDescent="0.2">
      <c r="A18" s="38"/>
      <c r="B18" s="38" t="s">
        <v>53</v>
      </c>
      <c r="C18" s="2"/>
      <c r="D18" s="2">
        <v>0</v>
      </c>
      <c r="E18" s="2">
        <v>64940.471999999994</v>
      </c>
      <c r="F18" s="41">
        <f t="shared" si="13"/>
        <v>64940.471999999994</v>
      </c>
      <c r="G18" s="38"/>
      <c r="H18" s="42"/>
      <c r="I18" s="42"/>
      <c r="J18" s="42">
        <v>1</v>
      </c>
      <c r="K18" s="42"/>
      <c r="L18" s="42"/>
      <c r="M18" s="42"/>
      <c r="N18" s="42"/>
      <c r="O18" s="42">
        <v>1</v>
      </c>
      <c r="P18" s="38"/>
      <c r="Q18" s="2">
        <f t="shared" si="8"/>
        <v>0</v>
      </c>
      <c r="R18" s="2">
        <f t="shared" si="9"/>
        <v>0</v>
      </c>
      <c r="S18" s="2">
        <f t="shared" si="10"/>
        <v>0</v>
      </c>
      <c r="T18" s="2">
        <f t="shared" si="11"/>
        <v>0</v>
      </c>
      <c r="U18" s="2">
        <f t="shared" si="12"/>
        <v>64940.471999999994</v>
      </c>
      <c r="V18" s="2">
        <f t="shared" si="1"/>
        <v>64940.471999999994</v>
      </c>
    </row>
    <row r="19" spans="1:22" x14ac:dyDescent="0.2">
      <c r="A19" s="38"/>
      <c r="B19" s="38" t="s">
        <v>1</v>
      </c>
      <c r="C19" s="2">
        <v>928029.68399999989</v>
      </c>
      <c r="D19" s="2"/>
      <c r="E19" s="2">
        <v>0</v>
      </c>
      <c r="F19" s="41">
        <f t="shared" si="13"/>
        <v>928029.68399999989</v>
      </c>
      <c r="G19" s="38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38"/>
      <c r="Q19" s="2">
        <f t="shared" si="8"/>
        <v>0</v>
      </c>
      <c r="R19" s="2">
        <f t="shared" si="9"/>
        <v>0</v>
      </c>
      <c r="S19" s="2">
        <f t="shared" si="10"/>
        <v>928029.68399999989</v>
      </c>
      <c r="T19" s="2">
        <f t="shared" si="11"/>
        <v>0</v>
      </c>
      <c r="U19" s="2">
        <f t="shared" si="12"/>
        <v>0</v>
      </c>
      <c r="V19" s="2">
        <f t="shared" si="1"/>
        <v>928029.68399999989</v>
      </c>
    </row>
    <row r="20" spans="1:22" x14ac:dyDescent="0.2">
      <c r="A20" s="38" t="s">
        <v>54</v>
      </c>
      <c r="B20" s="38"/>
      <c r="C20" s="43">
        <f>SUM(C16:C19)</f>
        <v>928029.68399999989</v>
      </c>
      <c r="D20" s="43">
        <f>SUM(D16:D19)</f>
        <v>0</v>
      </c>
      <c r="E20" s="43">
        <f>SUM(E16:E19)</f>
        <v>-9099.9279999999999</v>
      </c>
      <c r="F20" s="43">
        <f>SUM(F16:F19)</f>
        <v>918929.75599999994</v>
      </c>
      <c r="G20" s="38"/>
      <c r="H20" s="42"/>
      <c r="I20" s="42"/>
      <c r="J20" s="42"/>
      <c r="K20" s="42"/>
      <c r="L20" s="42"/>
      <c r="M20" s="42"/>
      <c r="N20" s="42"/>
      <c r="O20" s="42"/>
      <c r="P20" s="38"/>
      <c r="Q20" s="43">
        <f t="shared" ref="Q20:V20" si="14">SUM(Q16:Q19)</f>
        <v>0</v>
      </c>
      <c r="R20" s="43">
        <f t="shared" si="14"/>
        <v>0</v>
      </c>
      <c r="S20" s="43">
        <f t="shared" si="14"/>
        <v>922970.64399999985</v>
      </c>
      <c r="T20" s="43">
        <f t="shared" si="14"/>
        <v>-1940.9599999999998</v>
      </c>
      <c r="U20" s="43">
        <f t="shared" si="14"/>
        <v>-2099.9279999999999</v>
      </c>
      <c r="V20" s="43">
        <f t="shared" si="14"/>
        <v>918929.75599999994</v>
      </c>
    </row>
    <row r="21" spans="1:22" x14ac:dyDescent="0.2">
      <c r="A21" s="38" t="s">
        <v>55</v>
      </c>
      <c r="B21" s="38" t="s">
        <v>55</v>
      </c>
      <c r="C21" s="2"/>
      <c r="D21" s="2"/>
      <c r="E21" s="2">
        <v>0</v>
      </c>
      <c r="F21" s="41">
        <f>SUM(C21:E21)</f>
        <v>0</v>
      </c>
      <c r="G21" s="38"/>
      <c r="H21" s="42"/>
      <c r="I21" s="42"/>
      <c r="J21" s="42"/>
      <c r="K21" s="42"/>
      <c r="L21" s="42"/>
      <c r="M21" s="42"/>
      <c r="N21" s="42"/>
      <c r="O21" s="42"/>
      <c r="P21" s="38"/>
      <c r="Q21" s="38"/>
      <c r="R21" s="38"/>
      <c r="S21" s="38"/>
      <c r="T21" s="38"/>
      <c r="U21" s="38"/>
      <c r="V21" s="38"/>
    </row>
    <row r="22" spans="1:22" x14ac:dyDescent="0.2">
      <c r="A22" s="38" t="s">
        <v>56</v>
      </c>
      <c r="B22" s="38"/>
      <c r="C22" s="43">
        <f t="shared" ref="C22:E22" si="15">SUM(C21)</f>
        <v>0</v>
      </c>
      <c r="D22" s="43">
        <f t="shared" si="15"/>
        <v>0</v>
      </c>
      <c r="E22" s="43">
        <f t="shared" si="15"/>
        <v>0</v>
      </c>
      <c r="F22" s="43">
        <f t="shared" ref="F22" si="16">SUM(F21)</f>
        <v>0</v>
      </c>
      <c r="G22" s="38"/>
      <c r="H22" s="42"/>
      <c r="I22" s="42"/>
      <c r="J22" s="42"/>
      <c r="K22" s="42"/>
      <c r="L22" s="42"/>
      <c r="M22" s="42"/>
      <c r="N22" s="42"/>
      <c r="O22" s="42"/>
      <c r="P22" s="38"/>
      <c r="Q22" s="43">
        <f t="shared" ref="Q22:V22" si="17">SUM(Q21)</f>
        <v>0</v>
      </c>
      <c r="R22" s="43">
        <f t="shared" si="17"/>
        <v>0</v>
      </c>
      <c r="S22" s="43">
        <f t="shared" si="17"/>
        <v>0</v>
      </c>
      <c r="T22" s="43">
        <f t="shared" si="17"/>
        <v>0</v>
      </c>
      <c r="U22" s="43">
        <f t="shared" si="17"/>
        <v>0</v>
      </c>
      <c r="V22" s="43">
        <f t="shared" si="17"/>
        <v>0</v>
      </c>
    </row>
    <row r="23" spans="1:22" ht="13.5" thickBot="1" x14ac:dyDescent="0.25">
      <c r="A23" s="38" t="s">
        <v>57</v>
      </c>
      <c r="B23" s="38"/>
      <c r="C23" s="44">
        <f>SUM(C22,C20,C15,C11)</f>
        <v>931088.37599999993</v>
      </c>
      <c r="D23" s="44">
        <f>SUM(D22,D20,D15,D11)</f>
        <v>5780955.46</v>
      </c>
      <c r="E23" s="44">
        <f>SUM(E22,E20,E15,E11)</f>
        <v>3179784.7839999995</v>
      </c>
      <c r="F23" s="44">
        <f>SUM(F22,F20,F15,F11)</f>
        <v>9891828.6199999992</v>
      </c>
      <c r="G23" s="38"/>
      <c r="H23" s="42"/>
      <c r="I23" s="42"/>
      <c r="J23" s="42"/>
      <c r="K23" s="42"/>
      <c r="L23" s="42"/>
      <c r="M23" s="42"/>
      <c r="N23" s="42"/>
      <c r="O23" s="42"/>
      <c r="P23" s="38"/>
      <c r="Q23" s="44">
        <f t="shared" ref="Q23:V23" si="18">SUM(Q22,Q20,Q15,Q11)</f>
        <v>5043844.3087660838</v>
      </c>
      <c r="R23" s="44">
        <f t="shared" si="18"/>
        <v>2150745.510526116</v>
      </c>
      <c r="S23" s="44">
        <f t="shared" si="18"/>
        <v>1822743.1213110881</v>
      </c>
      <c r="T23" s="44">
        <f t="shared" si="18"/>
        <v>343267.2983971918</v>
      </c>
      <c r="U23" s="44">
        <f t="shared" si="18"/>
        <v>531228.38099952007</v>
      </c>
      <c r="V23" s="44">
        <f t="shared" si="18"/>
        <v>9891828.6199999992</v>
      </c>
    </row>
    <row r="24" spans="1:22" x14ac:dyDescent="0.2">
      <c r="A24" s="38"/>
      <c r="B24" s="38"/>
      <c r="C24" s="2"/>
      <c r="D24" s="2"/>
      <c r="E24" s="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x14ac:dyDescent="0.2">
      <c r="A25"/>
      <c r="Q25" s="45"/>
      <c r="R25" s="45"/>
      <c r="S25" s="45"/>
      <c r="T25" s="45"/>
      <c r="U25" s="45"/>
    </row>
    <row r="26" spans="1:22" x14ac:dyDescent="0.2">
      <c r="A26"/>
      <c r="Q26" s="51"/>
      <c r="R26" s="51"/>
      <c r="S26" s="51"/>
      <c r="T26" s="50"/>
      <c r="U26" s="50"/>
    </row>
    <row r="27" spans="1:22" x14ac:dyDescent="0.2">
      <c r="A27"/>
    </row>
    <row r="28" spans="1:22" x14ac:dyDescent="0.2">
      <c r="A28"/>
    </row>
    <row r="29" spans="1:22" x14ac:dyDescent="0.2">
      <c r="A29"/>
    </row>
    <row r="30" spans="1:22" x14ac:dyDescent="0.2">
      <c r="A30"/>
    </row>
    <row r="31" spans="1:22" x14ac:dyDescent="0.2">
      <c r="A31"/>
    </row>
    <row r="32" spans="1:22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</sheetData>
  <mergeCells count="2">
    <mergeCell ref="H7:O7"/>
    <mergeCell ref="Q7:V7"/>
  </mergeCells>
  <printOptions horizontalCentered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088978-55E7-44E2-BAE8-0B9060C3D74A}"/>
</file>

<file path=customXml/itemProps2.xml><?xml version="1.0" encoding="utf-8"?>
<ds:datastoreItem xmlns:ds="http://schemas.openxmlformats.org/officeDocument/2006/customXml" ds:itemID="{D5A1F252-6F58-454E-89F4-037EDF675D79}"/>
</file>

<file path=customXml/itemProps3.xml><?xml version="1.0" encoding="utf-8"?>
<ds:datastoreItem xmlns:ds="http://schemas.openxmlformats.org/officeDocument/2006/customXml" ds:itemID="{015B4DB3-D283-4310-856D-2B8697C9C894}"/>
</file>

<file path=customXml/itemProps4.xml><?xml version="1.0" encoding="utf-8"?>
<ds:datastoreItem xmlns:ds="http://schemas.openxmlformats.org/officeDocument/2006/customXml" ds:itemID="{B183985F-EA95-4E57-9E0E-84F961B09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E-DDC-19</vt:lpstr>
      <vt:lpstr>E-DDC-20</vt:lpstr>
      <vt:lpstr>G-DDC-3</vt:lpstr>
      <vt:lpstr>G-DDC-4</vt:lpstr>
      <vt:lpstr>'E-DDC-19'!Print_Area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2019-02-28T19:38:17Z</cp:lastPrinted>
  <dcterms:created xsi:type="dcterms:W3CDTF">2008-02-08T22:02:15Z</dcterms:created>
  <dcterms:modified xsi:type="dcterms:W3CDTF">2019-02-28T20:59:50Z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