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__2022AS All-Source RFP\RFP Draft\Final RFP\"/>
    </mc:Choice>
  </mc:AlternateContent>
  <xr:revisionPtr revIDLastSave="0" documentId="13_ncr:1_{27A06400-A946-4E95-A919-48B575A36317}" xr6:coauthVersionLast="47" xr6:coauthVersionMax="47" xr10:uidLastSave="{00000000-0000-0000-0000-000000000000}"/>
  <bookViews>
    <workbookView xWindow="-110" yWindow="-110" windowWidth="19420" windowHeight="10420" xr2:uid="{11D0BD22-394E-4E52-AABC-AAA1F8E98520}"/>
  </bookViews>
  <sheets>
    <sheet name="1 NOI Bid Form" sheetId="1" r:id="rId1"/>
    <sheet name="2 Bid Fee Calculator" sheetId="3" r:id="rId2"/>
  </sheets>
  <definedNames>
    <definedName name="_xlnm.Print_Area" localSheetId="0">'1 NOI Bid Form'!$B$4:$E$39</definedName>
    <definedName name="_xlnm.Print_Area" localSheetId="1">'2 Bid Fee Calculator'!$E$1:$H$23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3" l="1"/>
  <c r="E20" i="3"/>
  <c r="E18" i="3"/>
  <c r="E17" i="3"/>
  <c r="E16" i="3"/>
  <c r="E15" i="3"/>
  <c r="E14" i="3"/>
  <c r="E13" i="3"/>
  <c r="E12" i="3"/>
  <c r="E11" i="3"/>
  <c r="E10" i="3"/>
  <c r="B35" i="3"/>
  <c r="B34" i="3"/>
  <c r="B33" i="3"/>
  <c r="B32" i="3"/>
  <c r="B31" i="3"/>
  <c r="B30" i="3"/>
  <c r="B29" i="3"/>
  <c r="N35" i="3"/>
  <c r="K35" i="3"/>
  <c r="B24" i="3"/>
  <c r="B26" i="3"/>
  <c r="B25" i="3"/>
  <c r="E9" i="3"/>
  <c r="E8" i="3"/>
  <c r="E7" i="3"/>
  <c r="E21" i="3" l="1"/>
  <c r="N34" i="3"/>
  <c r="K34" i="3"/>
  <c r="N33" i="3"/>
  <c r="K33" i="3"/>
  <c r="N32" i="3"/>
  <c r="K32" i="3"/>
  <c r="K30" i="3"/>
  <c r="N30" i="3"/>
  <c r="N31" i="3"/>
  <c r="K31" i="3"/>
  <c r="N29" i="3"/>
  <c r="K29" i="3"/>
  <c r="E29" i="3"/>
  <c r="E30" i="3" s="1"/>
  <c r="P27" i="3"/>
  <c r="O27" i="3"/>
  <c r="M27" i="3"/>
  <c r="L27" i="3"/>
  <c r="J27" i="3"/>
  <c r="I27" i="3"/>
  <c r="H27" i="3"/>
  <c r="G27" i="3"/>
  <c r="F27" i="3"/>
  <c r="E27" i="3"/>
  <c r="N26" i="3"/>
  <c r="L26" i="3"/>
  <c r="K26" i="3"/>
  <c r="F26" i="3"/>
  <c r="E26" i="3"/>
  <c r="N25" i="3"/>
  <c r="L25" i="3"/>
  <c r="K25" i="3"/>
  <c r="G25" i="3"/>
  <c r="G26" i="3" s="1"/>
  <c r="F25" i="3"/>
  <c r="E25" i="3"/>
  <c r="C25" i="3"/>
  <c r="C26" i="3" s="1"/>
  <c r="C27" i="3" s="1"/>
  <c r="C29" i="3" s="1"/>
  <c r="C30" i="3" s="1"/>
  <c r="C31" i="3" s="1"/>
  <c r="C32" i="3" s="1"/>
  <c r="C33" i="3" s="1"/>
  <c r="C34" i="3" s="1"/>
  <c r="C35" i="3" s="1"/>
  <c r="N24" i="3"/>
  <c r="N27" i="3" s="1"/>
  <c r="K24" i="3"/>
  <c r="K27" i="3" s="1"/>
  <c r="E31" i="3" l="1"/>
  <c r="E32" i="3" s="1"/>
  <c r="E33" i="3" s="1"/>
  <c r="E34" i="3" s="1"/>
  <c r="E35" i="3" s="1"/>
</calcChain>
</file>

<file path=xl/sharedStrings.xml><?xml version="1.0" encoding="utf-8"?>
<sst xmlns="http://schemas.openxmlformats.org/spreadsheetml/2006/main" count="116" uniqueCount="94">
  <si>
    <t>Notice of Intent to Bid</t>
  </si>
  <si>
    <t>Insert more columns as needed</t>
  </si>
  <si>
    <t>Bidder Company (legal entity of intended signatory to a contract)</t>
  </si>
  <si>
    <t xml:space="preserve">Company Ownership (direct and indirect owners of Company; include organizational chart) </t>
  </si>
  <si>
    <t>Contact Person</t>
  </si>
  <si>
    <t>Mailing Address</t>
  </si>
  <si>
    <t>Phone(s)</t>
  </si>
  <si>
    <t>Email</t>
  </si>
  <si>
    <t>Storage type, if included</t>
  </si>
  <si>
    <t>Transaction structure type:   BTA, PPA, PPA with a Battery Toll, Tolling Agreement, Professional Services Agreement</t>
  </si>
  <si>
    <t>Pricing structure: Fixed, escalating, etc.</t>
  </si>
  <si>
    <t xml:space="preserve">If a PPA, BSA or Tolling Agreement, indicate term in years </t>
  </si>
  <si>
    <t>Duration of storage (hours), if any</t>
  </si>
  <si>
    <t>GPS coordinates</t>
  </si>
  <si>
    <t>Estimated Commercial Operation Date (month/year)</t>
  </si>
  <si>
    <t>Resource/ Facility Name</t>
  </si>
  <si>
    <t>2022 All Source Request for Proposals (2022AS RFP)</t>
  </si>
  <si>
    <t>Authorized Signature</t>
  </si>
  <si>
    <t>Print Name</t>
  </si>
  <si>
    <t>Title</t>
  </si>
  <si>
    <t>Date</t>
  </si>
  <si>
    <t>Notice of Intent to Bid Form</t>
  </si>
  <si>
    <t xml:space="preserve">This is to declare that the undersigned intends to respond to PacifiCorp’s 2022 All Source Request for Supply-Side Proposals, (2022AS RFP).  </t>
  </si>
  <si>
    <t>PacifiCorp 2022AS RFP</t>
  </si>
  <si>
    <t>Appendix B-1.1 NOI Excel Spreadsheet</t>
  </si>
  <si>
    <t>Bid Calculator Worksheet</t>
  </si>
  <si>
    <t>Wind with Energy Storage</t>
  </si>
  <si>
    <t>Standalone Wind</t>
  </si>
  <si>
    <t>Standalone Solar</t>
  </si>
  <si>
    <t>Solar with Energy Storage</t>
  </si>
  <si>
    <t>Standalone Energy Storage</t>
  </si>
  <si>
    <t>Pumped Hydro Storage</t>
  </si>
  <si>
    <t>Nuclear</t>
  </si>
  <si>
    <t>Geothermal</t>
  </si>
  <si>
    <t>CCT</t>
  </si>
  <si>
    <t>SCT</t>
  </si>
  <si>
    <t>Other</t>
  </si>
  <si>
    <t>Transaction structure type</t>
  </si>
  <si>
    <t>PPA</t>
  </si>
  <si>
    <t>BTA</t>
  </si>
  <si>
    <t>PPA with a Battery Tolling Agreement</t>
  </si>
  <si>
    <t>Tolling Agreement</t>
  </si>
  <si>
    <t>Professional Services Agreement</t>
  </si>
  <si>
    <t>Other/Hybrid</t>
  </si>
  <si>
    <t>Website</t>
  </si>
  <si>
    <t>POD and/or POI Location</t>
  </si>
  <si>
    <t>Interconnection queue or cluster study #</t>
  </si>
  <si>
    <t>Pricing Structure</t>
  </si>
  <si>
    <t>$/MWh - Fixed</t>
  </si>
  <si>
    <t>$/MWh - Escalating</t>
  </si>
  <si>
    <t>$/MW-mon - Fixed</t>
  </si>
  <si>
    <t>$/MW-mon - Escalating</t>
  </si>
  <si>
    <t>BTA - milestone schedule</t>
  </si>
  <si>
    <t>$/MWh (generation) plus $/MW-mon (storage tolling)</t>
  </si>
  <si>
    <t>Pricing structure</t>
  </si>
  <si>
    <t>Proposed End Date</t>
  </si>
  <si>
    <t>Term (Years)</t>
  </si>
  <si>
    <t>Storage Facility Energy Capacity (MWh)</t>
  </si>
  <si>
    <t>Storage Facility Power Capacity Rating (MW)</t>
  </si>
  <si>
    <t>Expected Nameplate (Generating Facility) (MW)</t>
  </si>
  <si>
    <t>Duration of storage (hours)</t>
  </si>
  <si>
    <t>%</t>
  </si>
  <si>
    <t>Technology Type</t>
  </si>
  <si>
    <t xml:space="preserve">Technology type </t>
  </si>
  <si>
    <t>Base Bid</t>
  </si>
  <si>
    <t>Resource Name</t>
  </si>
  <si>
    <t>Resource/ Facility 1</t>
  </si>
  <si>
    <t>Resource/ Facility 2</t>
  </si>
  <si>
    <t>Bid Type</t>
  </si>
  <si>
    <t>Bid Number</t>
  </si>
  <si>
    <t>Labor Strategy</t>
  </si>
  <si>
    <t>Diverse Supplier Target</t>
  </si>
  <si>
    <t>Diverse Contractor Target</t>
  </si>
  <si>
    <t>Diverse Hiring Target</t>
  </si>
  <si>
    <t>N/A</t>
  </si>
  <si>
    <t>Expected Bid Fees</t>
  </si>
  <si>
    <t>Transmission Service Provider</t>
  </si>
  <si>
    <t>Hydro</t>
  </si>
  <si>
    <t>Resource / Facility 1</t>
  </si>
  <si>
    <t>Proposed Start Date (Online Date)</t>
  </si>
  <si>
    <t>Please complete the following worksheet to determine and calculate bid fees.</t>
  </si>
  <si>
    <t>Free Alternative - Labor Strategy</t>
  </si>
  <si>
    <t>Reduced Price Alternative - Moderately different</t>
  </si>
  <si>
    <t>Free Alternative - Term or Price Structure</t>
  </si>
  <si>
    <t>Additional Bid</t>
  </si>
  <si>
    <t>Size of each generating asset in MW capacity (nameplate)</t>
  </si>
  <si>
    <t>Size of each storage asset, if any: 1) Storage Facility Power Capacity Rating (MW) and 2) Storage Facility Energy Capacity</t>
  </si>
  <si>
    <t>Resource Location (City, County, State)</t>
  </si>
  <si>
    <t xml:space="preserve">Resource Location (City, County, State) </t>
  </si>
  <si>
    <t>Interconnection queue # or cluster study #</t>
  </si>
  <si>
    <t>Diversity Strategy</t>
  </si>
  <si>
    <t>Interconnection agreement, study, or study request size (MW)</t>
  </si>
  <si>
    <t>Resource - Bid Attributes</t>
  </si>
  <si>
    <t>Appendix B-1.2 Bid Fee Calculator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</si>
</sst>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&quot;$&quot;#,##0.0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8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u/>
      <sz val="11"/>
      <color theme="0" tint="-0.1499984740745262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66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 indent="2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0" fillId="0" borderId="0" xfId="0" applyAlignment="1">
      <alignment wrapText="1"/>
    </xf>
    <xf numFmtId="0" fontId="0" fillId="0" borderId="0" xfId="0" applyAlignment="1"/>
    <xf numFmtId="0" fontId="2" fillId="0" borderId="6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0" fillId="0" borderId="6" xfId="0" applyBorder="1"/>
    <xf numFmtId="14" fontId="0" fillId="0" borderId="6" xfId="0" applyNumberFormat="1" applyBorder="1"/>
    <xf numFmtId="0" fontId="8" fillId="2" borderId="6" xfId="0" applyFont="1" applyFill="1" applyBorder="1"/>
    <xf numFmtId="6" fontId="0" fillId="0" borderId="0" xfId="0" applyNumberFormat="1"/>
    <xf numFmtId="0" fontId="8" fillId="2" borderId="14" xfId="0" applyFont="1" applyFill="1" applyBorder="1"/>
    <xf numFmtId="0" fontId="9" fillId="0" borderId="0" xfId="0" applyFont="1"/>
    <xf numFmtId="0" fontId="0" fillId="0" borderId="0" xfId="0" applyBorder="1" applyAlignment="1">
      <alignment horizontal="center"/>
    </xf>
    <xf numFmtId="6" fontId="0" fillId="0" borderId="1" xfId="0" applyNumberFormat="1" applyBorder="1" applyAlignment="1">
      <alignment horizontal="center"/>
    </xf>
    <xf numFmtId="2" fontId="0" fillId="0" borderId="6" xfId="0" applyNumberFormat="1" applyBorder="1"/>
    <xf numFmtId="2" fontId="0" fillId="0" borderId="0" xfId="0" applyNumberFormat="1"/>
    <xf numFmtId="0" fontId="10" fillId="0" borderId="0" xfId="0" applyFont="1"/>
    <xf numFmtId="164" fontId="0" fillId="0" borderId="0" xfId="1" applyNumberFormat="1" applyFont="1"/>
    <xf numFmtId="9" fontId="8" fillId="3" borderId="6" xfId="2" applyFont="1" applyFill="1" applyBorder="1"/>
    <xf numFmtId="164" fontId="8" fillId="3" borderId="6" xfId="1" applyNumberFormat="1" applyFont="1" applyFill="1" applyBorder="1"/>
    <xf numFmtId="165" fontId="11" fillId="0" borderId="6" xfId="0" quotePrefix="1" applyNumberFormat="1" applyFont="1" applyBorder="1" applyAlignment="1">
      <alignment horizontal="center"/>
    </xf>
    <xf numFmtId="6" fontId="11" fillId="0" borderId="6" xfId="0" quotePrefix="1" applyNumberFormat="1" applyFont="1" applyBorder="1" applyAlignment="1">
      <alignment horizontal="center"/>
    </xf>
    <xf numFmtId="6" fontId="0" fillId="0" borderId="6" xfId="0" applyNumberFormat="1" applyFill="1" applyBorder="1" applyAlignment="1">
      <alignment horizontal="center"/>
    </xf>
    <xf numFmtId="0" fontId="12" fillId="0" borderId="0" xfId="0" applyFont="1"/>
    <xf numFmtId="0" fontId="0" fillId="3" borderId="6" xfId="0" applyFill="1" applyBorder="1"/>
    <xf numFmtId="14" fontId="8" fillId="2" borderId="6" xfId="0" applyNumberFormat="1" applyFont="1" applyFill="1" applyBorder="1"/>
    <xf numFmtId="0" fontId="0" fillId="4" borderId="6" xfId="0" quotePrefix="1" applyFill="1" applyBorder="1"/>
    <xf numFmtId="0" fontId="1" fillId="4" borderId="6" xfId="0" applyFont="1" applyFill="1" applyBorder="1" applyAlignment="1">
      <alignment vertical="center"/>
    </xf>
    <xf numFmtId="0" fontId="0" fillId="4" borderId="6" xfId="0" applyFill="1" applyBorder="1"/>
    <xf numFmtId="14" fontId="0" fillId="4" borderId="6" xfId="0" applyNumberFormat="1" applyFill="1" applyBorder="1"/>
    <xf numFmtId="164" fontId="0" fillId="0" borderId="6" xfId="1" applyNumberFormat="1" applyFont="1" applyBorder="1"/>
    <xf numFmtId="14" fontId="0" fillId="3" borderId="6" xfId="0" applyNumberFormat="1" applyFill="1" applyBorder="1"/>
    <xf numFmtId="0" fontId="2" fillId="0" borderId="3" xfId="0" applyFont="1" applyBorder="1" applyAlignment="1">
      <alignment horizontal="left" vertical="top" wrapText="1"/>
    </xf>
    <xf numFmtId="0" fontId="0" fillId="0" borderId="0" xfId="0" applyAlignment="1">
      <alignment horizontal="left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1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 patternType="solid"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 patternType="solid"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 patternType="solid"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 patternType="solid"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 patternType="solid"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 patternType="solid">
          <bgColor rgb="FFFFFF00"/>
        </patternFill>
      </fill>
    </dxf>
    <dxf>
      <fill>
        <patternFill>
          <bgColor theme="2" tint="-0.499984740745262"/>
        </patternFill>
      </fill>
    </dxf>
    <dxf>
      <fill>
        <patternFill patternType="solid"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 patternType="solid">
          <bgColor rgb="FFFFFF00"/>
        </patternFill>
      </fill>
    </dxf>
    <dxf>
      <fill>
        <patternFill>
          <bgColor theme="2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402FC-4295-4271-B359-D9C798D51956}">
  <dimension ref="A1:E41"/>
  <sheetViews>
    <sheetView tabSelected="1" workbookViewId="0"/>
  </sheetViews>
  <sheetFormatPr defaultRowHeight="14.5" x14ac:dyDescent="0.35"/>
  <cols>
    <col min="1" max="1" width="3.1796875" customWidth="1"/>
    <col min="2" max="2" width="40.1796875" customWidth="1"/>
    <col min="3" max="5" width="18.7265625" customWidth="1"/>
  </cols>
  <sheetData>
    <row r="1" spans="1:5" ht="18.5" x14ac:dyDescent="0.45">
      <c r="A1" s="13" t="s">
        <v>24</v>
      </c>
    </row>
    <row r="2" spans="1:5" x14ac:dyDescent="0.35">
      <c r="A2" t="s">
        <v>23</v>
      </c>
    </row>
    <row r="4" spans="1:5" ht="18.5" x14ac:dyDescent="0.45">
      <c r="B4" s="13" t="s">
        <v>21</v>
      </c>
    </row>
    <row r="5" spans="1:5" ht="31.5" customHeight="1" x14ac:dyDescent="0.35">
      <c r="B5" s="46" t="s">
        <v>22</v>
      </c>
      <c r="C5" s="46"/>
      <c r="D5" s="46"/>
      <c r="E5" s="46"/>
    </row>
    <row r="7" spans="1:5" ht="18.5" x14ac:dyDescent="0.45">
      <c r="B7" s="12" t="s">
        <v>16</v>
      </c>
    </row>
    <row r="8" spans="1:5" ht="19" thickBot="1" x14ac:dyDescent="0.5">
      <c r="B8" s="12" t="s">
        <v>0</v>
      </c>
    </row>
    <row r="9" spans="1:5" ht="29.5" thickBot="1" x14ac:dyDescent="0.4">
      <c r="B9" s="1"/>
      <c r="C9" s="2" t="s">
        <v>66</v>
      </c>
      <c r="D9" s="2" t="s">
        <v>67</v>
      </c>
      <c r="E9" s="2" t="s">
        <v>1</v>
      </c>
    </row>
    <row r="10" spans="1:5" ht="15" thickBot="1" x14ac:dyDescent="0.4">
      <c r="B10" s="1" t="s">
        <v>15</v>
      </c>
      <c r="C10" s="4"/>
      <c r="D10" s="4"/>
      <c r="E10" s="4"/>
    </row>
    <row r="11" spans="1:5" ht="29.5" thickBot="1" x14ac:dyDescent="0.4">
      <c r="B11" s="3" t="s">
        <v>2</v>
      </c>
      <c r="C11" s="4"/>
      <c r="D11" s="4"/>
      <c r="E11" s="4"/>
    </row>
    <row r="12" spans="1:5" ht="44" thickBot="1" x14ac:dyDescent="0.4">
      <c r="B12" s="3" t="s">
        <v>3</v>
      </c>
      <c r="C12" s="4"/>
      <c r="D12" s="4"/>
      <c r="E12" s="4"/>
    </row>
    <row r="13" spans="1:5" ht="15" thickBot="1" x14ac:dyDescent="0.4">
      <c r="B13" s="3" t="s">
        <v>4</v>
      </c>
      <c r="C13" s="4"/>
      <c r="D13" s="4"/>
      <c r="E13" s="4"/>
    </row>
    <row r="14" spans="1:5" ht="15" thickBot="1" x14ac:dyDescent="0.4">
      <c r="B14" s="5" t="s">
        <v>5</v>
      </c>
      <c r="C14" s="6"/>
      <c r="D14" s="6"/>
      <c r="E14" s="6"/>
    </row>
    <row r="15" spans="1:5" ht="15" thickBot="1" x14ac:dyDescent="0.4">
      <c r="B15" s="5" t="s">
        <v>44</v>
      </c>
      <c r="C15" s="6"/>
      <c r="D15" s="6"/>
      <c r="E15" s="6"/>
    </row>
    <row r="16" spans="1:5" ht="15" thickBot="1" x14ac:dyDescent="0.4">
      <c r="B16" s="3" t="s">
        <v>7</v>
      </c>
      <c r="C16" s="4"/>
      <c r="D16" s="4"/>
      <c r="E16" s="4"/>
    </row>
    <row r="17" spans="2:5" ht="15" thickBot="1" x14ac:dyDescent="0.4">
      <c r="B17" s="5" t="s">
        <v>6</v>
      </c>
      <c r="C17" s="6"/>
      <c r="D17" s="6"/>
      <c r="E17" s="6"/>
    </row>
    <row r="18" spans="2:5" ht="15" thickBot="1" x14ac:dyDescent="0.4">
      <c r="B18" s="5" t="s">
        <v>13</v>
      </c>
      <c r="C18" s="4"/>
      <c r="D18" s="4"/>
      <c r="E18" s="4"/>
    </row>
    <row r="19" spans="2:5" ht="15" thickBot="1" x14ac:dyDescent="0.4">
      <c r="B19" s="5" t="s">
        <v>88</v>
      </c>
      <c r="C19" s="4"/>
      <c r="D19" s="4"/>
      <c r="E19" s="4"/>
    </row>
    <row r="20" spans="2:5" ht="15" thickBot="1" x14ac:dyDescent="0.4">
      <c r="B20" s="3" t="s">
        <v>45</v>
      </c>
      <c r="C20" s="4"/>
      <c r="D20" s="4"/>
      <c r="E20" s="4"/>
    </row>
    <row r="21" spans="2:5" ht="15" thickBot="1" x14ac:dyDescent="0.4">
      <c r="B21" s="3" t="s">
        <v>76</v>
      </c>
      <c r="C21" s="4"/>
      <c r="D21" s="4"/>
      <c r="E21" s="4"/>
    </row>
    <row r="22" spans="2:5" ht="15" thickBot="1" x14ac:dyDescent="0.4">
      <c r="B22" s="3" t="s">
        <v>89</v>
      </c>
      <c r="C22" s="4"/>
      <c r="D22" s="4"/>
      <c r="E22" s="4"/>
    </row>
    <row r="23" spans="2:5" ht="29.5" thickBot="1" x14ac:dyDescent="0.4">
      <c r="B23" s="3" t="s">
        <v>91</v>
      </c>
      <c r="C23" s="4"/>
      <c r="D23" s="4"/>
      <c r="E23" s="4"/>
    </row>
    <row r="24" spans="2:5" ht="15" thickBot="1" x14ac:dyDescent="0.4">
      <c r="B24" s="45" t="s">
        <v>92</v>
      </c>
      <c r="C24" s="4"/>
      <c r="D24" s="4"/>
      <c r="E24" s="4"/>
    </row>
    <row r="25" spans="2:5" ht="15" thickBot="1" x14ac:dyDescent="0.4">
      <c r="B25" s="7" t="s">
        <v>8</v>
      </c>
      <c r="C25" s="4"/>
      <c r="D25" s="4"/>
      <c r="E25" s="4"/>
    </row>
    <row r="26" spans="2:5" ht="44" thickBot="1" x14ac:dyDescent="0.4">
      <c r="B26" s="7" t="s">
        <v>9</v>
      </c>
      <c r="C26" s="4"/>
      <c r="D26" s="4"/>
      <c r="E26" s="4"/>
    </row>
    <row r="27" spans="2:5" ht="15" thickBot="1" x14ac:dyDescent="0.4">
      <c r="B27" s="7" t="s">
        <v>10</v>
      </c>
      <c r="C27" s="4"/>
      <c r="D27" s="4"/>
      <c r="E27" s="4"/>
    </row>
    <row r="28" spans="2:5" ht="29.5" thickBot="1" x14ac:dyDescent="0.4">
      <c r="B28" s="7" t="s">
        <v>11</v>
      </c>
      <c r="C28" s="4"/>
      <c r="D28" s="4"/>
      <c r="E28" s="4"/>
    </row>
    <row r="29" spans="2:5" ht="29.5" thickBot="1" x14ac:dyDescent="0.4">
      <c r="B29" s="7" t="s">
        <v>85</v>
      </c>
      <c r="C29" s="4"/>
      <c r="D29" s="4"/>
      <c r="E29" s="4"/>
    </row>
    <row r="30" spans="2:5" ht="44" thickBot="1" x14ac:dyDescent="0.4">
      <c r="B30" s="7" t="s">
        <v>86</v>
      </c>
      <c r="C30" s="4"/>
      <c r="D30" s="4"/>
      <c r="E30" s="4"/>
    </row>
    <row r="31" spans="2:5" ht="15" thickBot="1" x14ac:dyDescent="0.4">
      <c r="B31" s="7" t="s">
        <v>12</v>
      </c>
      <c r="C31" s="4"/>
      <c r="D31" s="4"/>
      <c r="E31" s="4"/>
    </row>
    <row r="32" spans="2:5" ht="29.5" thickBot="1" x14ac:dyDescent="0.4">
      <c r="B32" s="7" t="s">
        <v>14</v>
      </c>
      <c r="C32" s="4"/>
      <c r="D32" s="4"/>
      <c r="E32" s="4"/>
    </row>
    <row r="33" spans="2:5" ht="15" thickBot="1" x14ac:dyDescent="0.4">
      <c r="B33" s="7" t="s">
        <v>90</v>
      </c>
      <c r="C33" s="4"/>
      <c r="D33" s="4"/>
      <c r="E33" s="4"/>
    </row>
    <row r="36" spans="2:5" ht="15" thickBot="1" x14ac:dyDescent="0.4">
      <c r="B36" s="8" t="s">
        <v>17</v>
      </c>
      <c r="C36" s="9"/>
      <c r="D36" s="9"/>
      <c r="E36" s="9"/>
    </row>
    <row r="37" spans="2:5" ht="15" thickBot="1" x14ac:dyDescent="0.4">
      <c r="B37" s="8" t="s">
        <v>18</v>
      </c>
      <c r="C37" s="9"/>
      <c r="D37" s="9"/>
      <c r="E37" s="9"/>
    </row>
    <row r="38" spans="2:5" ht="15" thickBot="1" x14ac:dyDescent="0.4">
      <c r="B38" s="8" t="s">
        <v>19</v>
      </c>
      <c r="C38" s="9"/>
      <c r="D38" s="9"/>
      <c r="E38" s="9"/>
    </row>
    <row r="39" spans="2:5" ht="15" thickBot="1" x14ac:dyDescent="0.4">
      <c r="B39" s="8" t="s">
        <v>20</v>
      </c>
      <c r="C39" s="9"/>
      <c r="D39" s="9"/>
      <c r="E39" s="9"/>
    </row>
    <row r="40" spans="2:5" x14ac:dyDescent="0.35">
      <c r="B40" s="10"/>
    </row>
    <row r="41" spans="2:5" x14ac:dyDescent="0.35">
      <c r="B41" s="11"/>
    </row>
  </sheetData>
  <mergeCells count="1">
    <mergeCell ref="B5:E5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659F-4E75-4E07-9D1D-C8AAF798293E}">
  <dimension ref="A1:Q35"/>
  <sheetViews>
    <sheetView zoomScale="90" zoomScaleNormal="90" workbookViewId="0"/>
  </sheetViews>
  <sheetFormatPr defaultRowHeight="14.5" x14ac:dyDescent="0.35"/>
  <cols>
    <col min="1" max="1" width="3.1796875" customWidth="1"/>
    <col min="2" max="2" width="12.1796875" customWidth="1"/>
    <col min="3" max="3" width="9.7265625" customWidth="1"/>
    <col min="4" max="4" width="43.1796875" customWidth="1"/>
    <col min="5" max="5" width="37.26953125" customWidth="1"/>
    <col min="6" max="7" width="23.1796875" customWidth="1"/>
    <col min="8" max="8" width="18.1796875" customWidth="1"/>
    <col min="9" max="15" width="14.453125" customWidth="1"/>
    <col min="16" max="16" width="12.26953125" customWidth="1"/>
    <col min="17" max="17" width="18.1796875" customWidth="1"/>
  </cols>
  <sheetData>
    <row r="1" spans="1:15" ht="18.5" x14ac:dyDescent="0.45">
      <c r="A1" s="13" t="s">
        <v>93</v>
      </c>
    </row>
    <row r="2" spans="1:15" x14ac:dyDescent="0.35">
      <c r="A2" t="s">
        <v>23</v>
      </c>
      <c r="F2" s="14"/>
      <c r="G2" s="14"/>
      <c r="H2" s="14"/>
    </row>
    <row r="3" spans="1:15" x14ac:dyDescent="0.35">
      <c r="J3" s="29" t="s">
        <v>62</v>
      </c>
      <c r="K3" s="29" t="s">
        <v>37</v>
      </c>
      <c r="L3" s="29" t="s">
        <v>47</v>
      </c>
      <c r="M3" s="29" t="s">
        <v>70</v>
      </c>
      <c r="N3" s="29" t="s">
        <v>68</v>
      </c>
    </row>
    <row r="4" spans="1:15" ht="18.5" x14ac:dyDescent="0.45">
      <c r="B4" s="13" t="s">
        <v>25</v>
      </c>
      <c r="J4" s="24" t="s">
        <v>27</v>
      </c>
      <c r="K4" s="24" t="s">
        <v>38</v>
      </c>
      <c r="L4" s="24" t="s">
        <v>48</v>
      </c>
      <c r="M4" s="24" t="s">
        <v>71</v>
      </c>
      <c r="N4" s="36" t="s">
        <v>83</v>
      </c>
      <c r="O4" s="24" t="s">
        <v>84</v>
      </c>
    </row>
    <row r="5" spans="1:15" ht="15" thickBot="1" x14ac:dyDescent="0.4">
      <c r="B5" s="15" t="s">
        <v>80</v>
      </c>
      <c r="J5" s="24" t="s">
        <v>26</v>
      </c>
      <c r="K5" s="24" t="s">
        <v>39</v>
      </c>
      <c r="L5" s="24" t="s">
        <v>49</v>
      </c>
      <c r="M5" s="24" t="s">
        <v>72</v>
      </c>
      <c r="N5" s="36" t="s">
        <v>82</v>
      </c>
      <c r="O5" s="24" t="s">
        <v>84</v>
      </c>
    </row>
    <row r="6" spans="1:15" x14ac:dyDescent="0.35">
      <c r="B6" s="63"/>
      <c r="C6" s="64"/>
      <c r="D6" s="65"/>
      <c r="E6" s="63" t="s">
        <v>78</v>
      </c>
      <c r="F6" s="65"/>
      <c r="J6" s="24" t="s">
        <v>28</v>
      </c>
      <c r="K6" s="24" t="s">
        <v>40</v>
      </c>
      <c r="L6" s="24" t="s">
        <v>50</v>
      </c>
      <c r="M6" s="24" t="s">
        <v>73</v>
      </c>
      <c r="N6" s="36" t="s">
        <v>74</v>
      </c>
      <c r="O6" s="24" t="s">
        <v>84</v>
      </c>
    </row>
    <row r="7" spans="1:15" x14ac:dyDescent="0.35">
      <c r="B7" s="55" t="s">
        <v>15</v>
      </c>
      <c r="C7" s="56"/>
      <c r="D7" s="57"/>
      <c r="E7" s="58">
        <f>'1 NOI Bid Form'!C10</f>
        <v>0</v>
      </c>
      <c r="F7" s="59"/>
      <c r="J7" s="24" t="s">
        <v>29</v>
      </c>
      <c r="K7" s="24" t="s">
        <v>41</v>
      </c>
      <c r="L7" s="24" t="s">
        <v>51</v>
      </c>
      <c r="M7" s="24" t="s">
        <v>36</v>
      </c>
    </row>
    <row r="8" spans="1:15" x14ac:dyDescent="0.35">
      <c r="B8" s="55" t="s">
        <v>2</v>
      </c>
      <c r="C8" s="56"/>
      <c r="D8" s="57"/>
      <c r="E8" s="58">
        <f>'1 NOI Bid Form'!C11</f>
        <v>0</v>
      </c>
      <c r="F8" s="59"/>
      <c r="J8" s="24" t="s">
        <v>30</v>
      </c>
      <c r="K8" s="24" t="s">
        <v>42</v>
      </c>
      <c r="L8" s="24" t="s">
        <v>53</v>
      </c>
      <c r="M8" s="24" t="s">
        <v>74</v>
      </c>
    </row>
    <row r="9" spans="1:15" ht="28.5" customHeight="1" x14ac:dyDescent="0.35">
      <c r="B9" s="55" t="s">
        <v>3</v>
      </c>
      <c r="C9" s="56"/>
      <c r="D9" s="57"/>
      <c r="E9" s="58">
        <f>'1 NOI Bid Form'!C12</f>
        <v>0</v>
      </c>
      <c r="F9" s="59"/>
      <c r="J9" s="24" t="s">
        <v>31</v>
      </c>
      <c r="K9" s="24" t="s">
        <v>43</v>
      </c>
      <c r="L9" s="24" t="s">
        <v>52</v>
      </c>
      <c r="M9" s="24"/>
    </row>
    <row r="10" spans="1:15" x14ac:dyDescent="0.35">
      <c r="B10" s="55" t="s">
        <v>4</v>
      </c>
      <c r="C10" s="56"/>
      <c r="D10" s="57"/>
      <c r="E10" s="58">
        <f>'1 NOI Bid Form'!C13</f>
        <v>0</v>
      </c>
      <c r="F10" s="59"/>
      <c r="J10" s="24" t="s">
        <v>33</v>
      </c>
      <c r="K10" s="24"/>
      <c r="L10" s="24" t="s">
        <v>36</v>
      </c>
      <c r="M10" s="24"/>
    </row>
    <row r="11" spans="1:15" x14ac:dyDescent="0.35">
      <c r="B11" s="55" t="s">
        <v>5</v>
      </c>
      <c r="C11" s="56"/>
      <c r="D11" s="57"/>
      <c r="E11" s="58">
        <f>'1 NOI Bid Form'!C14</f>
        <v>0</v>
      </c>
      <c r="F11" s="59"/>
      <c r="J11" s="24" t="s">
        <v>32</v>
      </c>
      <c r="K11" s="24"/>
      <c r="L11" s="24"/>
      <c r="M11" s="24"/>
    </row>
    <row r="12" spans="1:15" x14ac:dyDescent="0.35">
      <c r="B12" s="55" t="s">
        <v>44</v>
      </c>
      <c r="C12" s="56"/>
      <c r="D12" s="57"/>
      <c r="E12" s="58">
        <f>'1 NOI Bid Form'!C15</f>
        <v>0</v>
      </c>
      <c r="F12" s="59"/>
      <c r="J12" s="24" t="s">
        <v>35</v>
      </c>
      <c r="K12" s="24"/>
      <c r="L12" s="24"/>
      <c r="M12" s="24"/>
    </row>
    <row r="13" spans="1:15" x14ac:dyDescent="0.35">
      <c r="B13" s="60" t="s">
        <v>7</v>
      </c>
      <c r="C13" s="61"/>
      <c r="D13" s="62"/>
      <c r="E13" s="58">
        <f>'1 NOI Bid Form'!C16</f>
        <v>0</v>
      </c>
      <c r="F13" s="59"/>
      <c r="J13" s="24" t="s">
        <v>34</v>
      </c>
      <c r="K13" s="24"/>
      <c r="L13" s="24"/>
      <c r="M13" s="24"/>
    </row>
    <row r="14" spans="1:15" ht="14.5" customHeight="1" x14ac:dyDescent="0.35">
      <c r="B14" s="55" t="s">
        <v>6</v>
      </c>
      <c r="C14" s="56"/>
      <c r="D14" s="57"/>
      <c r="E14" s="58">
        <f>'1 NOI Bid Form'!C17</f>
        <v>0</v>
      </c>
      <c r="F14" s="59"/>
      <c r="J14" s="24" t="s">
        <v>77</v>
      </c>
      <c r="K14" s="24"/>
      <c r="L14" s="24"/>
      <c r="M14" s="24"/>
    </row>
    <row r="15" spans="1:15" ht="14.5" customHeight="1" x14ac:dyDescent="0.35">
      <c r="B15" s="55" t="s">
        <v>13</v>
      </c>
      <c r="C15" s="56"/>
      <c r="D15" s="57"/>
      <c r="E15" s="58">
        <f>'1 NOI Bid Form'!C18</f>
        <v>0</v>
      </c>
      <c r="F15" s="59"/>
      <c r="J15" s="24" t="s">
        <v>36</v>
      </c>
      <c r="K15" s="24"/>
      <c r="L15" s="24"/>
      <c r="M15" s="24"/>
    </row>
    <row r="16" spans="1:15" x14ac:dyDescent="0.35">
      <c r="B16" s="55" t="s">
        <v>87</v>
      </c>
      <c r="C16" s="56"/>
      <c r="D16" s="57"/>
      <c r="E16" s="58">
        <f>'1 NOI Bid Form'!C19</f>
        <v>0</v>
      </c>
      <c r="F16" s="59"/>
    </row>
    <row r="17" spans="2:17" x14ac:dyDescent="0.35">
      <c r="B17" s="55" t="s">
        <v>45</v>
      </c>
      <c r="C17" s="56"/>
      <c r="D17" s="57"/>
      <c r="E17" s="58">
        <f>'1 NOI Bid Form'!C20</f>
        <v>0</v>
      </c>
      <c r="F17" s="59"/>
    </row>
    <row r="18" spans="2:17" ht="15" customHeight="1" x14ac:dyDescent="0.35">
      <c r="B18" s="55" t="s">
        <v>76</v>
      </c>
      <c r="C18" s="56"/>
      <c r="D18" s="57"/>
      <c r="E18" s="58">
        <f>'1 NOI Bid Form'!C21</f>
        <v>0</v>
      </c>
      <c r="F18" s="59"/>
    </row>
    <row r="19" spans="2:17" ht="15" customHeight="1" x14ac:dyDescent="0.35">
      <c r="B19" s="55" t="s">
        <v>46</v>
      </c>
      <c r="C19" s="56"/>
      <c r="D19" s="57"/>
      <c r="E19" s="58">
        <f>'1 NOI Bid Form'!C22</f>
        <v>0</v>
      </c>
      <c r="F19" s="59"/>
    </row>
    <row r="20" spans="2:17" ht="15" thickBot="1" x14ac:dyDescent="0.4">
      <c r="B20" s="47" t="s">
        <v>91</v>
      </c>
      <c r="C20" s="48"/>
      <c r="D20" s="49"/>
      <c r="E20" s="50">
        <f>'1 NOI Bid Form'!C22</f>
        <v>0</v>
      </c>
      <c r="F20" s="51"/>
    </row>
    <row r="21" spans="2:17" ht="15" thickBot="1" x14ac:dyDescent="0.4">
      <c r="B21" s="52" t="s">
        <v>75</v>
      </c>
      <c r="C21" s="53"/>
      <c r="D21" s="54"/>
      <c r="E21" s="26">
        <f>SUM(B24:B166)</f>
        <v>0</v>
      </c>
      <c r="F21" s="25"/>
    </row>
    <row r="22" spans="2:17" x14ac:dyDescent="0.35">
      <c r="D22" s="33"/>
      <c r="E22" s="22"/>
    </row>
    <row r="23" spans="2:17" ht="58" x14ac:dyDescent="0.35">
      <c r="B23" s="16" t="s">
        <v>75</v>
      </c>
      <c r="C23" s="16" t="s">
        <v>69</v>
      </c>
      <c r="D23" s="16" t="s">
        <v>68</v>
      </c>
      <c r="E23" s="16" t="s">
        <v>65</v>
      </c>
      <c r="F23" s="17" t="s">
        <v>63</v>
      </c>
      <c r="G23" s="17" t="s">
        <v>37</v>
      </c>
      <c r="H23" s="18" t="s">
        <v>54</v>
      </c>
      <c r="I23" s="17" t="s">
        <v>79</v>
      </c>
      <c r="J23" s="17" t="s">
        <v>55</v>
      </c>
      <c r="K23" s="17" t="s">
        <v>56</v>
      </c>
      <c r="L23" s="17" t="s">
        <v>59</v>
      </c>
      <c r="M23" s="17" t="s">
        <v>58</v>
      </c>
      <c r="N23" s="17" t="s">
        <v>61</v>
      </c>
      <c r="O23" s="17" t="s">
        <v>57</v>
      </c>
      <c r="P23" s="17" t="s">
        <v>60</v>
      </c>
      <c r="Q23" s="17" t="s">
        <v>70</v>
      </c>
    </row>
    <row r="24" spans="2:17" x14ac:dyDescent="0.35">
      <c r="B24" s="35">
        <f>IF(L24&gt;5,15000,1000*L24)</f>
        <v>0</v>
      </c>
      <c r="C24" s="27">
        <v>1</v>
      </c>
      <c r="D24" s="37" t="s">
        <v>64</v>
      </c>
      <c r="E24" s="40"/>
      <c r="F24" s="41"/>
      <c r="G24" s="41"/>
      <c r="H24" s="41"/>
      <c r="I24" s="42"/>
      <c r="J24" s="42"/>
      <c r="K24" s="32" t="str">
        <f>IF(J24="","",YEAR(J24)-YEAR(I24))</f>
        <v/>
      </c>
      <c r="L24" s="41"/>
      <c r="M24" s="41"/>
      <c r="N24" s="31" t="str">
        <f t="shared" ref="N24" si="0">IF(M24&gt;0,M24/L24,"-")</f>
        <v>-</v>
      </c>
      <c r="O24" s="41"/>
      <c r="P24" s="41"/>
      <c r="Q24" s="41"/>
    </row>
    <row r="25" spans="2:17" x14ac:dyDescent="0.35">
      <c r="B25" s="34">
        <f>IF(D25="Free Alternative - Term or Price Structure",0,IF(D25="reduced price alternative - moderately different",IF(L25&gt;5,5000,500),0))</f>
        <v>0</v>
      </c>
      <c r="C25" s="27">
        <f>C24+0.01</f>
        <v>1.01</v>
      </c>
      <c r="D25" s="39"/>
      <c r="E25" s="21">
        <f t="shared" ref="E25:G26" si="1">E24</f>
        <v>0</v>
      </c>
      <c r="F25" s="21">
        <f t="shared" si="1"/>
        <v>0</v>
      </c>
      <c r="G25" s="21">
        <f t="shared" si="1"/>
        <v>0</v>
      </c>
      <c r="H25" s="37"/>
      <c r="I25" s="44"/>
      <c r="J25" s="44"/>
      <c r="K25" s="32" t="str">
        <f>IF(D25&gt;0,IF(D25="N/A",0,IF(D25="Free Alternative - Term or Price Structure",IF(J25&gt;0,YEAR(J25)-YEAR(I24),"-"),IF(D25="Reduced Price Alternative - Moderately different",IF(I25&gt;0,IF(J25&gt;0,YEAR(J25)-YEAR(I25),"-"),"-")))),"-")</f>
        <v>-</v>
      </c>
      <c r="L25" s="21">
        <f t="shared" ref="L25" si="2">L24</f>
        <v>0</v>
      </c>
      <c r="M25" s="37"/>
      <c r="N25" s="31" t="str">
        <f>IF(D25&gt;0,IF(D25="Reduced Price Alternative - Moderately different",IF(M25&gt;0,M25/L25,"-"),N24),"-")</f>
        <v>-</v>
      </c>
      <c r="O25" s="37"/>
      <c r="P25" s="37"/>
      <c r="Q25" s="19"/>
    </row>
    <row r="26" spans="2:17" x14ac:dyDescent="0.35">
      <c r="B26" s="34">
        <f>IF(D26="Free Alternative - Term or Price Structure",0,IF(D26="reduced price alternative - moderately different",IF(L26&gt;5,5000,500),0))</f>
        <v>0</v>
      </c>
      <c r="C26" s="27">
        <f>C25+0.01</f>
        <v>1.02</v>
      </c>
      <c r="D26" s="39"/>
      <c r="E26" s="23">
        <f>E24</f>
        <v>0</v>
      </c>
      <c r="F26" s="23">
        <f>F24</f>
        <v>0</v>
      </c>
      <c r="G26" s="21">
        <f t="shared" si="1"/>
        <v>0</v>
      </c>
      <c r="H26" s="37"/>
      <c r="I26" s="44"/>
      <c r="J26" s="44"/>
      <c r="K26" s="32" t="str">
        <f>IF(D26&gt;0,IF(D26="N/A",0,IF(D26="Free Alternative - Term or Price Structure",IF(J26&gt;0,YEAR(J26)-YEAR(I24),"-"),IF(D26="Reduced Price Alternative - Moderately different",IF(I26&gt;0,IF(J26&gt;0,YEAR(J26)-YEAR(I26),"-"),"-")))),"-")</f>
        <v>-</v>
      </c>
      <c r="L26" s="21">
        <f>L24</f>
        <v>0</v>
      </c>
      <c r="M26" s="37"/>
      <c r="N26" s="31" t="str">
        <f>IF(D26&gt;0,IF(D26="Reduced Price Alternative - Moderately different",IF(M26&gt;0,M26/L26,"-"),N25),"-")</f>
        <v>-</v>
      </c>
      <c r="O26" s="37"/>
      <c r="P26" s="37"/>
      <c r="Q26" s="19"/>
    </row>
    <row r="27" spans="2:17" x14ac:dyDescent="0.35">
      <c r="B27" s="34">
        <v>0</v>
      </c>
      <c r="C27" s="27">
        <f>C26+0.01</f>
        <v>1.03</v>
      </c>
      <c r="D27" s="19" t="s">
        <v>81</v>
      </c>
      <c r="E27" s="21">
        <f t="shared" ref="E27:P27" si="3">E24</f>
        <v>0</v>
      </c>
      <c r="F27" s="21">
        <f t="shared" si="3"/>
        <v>0</v>
      </c>
      <c r="G27" s="21">
        <f t="shared" si="3"/>
        <v>0</v>
      </c>
      <c r="H27" s="21">
        <f t="shared" si="3"/>
        <v>0</v>
      </c>
      <c r="I27" s="38">
        <f t="shared" si="3"/>
        <v>0</v>
      </c>
      <c r="J27" s="38">
        <f t="shared" si="3"/>
        <v>0</v>
      </c>
      <c r="K27" s="21" t="str">
        <f t="shared" si="3"/>
        <v/>
      </c>
      <c r="L27" s="21">
        <f t="shared" si="3"/>
        <v>0</v>
      </c>
      <c r="M27" s="21">
        <f t="shared" si="3"/>
        <v>0</v>
      </c>
      <c r="N27" s="21" t="str">
        <f t="shared" si="3"/>
        <v>-</v>
      </c>
      <c r="O27" s="21">
        <f t="shared" si="3"/>
        <v>0</v>
      </c>
      <c r="P27" s="21">
        <f t="shared" si="3"/>
        <v>0</v>
      </c>
      <c r="Q27" s="19"/>
    </row>
    <row r="28" spans="2:17" x14ac:dyDescent="0.35">
      <c r="C28" s="28"/>
      <c r="K28" s="30"/>
    </row>
    <row r="29" spans="2:17" x14ac:dyDescent="0.35">
      <c r="B29" s="35">
        <f t="shared" ref="B29:B35" si="4">IF(L29&gt;5,15000,1000*L29)</f>
        <v>0</v>
      </c>
      <c r="C29" s="27">
        <f>C27+0.01</f>
        <v>1.04</v>
      </c>
      <c r="D29" s="41"/>
      <c r="E29" s="21">
        <f>E24</f>
        <v>0</v>
      </c>
      <c r="F29" s="19"/>
      <c r="G29" s="19"/>
      <c r="H29" s="19"/>
      <c r="I29" s="20"/>
      <c r="J29" s="20"/>
      <c r="K29" s="32" t="str">
        <f t="shared" ref="K29" si="5">IF(J29="","",YEAR(J29)-YEAR(I29))</f>
        <v/>
      </c>
      <c r="L29" s="43"/>
      <c r="M29" s="43"/>
      <c r="N29" s="31" t="str">
        <f t="shared" ref="N29" si="6">IF(M29&gt;0,M29/L29,"-")</f>
        <v>-</v>
      </c>
      <c r="O29" s="43"/>
      <c r="P29" s="43"/>
      <c r="Q29" s="19"/>
    </row>
    <row r="30" spans="2:17" x14ac:dyDescent="0.35">
      <c r="B30" s="35">
        <f t="shared" si="4"/>
        <v>0</v>
      </c>
      <c r="C30" s="27">
        <f t="shared" ref="C30:C35" si="7">C29+0.01</f>
        <v>1.05</v>
      </c>
      <c r="D30" s="41"/>
      <c r="E30" s="21">
        <f t="shared" ref="E30:E35" si="8">E29</f>
        <v>0</v>
      </c>
      <c r="F30" s="19"/>
      <c r="G30" s="19"/>
      <c r="H30" s="19"/>
      <c r="I30" s="20"/>
      <c r="J30" s="20"/>
      <c r="K30" s="32" t="str">
        <f t="shared" ref="K30" si="9">IF(J30="","",YEAR(J30)-YEAR(I30))</f>
        <v/>
      </c>
      <c r="L30" s="43"/>
      <c r="M30" s="43"/>
      <c r="N30" s="31" t="str">
        <f t="shared" ref="N30" si="10">IF(M30&gt;0,M30/L30,"-")</f>
        <v>-</v>
      </c>
      <c r="O30" s="43"/>
      <c r="P30" s="43"/>
      <c r="Q30" s="19"/>
    </row>
    <row r="31" spans="2:17" x14ac:dyDescent="0.35">
      <c r="B31" s="35">
        <f t="shared" si="4"/>
        <v>0</v>
      </c>
      <c r="C31" s="27">
        <f t="shared" si="7"/>
        <v>1.06</v>
      </c>
      <c r="D31" s="41"/>
      <c r="E31" s="21">
        <f t="shared" si="8"/>
        <v>0</v>
      </c>
      <c r="F31" s="19"/>
      <c r="G31" s="19"/>
      <c r="H31" s="19"/>
      <c r="I31" s="20"/>
      <c r="J31" s="20"/>
      <c r="K31" s="32" t="str">
        <f t="shared" ref="K31" si="11">IF(J31="","",YEAR(J31)-YEAR(I31))</f>
        <v/>
      </c>
      <c r="L31" s="43"/>
      <c r="M31" s="43"/>
      <c r="N31" s="31" t="str">
        <f t="shared" ref="N31" si="12">IF(M31&gt;0,M31/L31,"-")</f>
        <v>-</v>
      </c>
      <c r="O31" s="43"/>
      <c r="P31" s="43"/>
      <c r="Q31" s="19"/>
    </row>
    <row r="32" spans="2:17" x14ac:dyDescent="0.35">
      <c r="B32" s="35">
        <f t="shared" si="4"/>
        <v>0</v>
      </c>
      <c r="C32" s="27">
        <f t="shared" si="7"/>
        <v>1.07</v>
      </c>
      <c r="D32" s="41"/>
      <c r="E32" s="21">
        <f t="shared" si="8"/>
        <v>0</v>
      </c>
      <c r="F32" s="19"/>
      <c r="G32" s="19"/>
      <c r="H32" s="19"/>
      <c r="I32" s="20"/>
      <c r="J32" s="20"/>
      <c r="K32" s="32" t="str">
        <f t="shared" ref="K32:K34" si="13">IF(J32="","",YEAR(J32)-YEAR(I32))</f>
        <v/>
      </c>
      <c r="L32" s="43"/>
      <c r="M32" s="43"/>
      <c r="N32" s="31" t="str">
        <f t="shared" ref="N32:N34" si="14">IF(M32&gt;0,M32/L32,"-")</f>
        <v>-</v>
      </c>
      <c r="O32" s="43"/>
      <c r="P32" s="43"/>
      <c r="Q32" s="19"/>
    </row>
    <row r="33" spans="2:17" x14ac:dyDescent="0.35">
      <c r="B33" s="35">
        <f t="shared" si="4"/>
        <v>0</v>
      </c>
      <c r="C33" s="27">
        <f t="shared" si="7"/>
        <v>1.08</v>
      </c>
      <c r="D33" s="41"/>
      <c r="E33" s="21">
        <f t="shared" si="8"/>
        <v>0</v>
      </c>
      <c r="F33" s="19"/>
      <c r="G33" s="19"/>
      <c r="H33" s="19"/>
      <c r="I33" s="20"/>
      <c r="J33" s="20"/>
      <c r="K33" s="32" t="str">
        <f t="shared" si="13"/>
        <v/>
      </c>
      <c r="L33" s="43"/>
      <c r="M33" s="43"/>
      <c r="N33" s="31" t="str">
        <f t="shared" si="14"/>
        <v>-</v>
      </c>
      <c r="O33" s="43"/>
      <c r="P33" s="43"/>
      <c r="Q33" s="19"/>
    </row>
    <row r="34" spans="2:17" x14ac:dyDescent="0.35">
      <c r="B34" s="35">
        <f t="shared" si="4"/>
        <v>0</v>
      </c>
      <c r="C34" s="27">
        <f t="shared" si="7"/>
        <v>1.0900000000000001</v>
      </c>
      <c r="D34" s="41"/>
      <c r="E34" s="21">
        <f t="shared" si="8"/>
        <v>0</v>
      </c>
      <c r="F34" s="19"/>
      <c r="G34" s="19"/>
      <c r="H34" s="19"/>
      <c r="I34" s="20"/>
      <c r="J34" s="20"/>
      <c r="K34" s="32" t="str">
        <f t="shared" si="13"/>
        <v/>
      </c>
      <c r="L34" s="43"/>
      <c r="M34" s="43"/>
      <c r="N34" s="31" t="str">
        <f t="shared" si="14"/>
        <v>-</v>
      </c>
      <c r="O34" s="43"/>
      <c r="P34" s="43"/>
      <c r="Q34" s="19"/>
    </row>
    <row r="35" spans="2:17" x14ac:dyDescent="0.35">
      <c r="B35" s="35">
        <f t="shared" si="4"/>
        <v>0</v>
      </c>
      <c r="C35" s="27">
        <f t="shared" si="7"/>
        <v>1.1000000000000001</v>
      </c>
      <c r="D35" s="41"/>
      <c r="E35" s="21">
        <f t="shared" si="8"/>
        <v>0</v>
      </c>
      <c r="F35" s="19"/>
      <c r="G35" s="19"/>
      <c r="H35" s="19"/>
      <c r="I35" s="20"/>
      <c r="J35" s="20"/>
      <c r="K35" s="32" t="str">
        <f t="shared" ref="K35" si="15">IF(J35="","",YEAR(J35)-YEAR(I35))</f>
        <v/>
      </c>
      <c r="L35" s="43"/>
      <c r="M35" s="43"/>
      <c r="N35" s="31" t="str">
        <f t="shared" ref="N35" si="16">IF(M35&gt;0,M35/L35,"-")</f>
        <v>-</v>
      </c>
      <c r="O35" s="43"/>
      <c r="P35" s="43"/>
      <c r="Q35" s="19"/>
    </row>
  </sheetData>
  <mergeCells count="31">
    <mergeCell ref="B6:D6"/>
    <mergeCell ref="E6:F6"/>
    <mergeCell ref="B7:D7"/>
    <mergeCell ref="E7:F7"/>
    <mergeCell ref="B8:D8"/>
    <mergeCell ref="E8:F8"/>
    <mergeCell ref="B9:D9"/>
    <mergeCell ref="E9:F9"/>
    <mergeCell ref="B10:D10"/>
    <mergeCell ref="E10:F10"/>
    <mergeCell ref="B11:D11"/>
    <mergeCell ref="E11:F11"/>
    <mergeCell ref="B12:D12"/>
    <mergeCell ref="E12:F12"/>
    <mergeCell ref="B13:D13"/>
    <mergeCell ref="E13:F13"/>
    <mergeCell ref="B14:D14"/>
    <mergeCell ref="E14:F14"/>
    <mergeCell ref="B20:D20"/>
    <mergeCell ref="E20:F20"/>
    <mergeCell ref="B21:D21"/>
    <mergeCell ref="B15:D15"/>
    <mergeCell ref="E15:F15"/>
    <mergeCell ref="B16:D16"/>
    <mergeCell ref="E16:F16"/>
    <mergeCell ref="B18:D18"/>
    <mergeCell ref="E18:F18"/>
    <mergeCell ref="B17:D17"/>
    <mergeCell ref="E17:F17"/>
    <mergeCell ref="B19:D19"/>
    <mergeCell ref="E19:F19"/>
  </mergeCells>
  <conditionalFormatting sqref="I25">
    <cfRule type="expression" dxfId="104" priority="196">
      <formula>$D$25="N/A"</formula>
    </cfRule>
    <cfRule type="expression" dxfId="103" priority="210">
      <formula>$D$25="Reduced Price Alternative - Moderately different"</formula>
    </cfRule>
    <cfRule type="expression" dxfId="102" priority="213">
      <formula>$D$25="Free Alternative - Term or Price Structure"</formula>
    </cfRule>
  </conditionalFormatting>
  <conditionalFormatting sqref="I26">
    <cfRule type="expression" dxfId="101" priority="195">
      <formula>$D$26="N/A"</formula>
    </cfRule>
    <cfRule type="expression" dxfId="100" priority="211">
      <formula>$D$26="Reduced Price Alternative - Moderately different"</formula>
    </cfRule>
    <cfRule type="expression" dxfId="99" priority="212">
      <formula>$D$26="Free Alternative - Term or Price Structure"</formula>
    </cfRule>
  </conditionalFormatting>
  <conditionalFormatting sqref="O25">
    <cfRule type="expression" dxfId="98" priority="208">
      <formula>$D$25="Reduced Price Alternative - Moderately different"</formula>
    </cfRule>
    <cfRule type="expression" dxfId="97" priority="209">
      <formula>$D$25="Free Alternative - Term or Price Structure"</formula>
    </cfRule>
  </conditionalFormatting>
  <conditionalFormatting sqref="O26">
    <cfRule type="expression" dxfId="96" priority="127">
      <formula>$D$26="N/A"</formula>
    </cfRule>
    <cfRule type="expression" dxfId="95" priority="206">
      <formula>$D$26="Reduced Price Alternative - Moderately different"</formula>
    </cfRule>
    <cfRule type="expression" dxfId="94" priority="207">
      <formula>$D$26="Free Alternative - Term or Price Structure"</formula>
    </cfRule>
  </conditionalFormatting>
  <conditionalFormatting sqref="P25">
    <cfRule type="expression" dxfId="93" priority="191">
      <formula>$D$25="N/A"</formula>
    </cfRule>
    <cfRule type="expression" dxfId="92" priority="204">
      <formula>$D$25="Reduced Price Alternative - Moderately different"</formula>
    </cfRule>
    <cfRule type="expression" dxfId="91" priority="205">
      <formula>$D$25="Free Alternative - Term or Price Structure"</formula>
    </cfRule>
  </conditionalFormatting>
  <conditionalFormatting sqref="P26">
    <cfRule type="expression" dxfId="90" priority="190">
      <formula>$D$26="N/A"</formula>
    </cfRule>
    <cfRule type="expression" dxfId="89" priority="202">
      <formula>$D$26="Reduced Price Alternative - Moderately different"</formula>
    </cfRule>
    <cfRule type="expression" dxfId="88" priority="203">
      <formula>$D$26="Free Alternative - Term or Price Structure"</formula>
    </cfRule>
  </conditionalFormatting>
  <conditionalFormatting sqref="M25">
    <cfRule type="expression" dxfId="87" priority="193">
      <formula>$D$25="N/A"</formula>
    </cfRule>
    <cfRule type="expression" dxfId="86" priority="198">
      <formula>$D$25="Reduced Price Alternative - Moderately different"</formula>
    </cfRule>
    <cfRule type="expression" dxfId="85" priority="201">
      <formula>$D$25="Free Alternative - Term or Price Structure"</formula>
    </cfRule>
  </conditionalFormatting>
  <conditionalFormatting sqref="M26">
    <cfRule type="expression" dxfId="84" priority="192">
      <formula>$D$26="N/A"</formula>
    </cfRule>
    <cfRule type="expression" dxfId="83" priority="199">
      <formula>$D$26="Reduced Price Alternative - Moderately different"</formula>
    </cfRule>
    <cfRule type="expression" dxfId="82" priority="200">
      <formula>$D$26="Free Alternative - Term or Price Structure"</formula>
    </cfRule>
  </conditionalFormatting>
  <conditionalFormatting sqref="H25">
    <cfRule type="expression" dxfId="81" priority="186">
      <formula>$D$25="Reduced Price Alternative - Moderately different"</formula>
    </cfRule>
    <cfRule type="expression" dxfId="80" priority="187">
      <formula>$D$25="Free Alternative - Term or Price Structure"</formula>
    </cfRule>
    <cfRule type="expression" dxfId="79" priority="197">
      <formula>$D$25="N/A"</formula>
    </cfRule>
  </conditionalFormatting>
  <conditionalFormatting sqref="J25">
    <cfRule type="expression" dxfId="78" priority="188">
      <formula>$D$25="Reduced Price Alternative - Moderately different"</formula>
    </cfRule>
    <cfRule type="expression" dxfId="77" priority="189">
      <formula>$D$25="N/A"</formula>
    </cfRule>
    <cfRule type="expression" dxfId="76" priority="194">
      <formula>$D$25="Free Alternative - Term or Price Structure"</formula>
    </cfRule>
  </conditionalFormatting>
  <conditionalFormatting sqref="F29">
    <cfRule type="expression" dxfId="75" priority="163">
      <formula>$D$29&lt;&gt;0</formula>
    </cfRule>
  </conditionalFormatting>
  <conditionalFormatting sqref="G29">
    <cfRule type="expression" dxfId="74" priority="162">
      <formula>$D$29&lt;&gt;0</formula>
    </cfRule>
  </conditionalFormatting>
  <conditionalFormatting sqref="H29">
    <cfRule type="expression" dxfId="73" priority="161">
      <formula>$D$29&lt;&gt;0</formula>
    </cfRule>
  </conditionalFormatting>
  <conditionalFormatting sqref="I29">
    <cfRule type="expression" dxfId="72" priority="160">
      <formula>$D$29&lt;&gt;0</formula>
    </cfRule>
  </conditionalFormatting>
  <conditionalFormatting sqref="J29">
    <cfRule type="expression" dxfId="71" priority="159">
      <formula>$D$29&lt;&gt;0</formula>
    </cfRule>
  </conditionalFormatting>
  <conditionalFormatting sqref="L29">
    <cfRule type="expression" dxfId="70" priority="158">
      <formula>$D$29&lt;&gt;0</formula>
    </cfRule>
  </conditionalFormatting>
  <conditionalFormatting sqref="M29">
    <cfRule type="expression" dxfId="69" priority="157">
      <formula>$D$29&lt;&gt;0</formula>
    </cfRule>
  </conditionalFormatting>
  <conditionalFormatting sqref="O29">
    <cfRule type="expression" dxfId="68" priority="156">
      <formula>$D$29&lt;&gt;0</formula>
    </cfRule>
  </conditionalFormatting>
  <conditionalFormatting sqref="P29">
    <cfRule type="expression" dxfId="67" priority="155">
      <formula>$D$29&lt;&gt;0</formula>
    </cfRule>
  </conditionalFormatting>
  <conditionalFormatting sqref="Q29">
    <cfRule type="expression" dxfId="66" priority="154">
      <formula>$D$29&lt;&gt;0</formula>
    </cfRule>
  </conditionalFormatting>
  <conditionalFormatting sqref="F30">
    <cfRule type="expression" dxfId="65" priority="153">
      <formula>$D$29&lt;&gt;0</formula>
    </cfRule>
  </conditionalFormatting>
  <conditionalFormatting sqref="G30">
    <cfRule type="expression" dxfId="64" priority="152">
      <formula>$D$29&lt;&gt;0</formula>
    </cfRule>
  </conditionalFormatting>
  <conditionalFormatting sqref="H30">
    <cfRule type="expression" dxfId="63" priority="151">
      <formula>$D$29&lt;&gt;0</formula>
    </cfRule>
  </conditionalFormatting>
  <conditionalFormatting sqref="I30">
    <cfRule type="expression" dxfId="62" priority="150">
      <formula>$D$29&lt;&gt;0</formula>
    </cfRule>
  </conditionalFormatting>
  <conditionalFormatting sqref="J30">
    <cfRule type="expression" dxfId="61" priority="149">
      <formula>$D$29&lt;&gt;0</formula>
    </cfRule>
  </conditionalFormatting>
  <conditionalFormatting sqref="L30">
    <cfRule type="expression" dxfId="60" priority="148">
      <formula>$D$29&lt;&gt;0</formula>
    </cfRule>
  </conditionalFormatting>
  <conditionalFormatting sqref="M30">
    <cfRule type="expression" dxfId="59" priority="147">
      <formula>$D$29&lt;&gt;0</formula>
    </cfRule>
  </conditionalFormatting>
  <conditionalFormatting sqref="O30">
    <cfRule type="expression" dxfId="58" priority="146">
      <formula>$D$29&lt;&gt;0</formula>
    </cfRule>
  </conditionalFormatting>
  <conditionalFormatting sqref="P30">
    <cfRule type="expression" dxfId="57" priority="145">
      <formula>$D$29&lt;&gt;0</formula>
    </cfRule>
  </conditionalFormatting>
  <conditionalFormatting sqref="Q30">
    <cfRule type="expression" dxfId="56" priority="144">
      <formula>$D$29&lt;&gt;0</formula>
    </cfRule>
  </conditionalFormatting>
  <conditionalFormatting sqref="F31">
    <cfRule type="expression" dxfId="55" priority="143">
      <formula>$D$29&lt;&gt;0</formula>
    </cfRule>
  </conditionalFormatting>
  <conditionalFormatting sqref="G31">
    <cfRule type="expression" dxfId="54" priority="142">
      <formula>$D$29&lt;&gt;0</formula>
    </cfRule>
  </conditionalFormatting>
  <conditionalFormatting sqref="H31">
    <cfRule type="expression" dxfId="53" priority="141">
      <formula>$D$29&lt;&gt;0</formula>
    </cfRule>
  </conditionalFormatting>
  <conditionalFormatting sqref="I31">
    <cfRule type="expression" dxfId="52" priority="140">
      <formula>$D$29&lt;&gt;0</formula>
    </cfRule>
  </conditionalFormatting>
  <conditionalFormatting sqref="J31">
    <cfRule type="expression" dxfId="51" priority="139">
      <formula>$D$29&lt;&gt;0</formula>
    </cfRule>
  </conditionalFormatting>
  <conditionalFormatting sqref="L31">
    <cfRule type="expression" dxfId="50" priority="138">
      <formula>$D$29&lt;&gt;0</formula>
    </cfRule>
  </conditionalFormatting>
  <conditionalFormatting sqref="M31">
    <cfRule type="expression" dxfId="49" priority="137">
      <formula>$D$29&lt;&gt;0</formula>
    </cfRule>
  </conditionalFormatting>
  <conditionalFormatting sqref="O31">
    <cfRule type="expression" dxfId="48" priority="136">
      <formula>$D$29&lt;&gt;0</formula>
    </cfRule>
  </conditionalFormatting>
  <conditionalFormatting sqref="P31">
    <cfRule type="expression" dxfId="47" priority="135">
      <formula>$D$29&lt;&gt;0</formula>
    </cfRule>
  </conditionalFormatting>
  <conditionalFormatting sqref="Q31">
    <cfRule type="expression" dxfId="46" priority="134">
      <formula>$D$29&lt;&gt;0</formula>
    </cfRule>
  </conditionalFormatting>
  <conditionalFormatting sqref="H26">
    <cfRule type="expression" dxfId="45" priority="131">
      <formula>$D$26="Reduced Price Alternative - Moderately different"</formula>
    </cfRule>
    <cfRule type="expression" dxfId="44" priority="132">
      <formula>$D$26="Free Alternative - Term or Price Structure"</formula>
    </cfRule>
    <cfRule type="expression" dxfId="43" priority="133">
      <formula>$D$26="N/A"</formula>
    </cfRule>
  </conditionalFormatting>
  <conditionalFormatting sqref="J26">
    <cfRule type="expression" dxfId="42" priority="128">
      <formula>$D$26="Reduced Price Alternative - Moderately different"</formula>
    </cfRule>
    <cfRule type="expression" dxfId="41" priority="129">
      <formula>$D$26="N/A"</formula>
    </cfRule>
    <cfRule type="expression" dxfId="40" priority="130">
      <formula>$D$26="Free Alternative - Term or Price Structure"</formula>
    </cfRule>
  </conditionalFormatting>
  <conditionalFormatting sqref="F32">
    <cfRule type="expression" dxfId="39" priority="40">
      <formula>$D$29&lt;&gt;0</formula>
    </cfRule>
  </conditionalFormatting>
  <conditionalFormatting sqref="G32">
    <cfRule type="expression" dxfId="38" priority="39">
      <formula>$D$29&lt;&gt;0</formula>
    </cfRule>
  </conditionalFormatting>
  <conditionalFormatting sqref="H32">
    <cfRule type="expression" dxfId="37" priority="38">
      <formula>$D$29&lt;&gt;0</formula>
    </cfRule>
  </conditionalFormatting>
  <conditionalFormatting sqref="I32">
    <cfRule type="expression" dxfId="36" priority="37">
      <formula>$D$29&lt;&gt;0</formula>
    </cfRule>
  </conditionalFormatting>
  <conditionalFormatting sqref="J32">
    <cfRule type="expression" dxfId="35" priority="36">
      <formula>$D$29&lt;&gt;0</formula>
    </cfRule>
  </conditionalFormatting>
  <conditionalFormatting sqref="L32">
    <cfRule type="expression" dxfId="34" priority="35">
      <formula>$D$29&lt;&gt;0</formula>
    </cfRule>
  </conditionalFormatting>
  <conditionalFormatting sqref="M32">
    <cfRule type="expression" dxfId="33" priority="34">
      <formula>$D$29&lt;&gt;0</formula>
    </cfRule>
  </conditionalFormatting>
  <conditionalFormatting sqref="O32">
    <cfRule type="expression" dxfId="32" priority="33">
      <formula>$D$29&lt;&gt;0</formula>
    </cfRule>
  </conditionalFormatting>
  <conditionalFormatting sqref="P32">
    <cfRule type="expression" dxfId="31" priority="32">
      <formula>$D$29&lt;&gt;0</formula>
    </cfRule>
  </conditionalFormatting>
  <conditionalFormatting sqref="Q32">
    <cfRule type="expression" dxfId="30" priority="31">
      <formula>$D$29&lt;&gt;0</formula>
    </cfRule>
  </conditionalFormatting>
  <conditionalFormatting sqref="F33">
    <cfRule type="expression" dxfId="29" priority="30">
      <formula>$D$29&lt;&gt;0</formula>
    </cfRule>
  </conditionalFormatting>
  <conditionalFormatting sqref="G33">
    <cfRule type="expression" dxfId="28" priority="29">
      <formula>$D$29&lt;&gt;0</formula>
    </cfRule>
  </conditionalFormatting>
  <conditionalFormatting sqref="H33">
    <cfRule type="expression" dxfId="27" priority="28">
      <formula>$D$29&lt;&gt;0</formula>
    </cfRule>
  </conditionalFormatting>
  <conditionalFormatting sqref="I33">
    <cfRule type="expression" dxfId="26" priority="27">
      <formula>$D$29&lt;&gt;0</formula>
    </cfRule>
  </conditionalFormatting>
  <conditionalFormatting sqref="J33">
    <cfRule type="expression" dxfId="25" priority="26">
      <formula>$D$29&lt;&gt;0</formula>
    </cfRule>
  </conditionalFormatting>
  <conditionalFormatting sqref="L33">
    <cfRule type="expression" dxfId="24" priority="25">
      <formula>$D$29&lt;&gt;0</formula>
    </cfRule>
  </conditionalFormatting>
  <conditionalFormatting sqref="M33">
    <cfRule type="expression" dxfId="23" priority="24">
      <formula>$D$29&lt;&gt;0</formula>
    </cfRule>
  </conditionalFormatting>
  <conditionalFormatting sqref="O33">
    <cfRule type="expression" dxfId="22" priority="23">
      <formula>$D$29&lt;&gt;0</formula>
    </cfRule>
  </conditionalFormatting>
  <conditionalFormatting sqref="P33">
    <cfRule type="expression" dxfId="21" priority="22">
      <formula>$D$29&lt;&gt;0</formula>
    </cfRule>
  </conditionalFormatting>
  <conditionalFormatting sqref="Q33">
    <cfRule type="expression" dxfId="20" priority="21">
      <formula>$D$29&lt;&gt;0</formula>
    </cfRule>
  </conditionalFormatting>
  <conditionalFormatting sqref="F34">
    <cfRule type="expression" dxfId="19" priority="20">
      <formula>$D$29&lt;&gt;0</formula>
    </cfRule>
  </conditionalFormatting>
  <conditionalFormatting sqref="G34">
    <cfRule type="expression" dxfId="18" priority="19">
      <formula>$D$29&lt;&gt;0</formula>
    </cfRule>
  </conditionalFormatting>
  <conditionalFormatting sqref="H34">
    <cfRule type="expression" dxfId="17" priority="18">
      <formula>$D$29&lt;&gt;0</formula>
    </cfRule>
  </conditionalFormatting>
  <conditionalFormatting sqref="I34">
    <cfRule type="expression" dxfId="16" priority="17">
      <formula>$D$29&lt;&gt;0</formula>
    </cfRule>
  </conditionalFormatting>
  <conditionalFormatting sqref="J34">
    <cfRule type="expression" dxfId="15" priority="16">
      <formula>$D$29&lt;&gt;0</formula>
    </cfRule>
  </conditionalFormatting>
  <conditionalFormatting sqref="L34">
    <cfRule type="expression" dxfId="14" priority="15">
      <formula>$D$29&lt;&gt;0</formula>
    </cfRule>
  </conditionalFormatting>
  <conditionalFormatting sqref="M34">
    <cfRule type="expression" dxfId="13" priority="14">
      <formula>$D$29&lt;&gt;0</formula>
    </cfRule>
  </conditionalFormatting>
  <conditionalFormatting sqref="O34">
    <cfRule type="expression" dxfId="12" priority="13">
      <formula>$D$29&lt;&gt;0</formula>
    </cfRule>
  </conditionalFormatting>
  <conditionalFormatting sqref="P34">
    <cfRule type="expression" dxfId="11" priority="12">
      <formula>$D$29&lt;&gt;0</formula>
    </cfRule>
  </conditionalFormatting>
  <conditionalFormatting sqref="Q34">
    <cfRule type="expression" dxfId="10" priority="11">
      <formula>$D$29&lt;&gt;0</formula>
    </cfRule>
  </conditionalFormatting>
  <conditionalFormatting sqref="F35">
    <cfRule type="expression" dxfId="9" priority="10">
      <formula>$D$29&lt;&gt;0</formula>
    </cfRule>
  </conditionalFormatting>
  <conditionalFormatting sqref="G35">
    <cfRule type="expression" dxfId="8" priority="9">
      <formula>$D$29&lt;&gt;0</formula>
    </cfRule>
  </conditionalFormatting>
  <conditionalFormatting sqref="H35">
    <cfRule type="expression" dxfId="7" priority="8">
      <formula>$D$29&lt;&gt;0</formula>
    </cfRule>
  </conditionalFormatting>
  <conditionalFormatting sqref="I35">
    <cfRule type="expression" dxfId="6" priority="7">
      <formula>$D$29&lt;&gt;0</formula>
    </cfRule>
  </conditionalFormatting>
  <conditionalFormatting sqref="J35">
    <cfRule type="expression" dxfId="5" priority="6">
      <formula>$D$29&lt;&gt;0</formula>
    </cfRule>
  </conditionalFormatting>
  <conditionalFormatting sqref="L35">
    <cfRule type="expression" dxfId="4" priority="5">
      <formula>$D$29&lt;&gt;0</formula>
    </cfRule>
  </conditionalFormatting>
  <conditionalFormatting sqref="M35">
    <cfRule type="expression" dxfId="3" priority="4">
      <formula>$D$29&lt;&gt;0</formula>
    </cfRule>
  </conditionalFormatting>
  <conditionalFormatting sqref="O35">
    <cfRule type="expression" dxfId="2" priority="3">
      <formula>$D$29&lt;&gt;0</formula>
    </cfRule>
  </conditionalFormatting>
  <conditionalFormatting sqref="P35">
    <cfRule type="expression" dxfId="1" priority="2">
      <formula>$D$29&lt;&gt;0</formula>
    </cfRule>
  </conditionalFormatting>
  <conditionalFormatting sqref="Q35">
    <cfRule type="expression" dxfId="0" priority="1">
      <formula>$D$29&lt;&gt;0</formula>
    </cfRule>
  </conditionalFormatting>
  <dataValidations count="6">
    <dataValidation type="list" allowBlank="1" showInputMessage="1" showErrorMessage="1" sqref="D29:D35" xr:uid="{DCEDE127-1864-4AE7-AD69-1C0C79F92638}">
      <formula1>$O$4:$O$6</formula1>
    </dataValidation>
    <dataValidation type="list" allowBlank="1" showInputMessage="1" showErrorMessage="1" sqref="D25:D26" xr:uid="{86B1E294-66B4-4737-9170-964C106A26DA}">
      <formula1>$N$4:$N$6</formula1>
    </dataValidation>
    <dataValidation type="list" allowBlank="1" showInputMessage="1" showErrorMessage="1" sqref="Q24:Q27 Q29:Q35" xr:uid="{6498B893-ACD1-4A78-991C-335797CFFE5A}">
      <formula1>$M$4:$M$8</formula1>
    </dataValidation>
    <dataValidation type="list" allowBlank="1" showInputMessage="1" showErrorMessage="1" sqref="O25:P26 H29:H35 H24:H26" xr:uid="{0156E993-AF27-4FB6-BEB2-B19C4BEECECE}">
      <formula1>$L$4:$L$10</formula1>
    </dataValidation>
    <dataValidation type="list" allowBlank="1" showInputMessage="1" showErrorMessage="1" sqref="G24 G29:G35" xr:uid="{500162EE-002A-4398-994E-BF23FD6E282C}">
      <formula1>$K$4:$K$9</formula1>
    </dataValidation>
    <dataValidation type="list" allowBlank="1" showInputMessage="1" showErrorMessage="1" sqref="F24 F29:F35" xr:uid="{9D945F88-4914-4ACD-9771-A0900CC1A390}">
      <formula1>$J$4:$J$15</formula1>
    </dataValidation>
  </dataValidations>
  <pageMargins left="0.7" right="0.7" top="0.75" bottom="0.75" header="0.3" footer="0.3"/>
  <pageSetup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F90336E1D5B62449176C83001767D5B" ma:contentTypeVersion="44" ma:contentTypeDescription="" ma:contentTypeScope="" ma:versionID="644746714e5856654b7993b9cdef7cc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Request for Proposal</CaseType>
    <IndustryCode xmlns="dc463f71-b30c-4ab2-9473-d307f9d35888">140</IndustryCode>
    <CaseStatus xmlns="dc463f71-b30c-4ab2-9473-d307f9d35888">Pending</CaseStatus>
    <OpenedDate xmlns="dc463f71-b30c-4ab2-9473-d307f9d35888">2021-12-29T08:00:00+00:00</OpenedDate>
    <SignificantOrder xmlns="dc463f71-b30c-4ab2-9473-d307f9d35888">false</SignificantOrder>
    <Date1 xmlns="dc463f71-b30c-4ab2-9473-d307f9d35888">2022-05-13T07:00:00+00:00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210979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D0B7B4E-D215-481A-A922-B4FC0F97CCEC}"/>
</file>

<file path=customXml/itemProps2.xml><?xml version="1.0" encoding="utf-8"?>
<ds:datastoreItem xmlns:ds="http://schemas.openxmlformats.org/officeDocument/2006/customXml" ds:itemID="{26A259ED-629A-42CF-9C3E-7A567AA295EA}"/>
</file>

<file path=customXml/itemProps3.xml><?xml version="1.0" encoding="utf-8"?>
<ds:datastoreItem xmlns:ds="http://schemas.openxmlformats.org/officeDocument/2006/customXml" ds:itemID="{5ED02D81-FC11-4A34-9C25-3DD78E239079}"/>
</file>

<file path=customXml/itemProps4.xml><?xml version="1.0" encoding="utf-8"?>
<ds:datastoreItem xmlns:ds="http://schemas.openxmlformats.org/officeDocument/2006/customXml" ds:itemID="{CAE7D67D-70EF-446E-913B-C790B0E199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 NOI Bid Form</vt:lpstr>
      <vt:lpstr>2 Bid Fee Calculator</vt:lpstr>
      <vt:lpstr>'1 NOI Bid Form'!Print_Area</vt:lpstr>
      <vt:lpstr>'2 Bid Fee Calculator'!Print_Area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Eberhardt, Heather  (PacifiCorp) {Mkt Function}</dc:creator>
  <cp:lastModifiedBy>Eberhardt, Heather  (PacifiCorp) {Mkt Function}</cp:lastModifiedBy>
  <cp:lastPrinted>2021-12-23T06:41:41Z</cp:lastPrinted>
  <dcterms:created xsi:type="dcterms:W3CDTF">2021-12-23T06:11:22Z</dcterms:created>
  <dcterms:modified xsi:type="dcterms:W3CDTF">2022-04-29T20:31:24Z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0x0101006E56B4D1795A2E4DB2F0B01679ED314A002F90336E1D5B62449176C83001767D5B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