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8_{463C2C12-BD63-4D17-92BA-EBC99B616CF5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JAP-16" sheetId="1" r:id="rId1"/>
  </sheet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0">'JAP-16'!$A$1:$F$63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9" i="1" l="1"/>
  <c r="F58" i="1"/>
  <c r="F55" i="1"/>
  <c r="F54" i="1"/>
  <c r="F53" i="1"/>
  <c r="F50" i="1"/>
  <c r="F49" i="1"/>
  <c r="F48" i="1"/>
  <c r="F45" i="1"/>
  <c r="F44" i="1"/>
  <c r="F43" i="1"/>
  <c r="F39" i="1"/>
  <c r="F38" i="1"/>
  <c r="F37" i="1"/>
  <c r="F36" i="1"/>
  <c r="F34" i="1"/>
  <c r="F33" i="1"/>
  <c r="F32" i="1"/>
  <c r="F31" i="1"/>
  <c r="F30" i="1"/>
  <c r="F29" i="1"/>
  <c r="F28" i="1"/>
  <c r="F24" i="1"/>
  <c r="F23" i="1"/>
  <c r="F22" i="1"/>
  <c r="F21" i="1"/>
  <c r="F20" i="1"/>
  <c r="F19" i="1"/>
  <c r="F16" i="1"/>
  <c r="F15" i="1"/>
  <c r="F14" i="1"/>
  <c r="F13" i="1"/>
  <c r="F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F11" i="1"/>
  <c r="F61" i="1" l="1"/>
</calcChain>
</file>

<file path=xl/sharedStrings.xml><?xml version="1.0" encoding="utf-8"?>
<sst xmlns="http://schemas.openxmlformats.org/spreadsheetml/2006/main" count="99" uniqueCount="50">
  <si>
    <t>Puget Sound Energy</t>
  </si>
  <si>
    <t>Projected Rate Year Revenue @ Current Rates</t>
  </si>
  <si>
    <t>Electric - Non-Power Revenue</t>
  </si>
  <si>
    <t>Projected</t>
  </si>
  <si>
    <t>Rate</t>
  </si>
  <si>
    <t>Rate Year</t>
  </si>
  <si>
    <t>Line No.</t>
  </si>
  <si>
    <t>Rate Sch</t>
  </si>
  <si>
    <t>Per Unit</t>
  </si>
  <si>
    <t>Units</t>
  </si>
  <si>
    <t>Revenue</t>
  </si>
  <si>
    <t>(a)</t>
  </si>
  <si>
    <t>(b)</t>
  </si>
  <si>
    <t>(c)</t>
  </si>
  <si>
    <t>(d)</t>
  </si>
  <si>
    <t>(e) = (b) x (d)</t>
  </si>
  <si>
    <t>Decoupled Customers</t>
  </si>
  <si>
    <t xml:space="preserve">Schedule 7 </t>
  </si>
  <si>
    <t>per customer</t>
  </si>
  <si>
    <t xml:space="preserve">Schedules 8&amp;24 </t>
  </si>
  <si>
    <t>Schedules 7A, 11, 25, 29, 35 &amp; 43</t>
  </si>
  <si>
    <t>Schedules 12&amp;26</t>
  </si>
  <si>
    <t>Schedules 10&amp;31</t>
  </si>
  <si>
    <t>Schedule 40 &amp; Special Contract</t>
  </si>
  <si>
    <t>Decoupling Revenue - Fixed Production Costs</t>
  </si>
  <si>
    <t>per group</t>
  </si>
  <si>
    <t>Decoupled Customer Basic Charge Revenue</t>
  </si>
  <si>
    <t xml:space="preserve">  - 1-Phase</t>
  </si>
  <si>
    <t>per bill</t>
  </si>
  <si>
    <t xml:space="preserve">  - 3-Phase</t>
  </si>
  <si>
    <t>Schedules 7A, 11, &amp; 25</t>
  </si>
  <si>
    <t>Schedule 29</t>
  </si>
  <si>
    <t>Schedules 10, 31, 35 &amp; 43</t>
  </si>
  <si>
    <t>Special Contract</t>
  </si>
  <si>
    <t>Non-Decoupled Schedules</t>
  </si>
  <si>
    <t>Schedule 46</t>
  </si>
  <si>
    <t xml:space="preserve">  - Demand Charge</t>
  </si>
  <si>
    <t>per kW-month</t>
  </si>
  <si>
    <t xml:space="preserve">  - Energy Charge</t>
  </si>
  <si>
    <t>per kWh</t>
  </si>
  <si>
    <t xml:space="preserve">  - Less: PCA-related revenue</t>
  </si>
  <si>
    <t>Schedule 49</t>
  </si>
  <si>
    <t>Schedule 449</t>
  </si>
  <si>
    <t xml:space="preserve">  - Basic Charge</t>
  </si>
  <si>
    <t>Lighting Schedules*</t>
  </si>
  <si>
    <t xml:space="preserve">  - Per Lamp Charge</t>
  </si>
  <si>
    <t>per lamp</t>
  </si>
  <si>
    <t>TOTAL REVENUE</t>
  </si>
  <si>
    <t>* Rate is an average across all lighting schedules and lamp sizes</t>
  </si>
  <si>
    <t>Twelve Months ended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</si>
</sst>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8"/>
      <name val="Arial"/>
      <family val="2"/>
    </font>
    <font>
      <i/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4" fontId="3" fillId="0" borderId="0" xfId="0" applyNumberFormat="1" applyFont="1" applyFill="1"/>
    <xf numFmtId="164" fontId="3" fillId="0" borderId="0" xfId="1" applyNumberFormat="1" applyFont="1" applyFill="1"/>
    <xf numFmtId="165" fontId="3" fillId="0" borderId="0" xfId="0" applyNumberFormat="1" applyFont="1" applyFill="1"/>
    <xf numFmtId="0" fontId="5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7" fillId="0" borderId="0" xfId="0" applyFont="1" applyFill="1"/>
    <xf numFmtId="0" fontId="6" fillId="0" borderId="0" xfId="0" applyFont="1" applyFill="1"/>
    <xf numFmtId="166" fontId="3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</cellXfs>
  <cellStyles count="5">
    <cellStyle name="Comma" xfId="1" builtinId="3"/>
    <cellStyle name="Currency 2" xfId="2" xr:uid="{00000000-0005-0000-0000-000001000000}"/>
    <cellStyle name="Normal" xfId="0" builtinId="0"/>
    <cellStyle name="Normal 2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activeCell="A4" sqref="A4:F4"/>
    </sheetView>
  </sheetViews>
  <sheetFormatPr defaultColWidth="8.85546875" defaultRowHeight="15" x14ac:dyDescent="0.25"/>
  <cols>
    <col min="1" max="1" width="8.85546875" style="2"/>
    <col min="2" max="2" width="45.85546875" style="2" customWidth="1"/>
    <col min="3" max="3" width="16.28515625" style="2" bestFit="1" customWidth="1"/>
    <col min="4" max="4" width="14" style="2" bestFit="1" customWidth="1"/>
    <col min="5" max="5" width="12.5703125" style="2" bestFit="1" customWidth="1"/>
    <col min="6" max="6" width="16.28515625" style="2" bestFit="1" customWidth="1"/>
    <col min="7" max="16384" width="8.85546875" style="2"/>
  </cols>
  <sheetData>
    <row r="1" spans="1:7" x14ac:dyDescent="0.25">
      <c r="A1" s="22" t="s">
        <v>0</v>
      </c>
      <c r="B1" s="22"/>
      <c r="C1" s="22"/>
      <c r="D1" s="22"/>
      <c r="E1" s="22"/>
      <c r="F1" s="22"/>
      <c r="G1" s="1"/>
    </row>
    <row r="2" spans="1:7" x14ac:dyDescent="0.25">
      <c r="A2" s="22" t="s">
        <v>1</v>
      </c>
      <c r="B2" s="22"/>
      <c r="C2" s="22"/>
      <c r="D2" s="22"/>
      <c r="E2" s="22"/>
      <c r="F2" s="22"/>
      <c r="G2" s="1"/>
    </row>
    <row r="3" spans="1:7" x14ac:dyDescent="0.25">
      <c r="A3" s="22" t="s">
        <v>2</v>
      </c>
      <c r="B3" s="22"/>
      <c r="C3" s="22"/>
      <c r="D3" s="22"/>
      <c r="E3" s="22"/>
      <c r="F3" s="22"/>
      <c r="G3" s="1"/>
    </row>
    <row r="4" spans="1:7" x14ac:dyDescent="0.25">
      <c r="A4" s="23" t="s">
        <v>49</v>
      </c>
      <c r="B4" s="23"/>
      <c r="C4" s="23"/>
      <c r="D4" s="23"/>
      <c r="E4" s="23"/>
      <c r="F4" s="23"/>
      <c r="G4" s="1"/>
    </row>
    <row r="5" spans="1:7" x14ac:dyDescent="0.25">
      <c r="A5" s="3"/>
      <c r="B5" s="4"/>
      <c r="C5" s="4"/>
      <c r="D5" s="4"/>
      <c r="E5" s="4"/>
      <c r="F5" s="4"/>
      <c r="G5" s="4"/>
    </row>
    <row r="6" spans="1:7" x14ac:dyDescent="0.25">
      <c r="E6" s="5" t="s">
        <v>3</v>
      </c>
      <c r="F6" s="5" t="s">
        <v>3</v>
      </c>
    </row>
    <row r="7" spans="1:7" x14ac:dyDescent="0.25">
      <c r="C7" s="5" t="s">
        <v>4</v>
      </c>
      <c r="D7" s="5"/>
      <c r="E7" s="5" t="s">
        <v>5</v>
      </c>
      <c r="F7" s="5" t="s">
        <v>5</v>
      </c>
    </row>
    <row r="8" spans="1:7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9</v>
      </c>
      <c r="F8" s="6" t="s">
        <v>10</v>
      </c>
      <c r="G8" s="7"/>
    </row>
    <row r="9" spans="1:7" x14ac:dyDescent="0.25">
      <c r="A9" s="7"/>
      <c r="B9" s="7" t="s">
        <v>11</v>
      </c>
      <c r="C9" s="8" t="s">
        <v>12</v>
      </c>
      <c r="D9" s="8" t="s">
        <v>13</v>
      </c>
      <c r="E9" s="8" t="s">
        <v>14</v>
      </c>
      <c r="F9" s="8" t="s">
        <v>15</v>
      </c>
    </row>
    <row r="10" spans="1:7" x14ac:dyDescent="0.25">
      <c r="A10" s="7"/>
      <c r="B10" s="9" t="s">
        <v>16</v>
      </c>
      <c r="C10" s="10"/>
      <c r="D10" s="10"/>
    </row>
    <row r="11" spans="1:7" x14ac:dyDescent="0.25">
      <c r="A11" s="5">
        <v>1</v>
      </c>
      <c r="B11" s="11" t="s">
        <v>17</v>
      </c>
      <c r="C11" s="12">
        <v>331.14000000000004</v>
      </c>
      <c r="D11" s="2" t="s">
        <v>18</v>
      </c>
      <c r="E11" s="13">
        <v>1039439.1949326566</v>
      </c>
      <c r="F11" s="14">
        <f>C11*E11</f>
        <v>344199895.00999993</v>
      </c>
    </row>
    <row r="12" spans="1:7" x14ac:dyDescent="0.25">
      <c r="A12" s="5">
        <f t="shared" ref="A12:A61" si="0">+A11+1</f>
        <v>2</v>
      </c>
      <c r="B12" s="11" t="s">
        <v>19</v>
      </c>
      <c r="C12" s="12">
        <v>657.09999999999991</v>
      </c>
      <c r="D12" s="2" t="s">
        <v>18</v>
      </c>
      <c r="E12" s="13">
        <v>127074.12529295392</v>
      </c>
      <c r="F12" s="14">
        <f t="shared" ref="F12:F16" si="1">C12*E12</f>
        <v>83500407.730000004</v>
      </c>
    </row>
    <row r="13" spans="1:7" x14ac:dyDescent="0.25">
      <c r="A13" s="5">
        <f t="shared" si="0"/>
        <v>3</v>
      </c>
      <c r="B13" s="11" t="s">
        <v>20</v>
      </c>
      <c r="C13" s="12">
        <v>12230.61</v>
      </c>
      <c r="D13" s="2" t="s">
        <v>18</v>
      </c>
      <c r="E13" s="13">
        <v>8521.2392121079829</v>
      </c>
      <c r="F13" s="14">
        <f t="shared" si="1"/>
        <v>104219953.52000003</v>
      </c>
    </row>
    <row r="14" spans="1:7" x14ac:dyDescent="0.25">
      <c r="A14" s="5">
        <f t="shared" si="0"/>
        <v>4</v>
      </c>
      <c r="B14" s="11" t="s">
        <v>21</v>
      </c>
      <c r="C14" s="12">
        <v>55146.54</v>
      </c>
      <c r="D14" s="2" t="s">
        <v>18</v>
      </c>
      <c r="E14" s="13">
        <v>814.26618714428866</v>
      </c>
      <c r="F14" s="14">
        <f t="shared" si="1"/>
        <v>44903962.859999999</v>
      </c>
    </row>
    <row r="15" spans="1:7" x14ac:dyDescent="0.25">
      <c r="A15" s="5">
        <f t="shared" si="0"/>
        <v>5</v>
      </c>
      <c r="B15" s="11" t="s">
        <v>22</v>
      </c>
      <c r="C15" s="12">
        <v>68061.819999999992</v>
      </c>
      <c r="D15" s="2" t="s">
        <v>18</v>
      </c>
      <c r="E15" s="13">
        <v>493.73454192085961</v>
      </c>
      <c r="F15" s="14">
        <f t="shared" si="1"/>
        <v>33604471.519999996</v>
      </c>
    </row>
    <row r="16" spans="1:7" x14ac:dyDescent="0.25">
      <c r="A16" s="5">
        <f t="shared" si="0"/>
        <v>6</v>
      </c>
      <c r="B16" s="11" t="s">
        <v>23</v>
      </c>
      <c r="C16" s="12">
        <v>36092.749999999993</v>
      </c>
      <c r="D16" s="2" t="s">
        <v>18</v>
      </c>
      <c r="E16" s="13">
        <v>128.40386060912513</v>
      </c>
      <c r="F16" s="14">
        <f t="shared" si="1"/>
        <v>4634448.4400000004</v>
      </c>
    </row>
    <row r="17" spans="1:6" x14ac:dyDescent="0.25">
      <c r="A17" s="5">
        <f t="shared" si="0"/>
        <v>7</v>
      </c>
      <c r="B17" s="15"/>
    </row>
    <row r="18" spans="1:6" x14ac:dyDescent="0.25">
      <c r="A18" s="5">
        <f t="shared" si="0"/>
        <v>8</v>
      </c>
      <c r="B18" s="9" t="s">
        <v>24</v>
      </c>
    </row>
    <row r="19" spans="1:6" x14ac:dyDescent="0.25">
      <c r="A19" s="5">
        <f t="shared" si="0"/>
        <v>9</v>
      </c>
      <c r="B19" s="11" t="s">
        <v>17</v>
      </c>
      <c r="C19" s="14">
        <v>303131071.43000001</v>
      </c>
      <c r="D19" s="2" t="s">
        <v>25</v>
      </c>
      <c r="E19" s="2">
        <v>1</v>
      </c>
      <c r="F19" s="14">
        <f t="shared" ref="F19:F24" si="2">C19*E19</f>
        <v>303131071.43000001</v>
      </c>
    </row>
    <row r="20" spans="1:6" x14ac:dyDescent="0.25">
      <c r="A20" s="5">
        <f t="shared" si="0"/>
        <v>10</v>
      </c>
      <c r="B20" s="11" t="s">
        <v>19</v>
      </c>
      <c r="C20" s="14">
        <v>74333348.839999989</v>
      </c>
      <c r="D20" s="2" t="s">
        <v>25</v>
      </c>
      <c r="E20" s="2">
        <v>1</v>
      </c>
      <c r="F20" s="14">
        <f t="shared" si="2"/>
        <v>74333348.839999989</v>
      </c>
    </row>
    <row r="21" spans="1:6" x14ac:dyDescent="0.25">
      <c r="A21" s="5">
        <f t="shared" si="0"/>
        <v>11</v>
      </c>
      <c r="B21" s="11" t="s">
        <v>20</v>
      </c>
      <c r="C21" s="14">
        <v>77532169.160000011</v>
      </c>
      <c r="D21" s="2" t="s">
        <v>25</v>
      </c>
      <c r="E21" s="2">
        <v>1</v>
      </c>
      <c r="F21" s="14">
        <f t="shared" si="2"/>
        <v>77532169.160000011</v>
      </c>
    </row>
    <row r="22" spans="1:6" x14ac:dyDescent="0.25">
      <c r="A22" s="5">
        <f t="shared" si="0"/>
        <v>12</v>
      </c>
      <c r="B22" s="11" t="s">
        <v>21</v>
      </c>
      <c r="C22" s="14">
        <v>48549141.420000002</v>
      </c>
      <c r="D22" s="2" t="s">
        <v>25</v>
      </c>
      <c r="E22" s="2">
        <v>1</v>
      </c>
      <c r="F22" s="14">
        <f t="shared" si="2"/>
        <v>48549141.420000002</v>
      </c>
    </row>
    <row r="23" spans="1:6" x14ac:dyDescent="0.25">
      <c r="A23" s="5">
        <f t="shared" si="0"/>
        <v>13</v>
      </c>
      <c r="B23" s="11" t="s">
        <v>22</v>
      </c>
      <c r="C23" s="14">
        <v>32070142.240000002</v>
      </c>
      <c r="D23" s="2" t="s">
        <v>25</v>
      </c>
      <c r="E23" s="2">
        <v>1</v>
      </c>
      <c r="F23" s="14">
        <f t="shared" si="2"/>
        <v>32070142.240000002</v>
      </c>
    </row>
    <row r="24" spans="1:6" x14ac:dyDescent="0.25">
      <c r="A24" s="5">
        <f t="shared" si="0"/>
        <v>14</v>
      </c>
      <c r="B24" s="11" t="s">
        <v>23</v>
      </c>
      <c r="C24" s="14">
        <v>4385542.8000000007</v>
      </c>
      <c r="D24" s="2" t="s">
        <v>25</v>
      </c>
      <c r="E24" s="2">
        <v>1</v>
      </c>
      <c r="F24" s="14">
        <f t="shared" si="2"/>
        <v>4385542.8000000007</v>
      </c>
    </row>
    <row r="25" spans="1:6" x14ac:dyDescent="0.25">
      <c r="A25" s="5">
        <f t="shared" si="0"/>
        <v>15</v>
      </c>
    </row>
    <row r="26" spans="1:6" x14ac:dyDescent="0.25">
      <c r="A26" s="5">
        <f t="shared" si="0"/>
        <v>16</v>
      </c>
      <c r="B26" s="9" t="s">
        <v>26</v>
      </c>
    </row>
    <row r="27" spans="1:6" x14ac:dyDescent="0.25">
      <c r="A27" s="5">
        <f t="shared" si="0"/>
        <v>17</v>
      </c>
      <c r="B27" s="16" t="s">
        <v>17</v>
      </c>
      <c r="F27" s="14"/>
    </row>
    <row r="28" spans="1:6" x14ac:dyDescent="0.25">
      <c r="A28" s="5">
        <f t="shared" si="0"/>
        <v>18</v>
      </c>
      <c r="B28" s="11" t="s">
        <v>27</v>
      </c>
      <c r="C28" s="12">
        <v>7.49</v>
      </c>
      <c r="D28" s="2" t="s">
        <v>28</v>
      </c>
      <c r="E28" s="13">
        <v>12710030</v>
      </c>
      <c r="F28" s="14">
        <f t="shared" ref="F28:F33" si="3">C28*E28</f>
        <v>95198124.700000003</v>
      </c>
    </row>
    <row r="29" spans="1:6" x14ac:dyDescent="0.25">
      <c r="A29" s="5">
        <f t="shared" si="0"/>
        <v>19</v>
      </c>
      <c r="B29" s="11" t="s">
        <v>29</v>
      </c>
      <c r="C29" s="12">
        <v>17.989999999999998</v>
      </c>
      <c r="D29" s="2" t="s">
        <v>28</v>
      </c>
      <c r="E29" s="13">
        <v>4443</v>
      </c>
      <c r="F29" s="14">
        <f t="shared" si="3"/>
        <v>79929.569999999992</v>
      </c>
    </row>
    <row r="30" spans="1:6" x14ac:dyDescent="0.25">
      <c r="A30" s="5">
        <f t="shared" si="0"/>
        <v>20</v>
      </c>
      <c r="B30" s="16" t="s">
        <v>30</v>
      </c>
      <c r="C30" s="12">
        <v>52.3</v>
      </c>
      <c r="D30" s="2" t="s">
        <v>28</v>
      </c>
      <c r="E30" s="13">
        <v>96420</v>
      </c>
      <c r="F30" s="14">
        <f t="shared" si="3"/>
        <v>5042766</v>
      </c>
    </row>
    <row r="31" spans="1:6" x14ac:dyDescent="0.25">
      <c r="A31" s="5">
        <f t="shared" si="0"/>
        <v>21</v>
      </c>
      <c r="B31" s="16" t="s">
        <v>19</v>
      </c>
      <c r="F31" s="14">
        <f t="shared" si="3"/>
        <v>0</v>
      </c>
    </row>
    <row r="32" spans="1:6" x14ac:dyDescent="0.25">
      <c r="A32" s="5">
        <f t="shared" si="0"/>
        <v>22</v>
      </c>
      <c r="B32" s="11" t="s">
        <v>27</v>
      </c>
      <c r="C32" s="12">
        <v>9.8000000000000007</v>
      </c>
      <c r="D32" s="2" t="s">
        <v>28</v>
      </c>
      <c r="E32" s="13">
        <v>1148253</v>
      </c>
      <c r="F32" s="14">
        <f t="shared" si="3"/>
        <v>11252879.4</v>
      </c>
    </row>
    <row r="33" spans="1:6" x14ac:dyDescent="0.25">
      <c r="A33" s="5">
        <f t="shared" si="0"/>
        <v>23</v>
      </c>
      <c r="B33" s="11" t="s">
        <v>29</v>
      </c>
      <c r="C33" s="12">
        <v>24.9</v>
      </c>
      <c r="D33" s="2" t="s">
        <v>28</v>
      </c>
      <c r="E33" s="13">
        <v>485317</v>
      </c>
      <c r="F33" s="14">
        <f t="shared" si="3"/>
        <v>12084393.299999999</v>
      </c>
    </row>
    <row r="34" spans="1:6" x14ac:dyDescent="0.25">
      <c r="A34" s="5">
        <f t="shared" si="0"/>
        <v>24</v>
      </c>
      <c r="B34" s="16" t="s">
        <v>21</v>
      </c>
      <c r="C34" s="12">
        <v>105.74</v>
      </c>
      <c r="D34" s="2" t="s">
        <v>28</v>
      </c>
      <c r="E34" s="13">
        <v>10570</v>
      </c>
      <c r="F34" s="14">
        <f>C34*E34</f>
        <v>1117671.8</v>
      </c>
    </row>
    <row r="35" spans="1:6" x14ac:dyDescent="0.25">
      <c r="A35" s="5">
        <f t="shared" si="0"/>
        <v>25</v>
      </c>
      <c r="B35" s="16" t="s">
        <v>31</v>
      </c>
      <c r="C35" s="12"/>
    </row>
    <row r="36" spans="1:6" x14ac:dyDescent="0.25">
      <c r="A36" s="5">
        <f t="shared" si="0"/>
        <v>26</v>
      </c>
      <c r="B36" s="11" t="s">
        <v>27</v>
      </c>
      <c r="C36" s="12">
        <v>9.68</v>
      </c>
      <c r="D36" s="2" t="s">
        <v>28</v>
      </c>
      <c r="E36" s="13">
        <v>2490</v>
      </c>
      <c r="F36" s="14">
        <f t="shared" ref="F36:F39" si="4">C36*E36</f>
        <v>24103.200000000001</v>
      </c>
    </row>
    <row r="37" spans="1:6" x14ac:dyDescent="0.25">
      <c r="A37" s="5">
        <f t="shared" si="0"/>
        <v>27</v>
      </c>
      <c r="B37" s="11" t="s">
        <v>29</v>
      </c>
      <c r="C37" s="12">
        <v>24.58</v>
      </c>
      <c r="D37" s="2" t="s">
        <v>28</v>
      </c>
      <c r="E37" s="13">
        <v>5828</v>
      </c>
      <c r="F37" s="14">
        <f t="shared" si="4"/>
        <v>143252.24</v>
      </c>
    </row>
    <row r="38" spans="1:6" x14ac:dyDescent="0.25">
      <c r="A38" s="5">
        <f t="shared" si="0"/>
        <v>28</v>
      </c>
      <c r="B38" s="16" t="s">
        <v>32</v>
      </c>
      <c r="C38" s="12">
        <v>343.66</v>
      </c>
      <c r="D38" s="2" t="s">
        <v>28</v>
      </c>
      <c r="E38" s="13">
        <v>8025</v>
      </c>
      <c r="F38" s="14">
        <f t="shared" si="4"/>
        <v>2757871.5</v>
      </c>
    </row>
    <row r="39" spans="1:6" x14ac:dyDescent="0.25">
      <c r="A39" s="5">
        <f t="shared" si="0"/>
        <v>29</v>
      </c>
      <c r="B39" s="16" t="s">
        <v>33</v>
      </c>
      <c r="C39" s="12">
        <v>1180</v>
      </c>
      <c r="D39" s="2" t="s">
        <v>28</v>
      </c>
      <c r="E39" s="13">
        <v>2120</v>
      </c>
      <c r="F39" s="14">
        <f t="shared" si="4"/>
        <v>2501600</v>
      </c>
    </row>
    <row r="40" spans="1:6" x14ac:dyDescent="0.25">
      <c r="A40" s="5">
        <f t="shared" si="0"/>
        <v>30</v>
      </c>
    </row>
    <row r="41" spans="1:6" x14ac:dyDescent="0.25">
      <c r="A41" s="5">
        <f t="shared" si="0"/>
        <v>31</v>
      </c>
      <c r="B41" s="17" t="s">
        <v>34</v>
      </c>
    </row>
    <row r="42" spans="1:6" x14ac:dyDescent="0.25">
      <c r="A42" s="5">
        <f t="shared" si="0"/>
        <v>32</v>
      </c>
      <c r="B42" s="18" t="s">
        <v>35</v>
      </c>
    </row>
    <row r="43" spans="1:6" x14ac:dyDescent="0.25">
      <c r="A43" s="5">
        <f t="shared" si="0"/>
        <v>33</v>
      </c>
      <c r="B43" s="2" t="s">
        <v>36</v>
      </c>
      <c r="C43" s="12">
        <v>2.95</v>
      </c>
      <c r="D43" s="2" t="s">
        <v>37</v>
      </c>
      <c r="E43" s="13">
        <v>373913</v>
      </c>
      <c r="F43" s="14">
        <f t="shared" ref="F43:F45" si="5">C43*E43</f>
        <v>1103043.3500000001</v>
      </c>
    </row>
    <row r="44" spans="1:6" x14ac:dyDescent="0.25">
      <c r="A44" s="5">
        <f t="shared" si="0"/>
        <v>34</v>
      </c>
      <c r="B44" s="2" t="s">
        <v>38</v>
      </c>
      <c r="C44" s="19">
        <v>5.1280669932871219E-2</v>
      </c>
      <c r="D44" s="2" t="s">
        <v>39</v>
      </c>
      <c r="E44" s="13">
        <v>73708926</v>
      </c>
      <c r="F44" s="14">
        <f t="shared" si="5"/>
        <v>3779843.1053124298</v>
      </c>
    </row>
    <row r="45" spans="1:6" x14ac:dyDescent="0.25">
      <c r="A45" s="5">
        <f t="shared" si="0"/>
        <v>35</v>
      </c>
      <c r="B45" s="2" t="s">
        <v>40</v>
      </c>
      <c r="C45" s="19">
        <v>-3.4539813001177269E-2</v>
      </c>
      <c r="D45" s="2" t="s">
        <v>39</v>
      </c>
      <c r="E45" s="13">
        <v>73708926</v>
      </c>
      <c r="F45" s="14">
        <f t="shared" si="5"/>
        <v>-2545892.5205576131</v>
      </c>
    </row>
    <row r="46" spans="1:6" x14ac:dyDescent="0.25">
      <c r="A46" s="5">
        <f t="shared" si="0"/>
        <v>36</v>
      </c>
      <c r="C46" s="12"/>
      <c r="E46" s="13"/>
      <c r="F46" s="14"/>
    </row>
    <row r="47" spans="1:6" x14ac:dyDescent="0.25">
      <c r="A47" s="5">
        <f>+A46+1</f>
        <v>37</v>
      </c>
      <c r="B47" s="18" t="s">
        <v>41</v>
      </c>
      <c r="C47" s="12"/>
      <c r="E47" s="13"/>
      <c r="F47" s="14"/>
    </row>
    <row r="48" spans="1:6" x14ac:dyDescent="0.25">
      <c r="A48" s="5">
        <f t="shared" si="0"/>
        <v>38</v>
      </c>
      <c r="B48" s="2" t="s">
        <v>36</v>
      </c>
      <c r="C48" s="12">
        <v>5.48</v>
      </c>
      <c r="D48" s="2" t="s">
        <v>37</v>
      </c>
      <c r="E48" s="13">
        <v>1429228</v>
      </c>
      <c r="F48" s="14">
        <f t="shared" ref="F48:F50" si="6">C48*E48</f>
        <v>7832169.4400000004</v>
      </c>
    </row>
    <row r="49" spans="1:6" x14ac:dyDescent="0.25">
      <c r="A49" s="5">
        <f t="shared" si="0"/>
        <v>39</v>
      </c>
      <c r="B49" s="2" t="s">
        <v>38</v>
      </c>
      <c r="C49" s="19">
        <v>5.0846443595867173E-2</v>
      </c>
      <c r="D49" s="2" t="s">
        <v>39</v>
      </c>
      <c r="E49" s="13">
        <v>576588450</v>
      </c>
      <c r="F49" s="14">
        <f t="shared" si="6"/>
        <v>29317472.100953478</v>
      </c>
    </row>
    <row r="50" spans="1:6" x14ac:dyDescent="0.25">
      <c r="A50" s="5">
        <f t="shared" si="0"/>
        <v>40</v>
      </c>
      <c r="B50" s="2" t="s">
        <v>40</v>
      </c>
      <c r="C50" s="19">
        <v>-3.4539813001177269E-2</v>
      </c>
      <c r="D50" s="2" t="s">
        <v>39</v>
      </c>
      <c r="E50" s="13">
        <v>576588450</v>
      </c>
      <c r="F50" s="14">
        <f t="shared" si="6"/>
        <v>-19915257.241638649</v>
      </c>
    </row>
    <row r="51" spans="1:6" x14ac:dyDescent="0.25">
      <c r="A51" s="5">
        <f t="shared" si="0"/>
        <v>41</v>
      </c>
      <c r="C51" s="12"/>
      <c r="E51" s="13"/>
      <c r="F51" s="14"/>
    </row>
    <row r="52" spans="1:6" x14ac:dyDescent="0.25">
      <c r="A52" s="5">
        <f t="shared" si="0"/>
        <v>42</v>
      </c>
      <c r="B52" s="18" t="s">
        <v>42</v>
      </c>
      <c r="C52" s="12"/>
      <c r="E52" s="13"/>
      <c r="F52" s="14"/>
    </row>
    <row r="53" spans="1:6" x14ac:dyDescent="0.25">
      <c r="A53" s="5">
        <f t="shared" si="0"/>
        <v>43</v>
      </c>
      <c r="B53" s="2" t="s">
        <v>43</v>
      </c>
      <c r="C53" s="12">
        <v>2120</v>
      </c>
      <c r="D53" s="2" t="s">
        <v>28</v>
      </c>
      <c r="E53" s="13">
        <v>240</v>
      </c>
      <c r="F53" s="14">
        <f t="shared" ref="F53:F55" si="7">C53*E53</f>
        <v>508800</v>
      </c>
    </row>
    <row r="54" spans="1:6" x14ac:dyDescent="0.25">
      <c r="A54" s="5">
        <f t="shared" si="0"/>
        <v>44</v>
      </c>
      <c r="B54" s="2" t="s">
        <v>36</v>
      </c>
      <c r="C54" s="12">
        <v>2.6921820647781813</v>
      </c>
      <c r="D54" s="2" t="s">
        <v>37</v>
      </c>
      <c r="E54" s="13">
        <v>3520293</v>
      </c>
      <c r="F54" s="14">
        <f t="shared" si="7"/>
        <v>9477269.677364178</v>
      </c>
    </row>
    <row r="55" spans="1:6" x14ac:dyDescent="0.25">
      <c r="A55" s="5">
        <f t="shared" si="0"/>
        <v>45</v>
      </c>
      <c r="B55" s="2" t="s">
        <v>38</v>
      </c>
      <c r="C55" s="19">
        <v>1.7340999999999999E-2</v>
      </c>
      <c r="D55" s="2" t="s">
        <v>39</v>
      </c>
      <c r="E55" s="13">
        <v>1600722</v>
      </c>
      <c r="F55" s="14">
        <f t="shared" si="7"/>
        <v>27758.120201999998</v>
      </c>
    </row>
    <row r="56" spans="1:6" x14ac:dyDescent="0.25">
      <c r="A56" s="5">
        <f t="shared" si="0"/>
        <v>46</v>
      </c>
      <c r="C56" s="12"/>
      <c r="E56" s="13"/>
      <c r="F56" s="14"/>
    </row>
    <row r="57" spans="1:6" x14ac:dyDescent="0.25">
      <c r="A57" s="5">
        <f t="shared" si="0"/>
        <v>47</v>
      </c>
      <c r="B57" s="18" t="s">
        <v>44</v>
      </c>
      <c r="C57" s="12"/>
      <c r="E57" s="13"/>
      <c r="F57" s="14"/>
    </row>
    <row r="58" spans="1:6" x14ac:dyDescent="0.25">
      <c r="A58" s="5">
        <f t="shared" si="0"/>
        <v>48</v>
      </c>
      <c r="B58" s="2" t="s">
        <v>45</v>
      </c>
      <c r="C58" s="12">
        <v>14.59775057654781</v>
      </c>
      <c r="D58" s="2" t="s">
        <v>46</v>
      </c>
      <c r="E58" s="13">
        <v>1209841</v>
      </c>
      <c r="F58" s="14">
        <f t="shared" ref="F58:F59" si="8">C58*E58</f>
        <v>17660957.155281179</v>
      </c>
    </row>
    <row r="59" spans="1:6" x14ac:dyDescent="0.25">
      <c r="A59" s="5">
        <f t="shared" si="0"/>
        <v>49</v>
      </c>
      <c r="B59" s="2" t="s">
        <v>40</v>
      </c>
      <c r="C59" s="12">
        <v>-3.4539813001177269E-2</v>
      </c>
      <c r="D59" s="2" t="s">
        <v>39</v>
      </c>
      <c r="E59" s="13">
        <v>70302823</v>
      </c>
      <c r="F59" s="14">
        <f t="shared" si="8"/>
        <v>-2428246.3598748646</v>
      </c>
    </row>
    <row r="60" spans="1:6" x14ac:dyDescent="0.25">
      <c r="A60" s="5">
        <f t="shared" si="0"/>
        <v>50</v>
      </c>
    </row>
    <row r="61" spans="1:6" x14ac:dyDescent="0.25">
      <c r="A61" s="5">
        <f t="shared" si="0"/>
        <v>51</v>
      </c>
      <c r="B61" s="20" t="s">
        <v>47</v>
      </c>
      <c r="F61" s="21">
        <f>SUM(F11:F59)</f>
        <v>1330085063.5070419</v>
      </c>
    </row>
    <row r="63" spans="1:6" x14ac:dyDescent="0.25">
      <c r="B63" s="2" t="s">
        <v>48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74" orientation="portrait" r:id="rId1"/>
  <headerFooter>
    <oddFooter>&amp;RExhibit No.___JAP-16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831C889-CA15-4ECE-8596-23166049EEA6}"/>
</file>

<file path=customXml/itemProps2.xml><?xml version="1.0" encoding="utf-8"?>
<ds:datastoreItem xmlns:ds="http://schemas.openxmlformats.org/officeDocument/2006/customXml" ds:itemID="{CE210546-F4D2-4324-939E-E1CAC175217E}"/>
</file>

<file path=customXml/itemProps3.xml><?xml version="1.0" encoding="utf-8"?>
<ds:datastoreItem xmlns:ds="http://schemas.openxmlformats.org/officeDocument/2006/customXml" ds:itemID="{7A50C9E6-6976-4EC3-9FE2-EB8B02C4FA4D}"/>
</file>

<file path=customXml/itemProps4.xml><?xml version="1.0" encoding="utf-8"?>
<ds:datastoreItem xmlns:ds="http://schemas.openxmlformats.org/officeDocument/2006/customXml" ds:itemID="{5CFBD2E9-31BC-41AE-A311-B5C01CAC8E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JAP-16</vt:lpstr>
      <vt:lpstr>'JAP-16'!Print_Area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Barnett, Donna L. (BEL)</cp:lastModifiedBy>
  <cp:lastPrinted>2019-06-14T18:57:50Z</cp:lastPrinted>
  <dcterms:created xsi:type="dcterms:W3CDTF">2019-06-14T18:56:37Z</dcterms:created>
  <dcterms:modified xsi:type="dcterms:W3CDTF">2019-06-15T18:19:14Z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