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4635" windowWidth="15390" windowHeight="4680"/>
  </bookViews>
  <sheets>
    <sheet name="Peak Credit" sheetId="1" r:id="rId1"/>
  </sheets>
  <definedNames>
    <definedName name="_xlnm.Print_Area" localSheetId="0">'Peak Credit'!$A$1:$F$32</definedName>
  </definedNames>
  <calcPr calcId="145621" iterate="1"/>
</workbook>
</file>

<file path=xl/calcChain.xml><?xml version="1.0" encoding="utf-8"?>
<calcChain xmlns="http://schemas.openxmlformats.org/spreadsheetml/2006/main">
  <c r="F23" i="1"/>
  <c r="C23"/>
  <c r="D11" l="1"/>
  <c r="E11" l="1"/>
  <c r="D21" l="1"/>
  <c r="E21" s="1"/>
  <c r="D19"/>
  <c r="E19" s="1"/>
  <c r="D20"/>
  <c r="E20" s="1"/>
  <c r="D18"/>
  <c r="E18" s="1"/>
  <c r="D17"/>
  <c r="E17" s="1"/>
  <c r="D16"/>
  <c r="E16" s="1"/>
  <c r="D15"/>
  <c r="E15" s="1"/>
  <c r="D14"/>
  <c r="E14" s="1"/>
  <c r="D13"/>
  <c r="E13" s="1"/>
  <c r="D12"/>
  <c r="E12" s="1"/>
  <c r="D10"/>
  <c r="E10" s="1"/>
  <c r="D23" l="1"/>
  <c r="E23" l="1"/>
  <c r="C27" l="1"/>
  <c r="C26" s="1"/>
</calcChain>
</file>

<file path=xl/sharedStrings.xml><?xml version="1.0" encoding="utf-8"?>
<sst xmlns="http://schemas.openxmlformats.org/spreadsheetml/2006/main" count="16" uniqueCount="15">
  <si>
    <t>Annual Total</t>
  </si>
  <si>
    <t>Peak MW</t>
  </si>
  <si>
    <t>Average MW</t>
  </si>
  <si>
    <t>Energy</t>
  </si>
  <si>
    <t>Demand</t>
  </si>
  <si>
    <t>Total Monthly</t>
  </si>
  <si>
    <t>PacifiCorp</t>
  </si>
  <si>
    <t>Twelve Months Ended June 30, 2012</t>
  </si>
  <si>
    <t>Hours</t>
  </si>
  <si>
    <t>Peak Credit Ratio (Demand) =</t>
  </si>
  <si>
    <t>Source:  WCA 8,784 Hourly Load Data</t>
  </si>
  <si>
    <t>Classification of Generation and Transmission Costs</t>
  </si>
  <si>
    <t>SDLF</t>
  </si>
  <si>
    <t>Peak Credit Calculation</t>
  </si>
  <si>
    <t>State of Washington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</si>
</sst>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_);_(* \(#,##0.00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/>
    <xf numFmtId="165" fontId="2" fillId="0" borderId="0" xfId="1" applyNumberFormat="1" applyFont="1" applyFill="1" applyBorder="1"/>
    <xf numFmtId="164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left"/>
    </xf>
    <xf numFmtId="9" fontId="2" fillId="0" borderId="0" xfId="2" applyNumberFormat="1" applyFont="1"/>
    <xf numFmtId="166" fontId="2" fillId="0" borderId="0" xfId="0" applyNumberFormat="1" applyFont="1"/>
    <xf numFmtId="166" fontId="2" fillId="0" borderId="0" xfId="1" applyNumberFormat="1" applyFont="1"/>
    <xf numFmtId="10" fontId="2" fillId="0" borderId="0" xfId="2" applyNumberFormat="1" applyFont="1"/>
    <xf numFmtId="0" fontId="4" fillId="0" borderId="0" xfId="0" applyFont="1"/>
    <xf numFmtId="43" fontId="2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tabSelected="1" view="pageBreakPreview" zoomScale="60" zoomScaleNormal="100" workbookViewId="0"/>
  </sheetViews>
  <sheetFormatPr defaultRowHeight="15"/>
  <cols>
    <col min="1" max="1" width="17.42578125" style="3" customWidth="1"/>
    <col min="2" max="2" width="10.42578125" style="3" customWidth="1"/>
    <col min="3" max="3" width="15.7109375" style="3" customWidth="1"/>
    <col min="4" max="4" width="9.140625" style="3"/>
    <col min="5" max="6" width="15.7109375" style="3" customWidth="1"/>
    <col min="7" max="16384" width="9.140625" style="3"/>
  </cols>
  <sheetData>
    <row r="1" spans="1:6">
      <c r="A1" s="2" t="s">
        <v>6</v>
      </c>
      <c r="B1" s="2"/>
      <c r="C1" s="2"/>
      <c r="D1" s="2"/>
      <c r="E1" s="2"/>
      <c r="F1" s="2"/>
    </row>
    <row r="2" spans="1:6">
      <c r="A2" s="2" t="s">
        <v>14</v>
      </c>
      <c r="B2" s="2"/>
      <c r="C2" s="2"/>
      <c r="D2" s="2"/>
      <c r="E2" s="2"/>
      <c r="F2" s="2"/>
    </row>
    <row r="3" spans="1:6">
      <c r="A3" s="2" t="s">
        <v>13</v>
      </c>
      <c r="B3" s="2"/>
      <c r="C3" s="2"/>
      <c r="D3" s="2"/>
      <c r="E3" s="2"/>
      <c r="F3" s="2"/>
    </row>
    <row r="4" spans="1:6">
      <c r="A4" s="2" t="s">
        <v>7</v>
      </c>
      <c r="B4" s="2"/>
      <c r="C4" s="2"/>
      <c r="D4" s="2"/>
      <c r="E4" s="2"/>
      <c r="F4" s="2"/>
    </row>
    <row r="5" spans="1:6">
      <c r="A5" s="1" t="s">
        <v>11</v>
      </c>
      <c r="B5" s="2"/>
      <c r="C5" s="2"/>
      <c r="D5" s="2"/>
      <c r="E5" s="2"/>
      <c r="F5" s="2"/>
    </row>
    <row r="8" spans="1:6">
      <c r="C8" s="4" t="s">
        <v>5</v>
      </c>
      <c r="D8" s="4"/>
      <c r="E8" s="4" t="s">
        <v>2</v>
      </c>
      <c r="F8" s="4" t="s">
        <v>1</v>
      </c>
    </row>
    <row r="9" spans="1:6">
      <c r="C9" s="5" t="s">
        <v>3</v>
      </c>
      <c r="D9" s="5" t="s">
        <v>8</v>
      </c>
      <c r="E9" s="5" t="s">
        <v>3</v>
      </c>
      <c r="F9" s="5" t="s">
        <v>4</v>
      </c>
    </row>
    <row r="10" spans="1:6">
      <c r="A10" s="6">
        <v>40909</v>
      </c>
      <c r="C10" s="7">
        <v>1884068175.3472793</v>
      </c>
      <c r="D10" s="8">
        <f>31*24</f>
        <v>744</v>
      </c>
      <c r="E10" s="9">
        <f t="shared" ref="E10:E21" si="0">C10/D10</f>
        <v>2532349.6980474186</v>
      </c>
      <c r="F10" s="10">
        <v>3464313.2527792277</v>
      </c>
    </row>
    <row r="11" spans="1:6">
      <c r="A11" s="6">
        <v>40940</v>
      </c>
      <c r="C11" s="7">
        <v>1689262380.8048275</v>
      </c>
      <c r="D11" s="8">
        <f>29*24</f>
        <v>696</v>
      </c>
      <c r="E11" s="9">
        <f t="shared" si="0"/>
        <v>2427101.1218460165</v>
      </c>
      <c r="F11" s="10">
        <v>3266358.9451564001</v>
      </c>
    </row>
    <row r="12" spans="1:6">
      <c r="A12" s="6">
        <v>40969</v>
      </c>
      <c r="C12" s="7">
        <v>1658453760.4678123</v>
      </c>
      <c r="D12" s="8">
        <f>31*24-1</f>
        <v>743</v>
      </c>
      <c r="E12" s="9">
        <f t="shared" si="0"/>
        <v>2232104.6574263959</v>
      </c>
      <c r="F12" s="10">
        <v>3220060.4825317329</v>
      </c>
    </row>
    <row r="13" spans="1:6">
      <c r="A13" s="6">
        <v>41000</v>
      </c>
      <c r="C13" s="7">
        <v>1449984321.9035416</v>
      </c>
      <c r="D13" s="8">
        <f>30*24</f>
        <v>720</v>
      </c>
      <c r="E13" s="9">
        <f t="shared" si="0"/>
        <v>2013867.1137549188</v>
      </c>
      <c r="F13" s="10">
        <v>2861814.5254712841</v>
      </c>
    </row>
    <row r="14" spans="1:6">
      <c r="A14" s="6">
        <v>41030</v>
      </c>
      <c r="C14" s="7">
        <v>1494207334.2054055</v>
      </c>
      <c r="D14" s="8">
        <f>31*24</f>
        <v>744</v>
      </c>
      <c r="E14" s="9">
        <f t="shared" si="0"/>
        <v>2008343.1911362978</v>
      </c>
      <c r="F14" s="10">
        <v>2645604.1047113077</v>
      </c>
    </row>
    <row r="15" spans="1:6">
      <c r="A15" s="6">
        <v>41061</v>
      </c>
      <c r="C15" s="7">
        <v>1494809643.1708026</v>
      </c>
      <c r="D15" s="8">
        <f>30*24</f>
        <v>720</v>
      </c>
      <c r="E15" s="9">
        <f t="shared" si="0"/>
        <v>2076124.5044038924</v>
      </c>
      <c r="F15" s="10">
        <v>2641019.7756812023</v>
      </c>
    </row>
    <row r="16" spans="1:6">
      <c r="A16" s="6">
        <v>40725</v>
      </c>
      <c r="C16" s="7">
        <v>1684352340.5814669</v>
      </c>
      <c r="D16" s="8">
        <f>31*24</f>
        <v>744</v>
      </c>
      <c r="E16" s="9">
        <f t="shared" si="0"/>
        <v>2263914.4362654127</v>
      </c>
      <c r="F16" s="10">
        <v>3011548.1511134999</v>
      </c>
    </row>
    <row r="17" spans="1:6">
      <c r="A17" s="6">
        <v>40756</v>
      </c>
      <c r="C17" s="7">
        <v>1688602191.6372092</v>
      </c>
      <c r="D17" s="8">
        <f>31*24</f>
        <v>744</v>
      </c>
      <c r="E17" s="9">
        <f t="shared" si="0"/>
        <v>2269626.6016629157</v>
      </c>
      <c r="F17" s="10">
        <v>3128927.3459078614</v>
      </c>
    </row>
    <row r="18" spans="1:6">
      <c r="A18" s="6">
        <v>40787</v>
      </c>
      <c r="C18" s="7">
        <v>1509037946.1243594</v>
      </c>
      <c r="D18" s="8">
        <f>30*24</f>
        <v>720</v>
      </c>
      <c r="E18" s="9">
        <f t="shared" si="0"/>
        <v>2095886.0362838325</v>
      </c>
      <c r="F18" s="10">
        <v>3007103.0469432967</v>
      </c>
    </row>
    <row r="19" spans="1:6">
      <c r="A19" s="6">
        <v>40817</v>
      </c>
      <c r="C19" s="7">
        <v>1551821923.4046154</v>
      </c>
      <c r="D19" s="8">
        <f>31*24</f>
        <v>744</v>
      </c>
      <c r="E19" s="9">
        <f t="shared" si="0"/>
        <v>2085782.1551137303</v>
      </c>
      <c r="F19" s="10">
        <v>2965628.5933805918</v>
      </c>
    </row>
    <row r="20" spans="1:6">
      <c r="A20" s="6">
        <v>40848</v>
      </c>
      <c r="C20" s="7">
        <v>1673297717.2002118</v>
      </c>
      <c r="D20" s="8">
        <f>30*24+1</f>
        <v>721</v>
      </c>
      <c r="E20" s="9">
        <f t="shared" si="0"/>
        <v>2320801.2721223463</v>
      </c>
      <c r="F20" s="10">
        <v>2955663.7496449295</v>
      </c>
    </row>
    <row r="21" spans="1:6">
      <c r="A21" s="6">
        <v>40878</v>
      </c>
      <c r="C21" s="7">
        <v>1879778355.9452577</v>
      </c>
      <c r="D21" s="8">
        <f>31*24</f>
        <v>744</v>
      </c>
      <c r="E21" s="9">
        <f t="shared" si="0"/>
        <v>2526583.8117543785</v>
      </c>
      <c r="F21" s="10">
        <v>3591427.5337819699</v>
      </c>
    </row>
    <row r="22" spans="1:6">
      <c r="D22" s="8"/>
      <c r="E22" s="11"/>
      <c r="F22" s="9"/>
    </row>
    <row r="23" spans="1:6">
      <c r="A23" s="4" t="s">
        <v>0</v>
      </c>
      <c r="C23" s="9">
        <f>SUM(C10:C22)</f>
        <v>19657676090.792789</v>
      </c>
      <c r="D23" s="8">
        <f>SUM(D10:D22)</f>
        <v>8784</v>
      </c>
      <c r="E23" s="9">
        <f>C23/D23</f>
        <v>2237895.7298261374</v>
      </c>
      <c r="F23" s="9">
        <f>MAX(F10:F21)</f>
        <v>3591427.5337819699</v>
      </c>
    </row>
    <row r="24" spans="1:6">
      <c r="A24" s="4"/>
      <c r="C24" s="9"/>
      <c r="D24" s="8"/>
      <c r="E24" s="9"/>
      <c r="F24" s="9"/>
    </row>
    <row r="25" spans="1:6">
      <c r="C25" s="12"/>
      <c r="D25" s="4"/>
    </row>
    <row r="26" spans="1:6">
      <c r="A26" s="13" t="s">
        <v>9</v>
      </c>
      <c r="C26" s="14">
        <f>1-C27</f>
        <v>0.37687849503411508</v>
      </c>
      <c r="D26" s="4"/>
    </row>
    <row r="27" spans="1:6">
      <c r="A27" s="13" t="s">
        <v>12</v>
      </c>
      <c r="C27" s="14">
        <f>E23/F23</f>
        <v>0.62312150496588492</v>
      </c>
      <c r="D27" s="4"/>
    </row>
    <row r="28" spans="1:6">
      <c r="D28" s="4"/>
      <c r="E28" s="15"/>
    </row>
    <row r="29" spans="1:6">
      <c r="D29" s="4"/>
      <c r="E29" s="16"/>
      <c r="F29" s="17"/>
    </row>
    <row r="30" spans="1:6">
      <c r="D30" s="4"/>
      <c r="E30" s="11"/>
      <c r="F30" s="17"/>
    </row>
    <row r="31" spans="1:6">
      <c r="A31" s="18" t="s">
        <v>10</v>
      </c>
      <c r="D31" s="4"/>
      <c r="E31" s="17"/>
      <c r="F31" s="19"/>
    </row>
    <row r="32" spans="1:6">
      <c r="D32" s="4"/>
    </row>
  </sheetData>
  <printOptions horizontalCentered="1"/>
  <pageMargins left="0.2" right="0.2" top="1" bottom="0.75" header="0.3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2013-01-11T08:00:00+00:00</OpenedDate>
    <Date1 xmlns="dc463f71-b30c-4ab2-9473-d307f9d35888">2013-01-11T08:00:00+00:00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FE0239A-930C-4B7A-8AEB-A1A399C001BF}"/>
</file>

<file path=customXml/itemProps2.xml><?xml version="1.0" encoding="utf-8"?>
<ds:datastoreItem xmlns:ds="http://schemas.openxmlformats.org/officeDocument/2006/customXml" ds:itemID="{F77BE448-DAF1-41FA-92D0-D1C643510FC3}"/>
</file>

<file path=customXml/itemProps3.xml><?xml version="1.0" encoding="utf-8"?>
<ds:datastoreItem xmlns:ds="http://schemas.openxmlformats.org/officeDocument/2006/customXml" ds:itemID="{D5B04CB6-3918-488D-9191-D5EA5AC3FE17}"/>
</file>

<file path=customXml/itemProps4.xml><?xml version="1.0" encoding="utf-8"?>
<ds:datastoreItem xmlns:ds="http://schemas.openxmlformats.org/officeDocument/2006/customXml" ds:itemID="{B76A4F8D-9248-4E07-9F81-D9EFBED9BE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Peak Credit</vt:lpstr>
      <vt:lpstr>'Peak Credit'!Print_Area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2013-01-04T19:20:01Z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