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ummary " sheetId="1" r:id="rId1"/>
    <sheet name="Sch B" sheetId="2" r:id="rId2"/>
  </sheets>
  <externalReferences>
    <externalReference r:id="rId5"/>
  </externalReferences>
  <definedNames>
    <definedName name="_Order1" hidden="1">255</definedName>
    <definedName name="_Order2" hidden="1">255</definedName>
    <definedName name="_xlnm.Print_Area" localSheetId="0">'Summary '!$A$2:$Y$91</definedName>
    <definedName name="_xlnm.Print_Titles" localSheetId="0">'Summary '!$1:$8</definedName>
    <definedName name="wrn.Incentive._.Overhead.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<sst xmlns="http://schemas.openxmlformats.org/spreadsheetml/2006/main" count="191" uniqueCount="130">
  <si>
    <t>Puget Sound Energy</t>
  </si>
  <si>
    <t>Power Cost Adjustment Summary</t>
  </si>
  <si>
    <t>Actual Costs and Disallowance as recorded through the PCA Mechanism</t>
  </si>
  <si>
    <t>Actuals</t>
  </si>
  <si>
    <t>Baseline</t>
  </si>
  <si>
    <t>Difference (A)</t>
  </si>
  <si>
    <t>Wholesale Customer</t>
  </si>
  <si>
    <t>Imbalance for Sharing</t>
  </si>
  <si>
    <t>Company per PCA</t>
  </si>
  <si>
    <t>Customer per PCA</t>
  </si>
  <si>
    <t>Total</t>
  </si>
  <si>
    <t>Interest on Customer</t>
  </si>
  <si>
    <t>Total Customer per PCA</t>
  </si>
  <si>
    <t>Tenaska Disallowance Reserve</t>
  </si>
  <si>
    <r>
      <t xml:space="preserve">PCA </t>
    </r>
    <r>
      <rPr>
        <u val="single"/>
        <sz val="9"/>
        <rFont val="Arial"/>
        <family val="2"/>
      </rPr>
      <t xml:space="preserve">Year </t>
    </r>
  </si>
  <si>
    <t>Cumulative</t>
  </si>
  <si>
    <t>Monthly Difference</t>
  </si>
  <si>
    <t>Cumulative Difference</t>
  </si>
  <si>
    <t>Monthly</t>
  </si>
  <si>
    <t>PCA Period</t>
  </si>
  <si>
    <t>Jul.-02</t>
  </si>
  <si>
    <t>Aug.-02</t>
  </si>
  <si>
    <t>Sept.-02</t>
  </si>
  <si>
    <t>Oct.-02</t>
  </si>
  <si>
    <t>Nov.-02</t>
  </si>
  <si>
    <t>Dec.-02</t>
  </si>
  <si>
    <t>Jan.-03</t>
  </si>
  <si>
    <t>Feb.-03</t>
  </si>
  <si>
    <t>Mar.-03</t>
  </si>
  <si>
    <t>Apr.-03</t>
  </si>
  <si>
    <t>May.-03</t>
  </si>
  <si>
    <t>Jun.-03</t>
  </si>
  <si>
    <t>(B)</t>
  </si>
  <si>
    <t>Jul.-03</t>
  </si>
  <si>
    <t>(F)</t>
  </si>
  <si>
    <t>Aug.-03</t>
  </si>
  <si>
    <t>Sept.-03</t>
  </si>
  <si>
    <t>Oct.-03</t>
  </si>
  <si>
    <t>Nov.-03</t>
  </si>
  <si>
    <t>Dec.-03</t>
  </si>
  <si>
    <t>Jan.-04</t>
  </si>
  <si>
    <t>(C)</t>
  </si>
  <si>
    <t>Feb.-04</t>
  </si>
  <si>
    <t>Mar.-04</t>
  </si>
  <si>
    <t>Apr.-04</t>
  </si>
  <si>
    <t>May.-04</t>
  </si>
  <si>
    <t>(D)</t>
  </si>
  <si>
    <t>Jun.-04</t>
  </si>
  <si>
    <t>(D) (E)</t>
  </si>
  <si>
    <t>(G)</t>
  </si>
  <si>
    <t xml:space="preserve">Notes: </t>
  </si>
  <si>
    <t xml:space="preserve">         was greater than baseline rate). The difference excludes any adjustments for Firm Wholesale Customers.</t>
  </si>
  <si>
    <t xml:space="preserve">        of  ($25,613,650).</t>
  </si>
  <si>
    <t xml:space="preserve">          $1,012,488 for the last six months of the PCA 2 period ($1,012,488 *6 = $6,074,928 , for a total reduction of $31,688,578 during the PCA2 period).</t>
  </si>
  <si>
    <t xml:space="preserve">       totalling $11,111,062 in accordance with Docket No. UG-040640, et.al. (consolidated), as reflected on Schedule B.</t>
  </si>
  <si>
    <t xml:space="preserve">       Schedule X adjustments, and timing and calculation of the costs of the Fredrickson 1 generating plant in the PCA mechanism.</t>
  </si>
  <si>
    <t xml:space="preserve"> </t>
  </si>
  <si>
    <r>
      <t>(F)</t>
    </r>
    <r>
      <rPr>
        <sz val="10"/>
        <rFont val="Arial"/>
        <family val="0"/>
      </rPr>
      <t xml:space="preserve">  In March 2005, PSE recorded the Tenaska Regulatory Asset Return for the period July 2003 - December 2003 which was approved by the Washington Commission in its </t>
    </r>
  </si>
  <si>
    <t xml:space="preserve">         February 23, 2005 order which was previously recorded as a disallowance.</t>
  </si>
  <si>
    <r>
      <t>(G)</t>
    </r>
    <r>
      <rPr>
        <sz val="10"/>
        <rFont val="Arial"/>
        <family val="0"/>
      </rPr>
      <t xml:space="preserve">  PCA period 4 Tenaska Disallowance is reflected by monthly reduction of $778,427, totaling $9,341,124, as reflected on Schedule B. </t>
    </r>
  </si>
  <si>
    <r>
      <t xml:space="preserve">(A)  </t>
    </r>
    <r>
      <rPr>
        <sz val="11"/>
        <rFont val="Arial"/>
        <family val="2"/>
      </rPr>
      <t>A credit balance represents an overrecovery of power costs (baseline rate was greater than actual rate).  A debit balance represents an underrecovery of power costs (actual rate</t>
    </r>
  </si>
  <si>
    <r>
      <t xml:space="preserve">(B) </t>
    </r>
    <r>
      <rPr>
        <sz val="11"/>
        <rFont val="Arial"/>
        <family val="2"/>
      </rPr>
      <t>Includes Colstrip Price Reopener of $2,624,732 per Western Energy Invoice July 7, 2004, plus PCA Tenaska Disallowance</t>
    </r>
  </si>
  <si>
    <r>
      <t xml:space="preserve">(C)  </t>
    </r>
    <r>
      <rPr>
        <sz val="11"/>
        <rFont val="Arial"/>
        <family val="2"/>
      </rPr>
      <t>Total Tenaska disallowance is reflected in the PCA by a $25,613,650 reduction to Jun-03 Power Costs and a monthly reduction of</t>
    </r>
  </si>
  <si>
    <r>
      <t xml:space="preserve">(D)  </t>
    </r>
    <r>
      <rPr>
        <sz val="11"/>
        <rFont val="Arial"/>
        <family val="2"/>
      </rPr>
      <t>PCA period 3 Tenaska disallowance is reflected by a monthly reduction of $945,641 through Feb 2005, $884,124 for March 2005, and $887,270 from April 2005 on,</t>
    </r>
  </si>
  <si>
    <r>
      <t xml:space="preserve">(E)  </t>
    </r>
    <r>
      <rPr>
        <sz val="11"/>
        <rFont val="Arial"/>
        <family val="2"/>
      </rPr>
      <t>Jan 2005 is adjusted by the cumulative PCA3 effect of settlement of PCA 2 issues regarding White River accounting as a Regulatory Asset, displacement MWH's effecting</t>
    </r>
  </si>
  <si>
    <t>Schedule B:  Monthly Power Costs -- PCA PERIOD 4</t>
  </si>
  <si>
    <t>Derived from Original PCA Exhibit B</t>
  </si>
  <si>
    <t>Subject to PCA Sharing</t>
  </si>
  <si>
    <t>UE-011570</t>
  </si>
  <si>
    <t>Period</t>
  </si>
  <si>
    <t>Row</t>
  </si>
  <si>
    <t>TOTAL PCA Yr</t>
  </si>
  <si>
    <t>Monthly Total</t>
  </si>
  <si>
    <t>to Date</t>
  </si>
  <si>
    <t>Explanation or source</t>
  </si>
  <si>
    <t>Return on Fixed RB</t>
  </si>
  <si>
    <t>from GRC Revised Exhibit A-1</t>
  </si>
  <si>
    <t xml:space="preserve">Other Fixed Costs </t>
  </si>
  <si>
    <t>Subtotal Fixed Costs</t>
  </si>
  <si>
    <t>Total Variable Component Actual</t>
  </si>
  <si>
    <t>FERC Acct.</t>
  </si>
  <si>
    <t>Steam Oper. Fuel</t>
  </si>
  <si>
    <t>SAP - actual Report GR55 Group Z006 (do not include true-ups prior to July 2002).</t>
  </si>
  <si>
    <t>Other Pwr Gen Fuel</t>
  </si>
  <si>
    <t>Other Elec Revenues</t>
  </si>
  <si>
    <t>45600012,18,35,36,80,81,130</t>
  </si>
  <si>
    <t>Purchase Power</t>
  </si>
  <si>
    <t>Sales to Other Util</t>
  </si>
  <si>
    <t>Wheeling</t>
  </si>
  <si>
    <t>Transmission Revenue</t>
  </si>
  <si>
    <t>SAP - actual Report GR55 Group Z006, Transmission revenues on 3rd AC, Northern Intertie, Colstrip lines</t>
  </si>
  <si>
    <t>WR Amort and DIT turnaround for Reg Assets (See Note 1)</t>
  </si>
  <si>
    <t xml:space="preserve">Kacee Chandler Memo Dated 6/7/05 </t>
  </si>
  <si>
    <t>Subtotal Variable Components</t>
  </si>
  <si>
    <t>Regulatory Assets (Return on RB portion only)</t>
  </si>
  <si>
    <t>from Schedule D NEW line 104.</t>
  </si>
  <si>
    <t>SUBTOTAL before Adjustments</t>
  </si>
  <si>
    <t>Adjustments:</t>
  </si>
  <si>
    <t>Prudence from UE-921262</t>
  </si>
  <si>
    <t>from Schedule X line 23</t>
  </si>
  <si>
    <t>Contract price adjustment</t>
  </si>
  <si>
    <t>from Schedule E line 76</t>
  </si>
  <si>
    <t>Colstrip availability adjustment</t>
  </si>
  <si>
    <t>from Schedule F line 42</t>
  </si>
  <si>
    <t>Frederickson #1 True-up Adjustment</t>
  </si>
  <si>
    <t>Reversed 12/04 per Agreement with Staff</t>
  </si>
  <si>
    <t>Tenaska Disallowance (prior month adj)</t>
  </si>
  <si>
    <t>Tenaska Disallowance (current month adj)</t>
  </si>
  <si>
    <t>Per Revised Disallowance Sched. - K Chandler</t>
  </si>
  <si>
    <t>Subtotal Adjustments</t>
  </si>
  <si>
    <t>Total allowable cost (line 28/line 30) (Before Tenaska adj)</t>
  </si>
  <si>
    <t>PCA period delivered load (Kwh)</t>
  </si>
  <si>
    <t>From Subtotal line on Sales of Electricity Report</t>
  </si>
  <si>
    <t>Baseline Power Cost</t>
  </si>
  <si>
    <t>Base line rate from ExhibitA_PORC Order</t>
  </si>
  <si>
    <t>7/1/2005 -</t>
  </si>
  <si>
    <t>39a</t>
  </si>
  <si>
    <t>positive is potential customer surcharge, negative is potential customer credit</t>
  </si>
  <si>
    <t>Jul-Feb</t>
  </si>
  <si>
    <t>Mar-May</t>
  </si>
  <si>
    <t>Less Firm Wholesale</t>
  </si>
  <si>
    <t>Gross PCA</t>
  </si>
  <si>
    <t>18230711 PCA Year #2</t>
  </si>
  <si>
    <t>Gross PCA Contra</t>
  </si>
  <si>
    <t>18230721 PCA Year #2</t>
  </si>
  <si>
    <t>Cumulative Gross PCA</t>
  </si>
  <si>
    <t>Cumulative Gross PCA Contra</t>
  </si>
  <si>
    <t>Note:  This schedule was derived from original PCA collaborative exhibit B</t>
  </si>
  <si>
    <t>Note 1: White River and DIT turnaround for all reg assets (per K Chandler and J Story memo 6/7/05)</t>
  </si>
  <si>
    <t/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</si>
</sst>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&quot;$&quot;* #,##0.000_);_(&quot;$&quot;* \(#,##0.000\);_(&quot;$&quot;* &quot;-&quot;??_);_(@_)"/>
    <numFmt numFmtId="170" formatCode="0.0%"/>
    <numFmt numFmtId="171" formatCode="0_);\(0\)"/>
    <numFmt numFmtId="172" formatCode="&quot;$&quot;#,##0.000_);\(&quot;$&quot;#,##0.000\)"/>
    <numFmt numFmtId="173" formatCode="_(&quot;$&quot;* #,##0.0000_);_(&quot;$&quot;* \(#,##0.0000\);_(&quot;$&quot;* &quot;-&quot;??_);_(@_)"/>
    <numFmt numFmtId="174" formatCode="#,##0.0"/>
    <numFmt numFmtId="175" formatCode="0.00000"/>
    <numFmt numFmtId="176" formatCode="mm/dd/yy"/>
    <numFmt numFmtId="177" formatCode="0.0000%"/>
    <numFmt numFmtId="178" formatCode="&quot;$&quot;#,##0.000000_);\(&quot;$&quot;#,##0.000000\)"/>
    <numFmt numFmtId="179" formatCode="0\ &quot; HR&quot;"/>
    <numFmt numFmtId="180" formatCode="_(* #,##0.0_);_(* \(#,##0.0\);_(* &quot;-&quot;??_);_(@_)"/>
    <numFmt numFmtId="181" formatCode="0.000%"/>
    <numFmt numFmtId="182" formatCode="0.00000%"/>
    <numFmt numFmtId="183" formatCode="mmm\-yyyy"/>
    <numFmt numFmtId="184" formatCode="_(* #,##0.0000_);_(* \(#,##0.0000\);_(* &quot;-&quot;????_);_(@_)"/>
    <numFmt numFmtId="185" formatCode="0.000000"/>
    <numFmt numFmtId="186" formatCode="m/yy"/>
    <numFmt numFmtId="187" formatCode="m/d/yy"/>
  </numFmts>
  <fonts count="19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42">
    <xf numFmtId="185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79" fontId="0" fillId="0" borderId="0">
      <alignment/>
      <protection/>
    </xf>
    <xf numFmtId="18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 horizontal="left"/>
    </xf>
    <xf numFmtId="16" fontId="9" fillId="0" borderId="0" xfId="0" applyNumberFormat="1" applyFont="1" applyAlignment="1">
      <alignment horizontal="right"/>
    </xf>
    <xf numFmtId="167" fontId="0" fillId="0" borderId="8" xfId="23" applyNumberFormat="1" applyBorder="1" applyAlignment="1">
      <alignment/>
    </xf>
    <xf numFmtId="167" fontId="0" fillId="0" borderId="9" xfId="23" applyNumberFormat="1" applyFill="1" applyBorder="1" applyAlignment="1">
      <alignment/>
    </xf>
    <xf numFmtId="167" fontId="0" fillId="0" borderId="9" xfId="23" applyNumberFormat="1" applyBorder="1" applyAlignment="1">
      <alignment/>
    </xf>
    <xf numFmtId="167" fontId="0" fillId="0" borderId="0" xfId="23" applyNumberFormat="1" applyFill="1" applyBorder="1" applyAlignment="1">
      <alignment/>
    </xf>
    <xf numFmtId="167" fontId="0" fillId="0" borderId="0" xfId="23" applyNumberFormat="1" applyAlignment="1">
      <alignment/>
    </xf>
    <xf numFmtId="44" fontId="0" fillId="0" borderId="8" xfId="23" applyBorder="1" applyAlignment="1">
      <alignment/>
    </xf>
    <xf numFmtId="0" fontId="9" fillId="0" borderId="0" xfId="0" applyFont="1" applyAlignment="1">
      <alignment horizontal="right"/>
    </xf>
    <xf numFmtId="164" fontId="0" fillId="0" borderId="8" xfId="16" applyNumberFormat="1" applyBorder="1" applyAlignment="1">
      <alignment/>
    </xf>
    <xf numFmtId="164" fontId="0" fillId="0" borderId="9" xfId="0" applyNumberFormat="1" applyFill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16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43" fontId="0" fillId="0" borderId="0" xfId="16" applyAlignment="1">
      <alignment/>
    </xf>
    <xf numFmtId="43" fontId="0" fillId="0" borderId="8" xfId="0" applyNumberFormat="1" applyBorder="1" applyAlignment="1">
      <alignment/>
    </xf>
    <xf numFmtId="43" fontId="0" fillId="0" borderId="9" xfId="0" applyNumberFormat="1" applyBorder="1" applyAlignment="1">
      <alignment/>
    </xf>
    <xf numFmtId="43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64" fontId="0" fillId="0" borderId="10" xfId="16" applyNumberFormat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16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43" fontId="0" fillId="0" borderId="12" xfId="16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7" fillId="0" borderId="12" xfId="0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164" fontId="0" fillId="0" borderId="8" xfId="16" applyNumberFormat="1" applyFont="1" applyFill="1" applyBorder="1" applyAlignment="1">
      <alignment/>
    </xf>
    <xf numFmtId="164" fontId="0" fillId="0" borderId="8" xfId="16" applyNumberFormat="1" applyFill="1" applyBorder="1" applyAlignment="1">
      <alignment/>
    </xf>
    <xf numFmtId="164" fontId="0" fillId="0" borderId="8" xfId="16" applyNumberFormat="1" applyFont="1" applyFill="1" applyBorder="1" applyAlignment="1">
      <alignment/>
    </xf>
    <xf numFmtId="43" fontId="0" fillId="0" borderId="0" xfId="16" applyFill="1" applyBorder="1" applyAlignment="1">
      <alignment/>
    </xf>
    <xf numFmtId="164" fontId="0" fillId="0" borderId="9" xfId="16" applyNumberFormat="1" applyFill="1" applyBorder="1" applyAlignment="1">
      <alignment/>
    </xf>
    <xf numFmtId="43" fontId="0" fillId="0" borderId="8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0" borderId="10" xfId="16" applyNumberFormat="1" applyFill="1" applyBorder="1" applyAlignment="1">
      <alignment/>
    </xf>
    <xf numFmtId="43" fontId="0" fillId="0" borderId="0" xfId="16" applyFill="1" applyAlignment="1">
      <alignment/>
    </xf>
    <xf numFmtId="164" fontId="0" fillId="0" borderId="12" xfId="16" applyNumberFormat="1" applyFill="1" applyBorder="1" applyAlignment="1">
      <alignment/>
    </xf>
    <xf numFmtId="164" fontId="0" fillId="0" borderId="11" xfId="16" applyNumberForma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9" fillId="0" borderId="9" xfId="0" applyFont="1" applyBorder="1" applyAlignment="1">
      <alignment horizontal="left"/>
    </xf>
    <xf numFmtId="164" fontId="0" fillId="0" borderId="0" xfId="16" applyNumberFormat="1" applyBorder="1" applyAlignment="1">
      <alignment/>
    </xf>
    <xf numFmtId="164" fontId="0" fillId="0" borderId="13" xfId="0" applyNumberFormat="1" applyBorder="1" applyAlignment="1">
      <alignment/>
    </xf>
    <xf numFmtId="43" fontId="0" fillId="0" borderId="0" xfId="16" applyBorder="1" applyAlignment="1">
      <alignment/>
    </xf>
    <xf numFmtId="164" fontId="0" fillId="0" borderId="13" xfId="16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0" fillId="0" borderId="9" xfId="0" applyFont="1" applyBorder="1" applyAlignment="1">
      <alignment horizontal="center"/>
    </xf>
    <xf numFmtId="164" fontId="0" fillId="0" borderId="0" xfId="16" applyNumberFormat="1" applyFill="1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Alignment="1">
      <alignment horizontal="center"/>
    </xf>
    <xf numFmtId="16" fontId="9" fillId="0" borderId="0" xfId="0" applyNumberFormat="1" applyFont="1" applyFill="1" applyAlignment="1">
      <alignment horizontal="right"/>
    </xf>
    <xf numFmtId="164" fontId="0" fillId="0" borderId="10" xfId="0" applyNumberFormat="1" applyBorder="1" applyAlignment="1">
      <alignment/>
    </xf>
    <xf numFmtId="43" fontId="0" fillId="0" borderId="12" xfId="16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7" fontId="9" fillId="0" borderId="0" xfId="0" applyNumberFormat="1" applyFont="1" applyAlignment="1">
      <alignment horizontal="right"/>
    </xf>
    <xf numFmtId="0" fontId="7" fillId="0" borderId="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164" fontId="0" fillId="0" borderId="0" xfId="16" applyNumberFormat="1" applyAlignment="1">
      <alignment/>
    </xf>
    <xf numFmtId="164" fontId="0" fillId="0" borderId="0" xfId="16" applyNumberFormat="1" applyFont="1" applyAlignment="1" quotePrefix="1">
      <alignment/>
    </xf>
    <xf numFmtId="0" fontId="0" fillId="0" borderId="0" xfId="0" applyBorder="1" applyAlignment="1">
      <alignment/>
    </xf>
    <xf numFmtId="9" fontId="0" fillId="0" borderId="12" xfId="40" applyBorder="1" applyAlignment="1">
      <alignment/>
    </xf>
    <xf numFmtId="164" fontId="0" fillId="0" borderId="12" xfId="40" applyNumberFormat="1" applyBorder="1" applyAlignment="1">
      <alignment/>
    </xf>
    <xf numFmtId="43" fontId="0" fillId="0" borderId="12" xfId="16" applyFont="1" applyBorder="1" applyAlignment="1" quotePrefix="1">
      <alignment/>
    </xf>
    <xf numFmtId="9" fontId="0" fillId="0" borderId="12" xfId="40" applyFont="1" applyBorder="1" applyAlignment="1" quotePrefix="1">
      <alignment/>
    </xf>
    <xf numFmtId="0" fontId="10" fillId="0" borderId="0" xfId="0" applyFont="1" applyBorder="1" applyAlignment="1">
      <alignment horizontal="center"/>
    </xf>
    <xf numFmtId="164" fontId="0" fillId="0" borderId="16" xfId="16" applyNumberFormat="1" applyBorder="1" applyAlignment="1">
      <alignment/>
    </xf>
    <xf numFmtId="164" fontId="0" fillId="0" borderId="17" xfId="16" applyNumberFormat="1" applyBorder="1" applyAlignment="1">
      <alignment/>
    </xf>
    <xf numFmtId="164" fontId="0" fillId="0" borderId="17" xfId="0" applyNumberFormat="1" applyBorder="1" applyAlignment="1">
      <alignment/>
    </xf>
    <xf numFmtId="43" fontId="0" fillId="0" borderId="18" xfId="16" applyBorder="1" applyAlignment="1">
      <alignment/>
    </xf>
    <xf numFmtId="164" fontId="0" fillId="0" borderId="17" xfId="16" applyNumberFormat="1" applyFill="1" applyBorder="1" applyAlignment="1">
      <alignment/>
    </xf>
    <xf numFmtId="164" fontId="0" fillId="0" borderId="8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40" applyNumberFormat="1" applyFont="1" applyAlignment="1">
      <alignment/>
    </xf>
    <xf numFmtId="0" fontId="11" fillId="0" borderId="0" xfId="0" applyFont="1" applyAlignment="1">
      <alignment horizontal="left"/>
    </xf>
    <xf numFmtId="9" fontId="12" fillId="0" borderId="0" xfId="40" applyFont="1" applyAlignment="1">
      <alignment/>
    </xf>
    <xf numFmtId="0" fontId="12" fillId="0" borderId="0" xfId="0" applyFont="1" applyAlignment="1">
      <alignment horizontal="left"/>
    </xf>
    <xf numFmtId="164" fontId="12" fillId="0" borderId="0" xfId="16" applyNumberFormat="1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7" fontId="0" fillId="4" borderId="0" xfId="23" applyNumberFormat="1" applyFill="1" applyBorder="1" applyAlignment="1">
      <alignment/>
    </xf>
    <xf numFmtId="0" fontId="0" fillId="0" borderId="19" xfId="0" applyBorder="1" applyAlignment="1">
      <alignment wrapText="1"/>
    </xf>
    <xf numFmtId="164" fontId="0" fillId="4" borderId="12" xfId="16" applyNumberFormat="1" applyFont="1" applyFill="1" applyBorder="1" applyAlignment="1">
      <alignment/>
    </xf>
    <xf numFmtId="164" fontId="0" fillId="4" borderId="0" xfId="16" applyNumberFormat="1" applyFont="1" applyFill="1" applyBorder="1" applyAlignment="1">
      <alignment/>
    </xf>
    <xf numFmtId="164" fontId="0" fillId="5" borderId="12" xfId="16" applyNumberFormat="1" applyFont="1" applyFill="1" applyBorder="1" applyAlignment="1">
      <alignment/>
    </xf>
    <xf numFmtId="164" fontId="0" fillId="0" borderId="12" xfId="16" applyNumberFormat="1" applyFont="1" applyFill="1" applyBorder="1" applyAlignment="1">
      <alignment/>
    </xf>
    <xf numFmtId="167" fontId="0" fillId="0" borderId="12" xfId="23" applyNumberFormat="1" applyFill="1" applyBorder="1" applyAlignment="1">
      <alignment/>
    </xf>
    <xf numFmtId="43" fontId="0" fillId="0" borderId="0" xfId="16" applyAlignment="1">
      <alignment/>
    </xf>
    <xf numFmtId="167" fontId="0" fillId="4" borderId="0" xfId="23" applyNumberFormat="1" applyFont="1" applyFill="1" applyBorder="1" applyAlignment="1">
      <alignment/>
    </xf>
    <xf numFmtId="167" fontId="0" fillId="0" borderId="0" xfId="23" applyNumberFormat="1" applyFont="1" applyFill="1" applyBorder="1" applyAlignment="1">
      <alignment/>
    </xf>
    <xf numFmtId="43" fontId="15" fillId="0" borderId="0" xfId="16" applyFont="1" applyAlignment="1">
      <alignment horizontal="center"/>
    </xf>
    <xf numFmtId="167" fontId="0" fillId="0" borderId="0" xfId="23" applyNumberFormat="1" applyBorder="1" applyAlignment="1">
      <alignment/>
    </xf>
    <xf numFmtId="167" fontId="16" fillId="0" borderId="0" xfId="23" applyNumberFormat="1" applyFont="1" applyBorder="1" applyAlignment="1">
      <alignment/>
    </xf>
    <xf numFmtId="0" fontId="0" fillId="0" borderId="0" xfId="0" applyAlignment="1">
      <alignment horizontal="left" indent="1"/>
    </xf>
    <xf numFmtId="171" fontId="0" fillId="0" borderId="0" xfId="16" applyNumberFormat="1" applyAlignment="1">
      <alignment horizontal="center"/>
    </xf>
    <xf numFmtId="167" fontId="0" fillId="0" borderId="0" xfId="23" applyNumberFormat="1" applyFont="1" applyBorder="1" applyAlignment="1">
      <alignment/>
    </xf>
    <xf numFmtId="164" fontId="0" fillId="0" borderId="0" xfId="16" applyNumberFormat="1" applyFont="1" applyBorder="1" applyAlignment="1">
      <alignment/>
    </xf>
    <xf numFmtId="164" fontId="0" fillId="0" borderId="0" xfId="16" applyNumberFormat="1" applyFont="1" applyFill="1" applyBorder="1" applyAlignment="1">
      <alignment/>
    </xf>
    <xf numFmtId="171" fontId="0" fillId="0" borderId="0" xfId="16" applyNumberFormat="1" applyFont="1" applyAlignment="1">
      <alignment horizontal="center"/>
    </xf>
    <xf numFmtId="164" fontId="0" fillId="5" borderId="0" xfId="16" applyNumberFormat="1" applyFont="1" applyFill="1" applyBorder="1" applyAlignment="1">
      <alignment/>
    </xf>
    <xf numFmtId="167" fontId="16" fillId="0" borderId="0" xfId="23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0" fillId="0" borderId="12" xfId="23" applyNumberFormat="1" applyBorder="1" applyAlignment="1">
      <alignment/>
    </xf>
    <xf numFmtId="43" fontId="0" fillId="0" borderId="19" xfId="0" applyNumberFormat="1" applyBorder="1" applyAlignment="1">
      <alignment wrapText="1"/>
    </xf>
    <xf numFmtId="0" fontId="17" fillId="0" borderId="0" xfId="0" applyFont="1" applyAlignment="1">
      <alignment/>
    </xf>
    <xf numFmtId="37" fontId="0" fillId="0" borderId="0" xfId="16" applyNumberFormat="1" applyAlignment="1">
      <alignment/>
    </xf>
    <xf numFmtId="167" fontId="0" fillId="0" borderId="0" xfId="23" applyNumberFormat="1" applyFont="1" applyAlignment="1">
      <alignment/>
    </xf>
    <xf numFmtId="167" fontId="16" fillId="0" borderId="0" xfId="23" applyNumberFormat="1" applyFont="1" applyAlignment="1">
      <alignment/>
    </xf>
    <xf numFmtId="43" fontId="0" fillId="0" borderId="0" xfId="16" applyFont="1" applyBorder="1" applyAlignment="1">
      <alignment/>
    </xf>
    <xf numFmtId="43" fontId="0" fillId="0" borderId="0" xfId="16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0" xfId="16" applyNumberFormat="1" applyBorder="1" applyAlignment="1">
      <alignment/>
    </xf>
    <xf numFmtId="164" fontId="0" fillId="0" borderId="0" xfId="23" applyNumberFormat="1" applyFont="1" applyBorder="1" applyAlignment="1">
      <alignment/>
    </xf>
    <xf numFmtId="5" fontId="0" fillId="0" borderId="0" xfId="16" applyNumberFormat="1" applyBorder="1" applyAlignment="1">
      <alignment/>
    </xf>
    <xf numFmtId="167" fontId="0" fillId="5" borderId="0" xfId="23" applyNumberFormat="1" applyFill="1" applyBorder="1" applyAlignment="1">
      <alignment/>
    </xf>
    <xf numFmtId="167" fontId="16" fillId="0" borderId="12" xfId="23" applyNumberFormat="1" applyFont="1" applyBorder="1" applyAlignment="1">
      <alignment/>
    </xf>
    <xf numFmtId="164" fontId="18" fillId="0" borderId="12" xfId="23" applyNumberFormat="1" applyFont="1" applyBorder="1" applyAlignment="1">
      <alignment/>
    </xf>
    <xf numFmtId="164" fontId="0" fillId="0" borderId="12" xfId="16" applyNumberFormat="1" applyFont="1" applyBorder="1" applyAlignment="1">
      <alignment/>
    </xf>
    <xf numFmtId="167" fontId="0" fillId="0" borderId="20" xfId="23" applyNumberFormat="1" applyBorder="1" applyAlignment="1">
      <alignment/>
    </xf>
    <xf numFmtId="164" fontId="18" fillId="0" borderId="0" xfId="23" applyNumberFormat="1" applyFont="1" applyBorder="1" applyAlignment="1">
      <alignment/>
    </xf>
    <xf numFmtId="0" fontId="0" fillId="0" borderId="0" xfId="0" applyAlignment="1" applyProtection="1" quotePrefix="1">
      <alignment horizontal="left"/>
      <protection locked="0"/>
    </xf>
    <xf numFmtId="37" fontId="0" fillId="0" borderId="0" xfId="16" applyNumberFormat="1" applyBorder="1" applyAlignment="1">
      <alignment/>
    </xf>
    <xf numFmtId="0" fontId="0" fillId="0" borderId="0" xfId="0" applyAlignment="1" applyProtection="1">
      <alignment horizontal="left"/>
      <protection locked="0"/>
    </xf>
    <xf numFmtId="37" fontId="16" fillId="0" borderId="0" xfId="16" applyNumberFormat="1" applyFont="1" applyBorder="1" applyAlignment="1">
      <alignment/>
    </xf>
    <xf numFmtId="164" fontId="16" fillId="0" borderId="0" xfId="16" applyNumberFormat="1" applyFont="1" applyBorder="1" applyAlignment="1">
      <alignment/>
    </xf>
    <xf numFmtId="178" fontId="0" fillId="0" borderId="0" xfId="16" applyNumberFormat="1" applyBorder="1" applyAlignment="1">
      <alignment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2" fontId="0" fillId="0" borderId="0" xfId="16" applyNumberFormat="1" applyBorder="1" applyAlignment="1">
      <alignment horizontal="right"/>
    </xf>
    <xf numFmtId="0" fontId="7" fillId="0" borderId="0" xfId="0" applyFont="1" applyFill="1" applyAlignment="1">
      <alignment/>
    </xf>
    <xf numFmtId="177" fontId="0" fillId="0" borderId="0" xfId="4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7" fontId="0" fillId="0" borderId="0" xfId="23" applyNumberFormat="1" applyFont="1" applyFill="1" applyBorder="1" applyAlignment="1">
      <alignment/>
    </xf>
    <xf numFmtId="167" fontId="0" fillId="0" borderId="0" xfId="23" applyNumberFormat="1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27">
    <cellStyle name="Normal" xfId="0"/>
    <cellStyle name="Comma" xfId="16"/>
    <cellStyle name="Comma [0]" xfId="17"/>
    <cellStyle name="Comma [0]_PCAQtrly200503Review" xfId="18"/>
    <cellStyle name="Comma_JHS Rebuttal Exhs 11-14 internal" xfId="19"/>
    <cellStyle name="Comma_PCA Adj Agrmt Exhibit A3" xfId="20"/>
    <cellStyle name="Comma_PCAQtrly200503Review" xfId="21"/>
    <cellStyle name="Comma_PCORC PCA Exhibits reflecting Final Order.wwr" xfId="22"/>
    <cellStyle name="Currency" xfId="23"/>
    <cellStyle name="Currency [0]" xfId="24"/>
    <cellStyle name="Currency [0]_PCAQtrly200503Review" xfId="25"/>
    <cellStyle name="Currency_JHS Rebuttal Exhs 11-14 internal" xfId="26"/>
    <cellStyle name="Currency_PCA Adj Agrmt Exhibit A3" xfId="27"/>
    <cellStyle name="Currency_PCAQtrly200503Review" xfId="28"/>
    <cellStyle name="Currency_PCORC PCA Exhibits reflecting Final Order.wwr" xfId="29"/>
    <cellStyle name="Followed Hyperlink" xfId="30"/>
    <cellStyle name="Grey" xfId="31"/>
    <cellStyle name="Hyperlink" xfId="32"/>
    <cellStyle name="Input [yellow]" xfId="33"/>
    <cellStyle name="Normal - Style1" xfId="34"/>
    <cellStyle name="Normal_CopyOfBook1_1" xfId="35"/>
    <cellStyle name="Normal_JHS Rebuttal Exhs 11-14 internal" xfId="36"/>
    <cellStyle name="Normal_PCA Adj Agrmt Exhibit A3" xfId="37"/>
    <cellStyle name="Normal_PCAQtrly200503Review" xfId="38"/>
    <cellStyle name="Normal_PCORC PCA Exhibits reflecting Final Order.wwr" xfId="39"/>
    <cellStyle name="Percent" xfId="40"/>
    <cellStyle name="Percent [2]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43\PCAQtrly2005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chklst"/>
      <sheetName val="ck"/>
      <sheetName val="Summary "/>
      <sheetName val="Schedule_B"/>
      <sheetName val="Actuals"/>
      <sheetName val="Schedule_C"/>
      <sheetName val="Schedule_C1"/>
      <sheetName val="Schedule_E (new) "/>
      <sheetName val="Sch_X NUG Prudence"/>
      <sheetName val="Exhibit D PCA4"/>
      <sheetName val="Exhibit D NEW"/>
      <sheetName val="Schedule_F "/>
      <sheetName val="GRC Revised Exh A-1"/>
      <sheetName val="Exhibit F data"/>
      <sheetName val="Schedule_C2"/>
      <sheetName val="Change Control"/>
    </sheetNames>
    <sheetDataSet>
      <sheetData sheetId="3">
        <row r="34">
          <cell r="H34">
            <v>68385763.75849803</v>
          </cell>
          <cell r="I34">
            <v>75193913.75849803</v>
          </cell>
          <cell r="J34">
            <v>78043163.75849803</v>
          </cell>
          <cell r="K34">
            <v>15928437.402230669</v>
          </cell>
          <cell r="L34">
            <v>15904871.217834141</v>
          </cell>
          <cell r="M34">
            <v>15902946.533212012</v>
          </cell>
          <cell r="N34">
            <v>15864706.212412013</v>
          </cell>
          <cell r="O34">
            <v>15922942.4700584</v>
          </cell>
          <cell r="P34">
            <v>15986178.484898647</v>
          </cell>
          <cell r="Q34">
            <v>16061748.912350021</v>
          </cell>
          <cell r="R34">
            <v>16353739.21804688</v>
          </cell>
        </row>
        <row r="39">
          <cell r="H39">
            <v>74070384.34971601</v>
          </cell>
          <cell r="I39">
            <v>75878971.789204</v>
          </cell>
          <cell r="J39">
            <v>72653042.69082001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2">
          <cell r="H42">
            <v>-5684620.59121798</v>
          </cell>
          <cell r="I42">
            <v>-685058.0307059735</v>
          </cell>
          <cell r="J42">
            <v>5390121.067678019</v>
          </cell>
          <cell r="K42">
            <v>15928437.402230669</v>
          </cell>
          <cell r="L42">
            <v>15904871.217834141</v>
          </cell>
          <cell r="M42">
            <v>15902946.533212012</v>
          </cell>
          <cell r="N42">
            <v>15864706.212412013</v>
          </cell>
          <cell r="O42">
            <v>15922942.4700584</v>
          </cell>
          <cell r="P42">
            <v>15986178.484898647</v>
          </cell>
          <cell r="Q42">
            <v>16061748.912350021</v>
          </cell>
          <cell r="R42">
            <v>16353739.21804688</v>
          </cell>
          <cell r="S42">
            <v>16144195.240858853</v>
          </cell>
        </row>
        <row r="45">
          <cell r="H45">
            <v>-5682358.112222675</v>
          </cell>
          <cell r="I45">
            <v>-684785.3776097525</v>
          </cell>
          <cell r="J45">
            <v>5387975.799493084</v>
          </cell>
          <cell r="K45">
            <v>15922097.88414458</v>
          </cell>
          <cell r="L45">
            <v>15898541.079089442</v>
          </cell>
          <cell r="M45">
            <v>15896617.160491792</v>
          </cell>
          <cell r="N45">
            <v>15858392.059339473</v>
          </cell>
          <cell r="O45">
            <v>15916605.138955317</v>
          </cell>
          <cell r="P45">
            <v>15979815.985861657</v>
          </cell>
          <cell r="Q45">
            <v>16055356.336282905</v>
          </cell>
          <cell r="R45">
            <v>16347230.429838097</v>
          </cell>
          <cell r="S45">
            <v>16137708.85115299</v>
          </cell>
        </row>
      </sheetData>
      <sheetData sheetId="5">
        <row r="11">
          <cell r="P11">
            <v>0</v>
          </cell>
          <cell r="AF11">
            <v>-3581683</v>
          </cell>
        </row>
        <row r="12">
          <cell r="P12">
            <v>0</v>
          </cell>
          <cell r="AF12">
            <v>-1380726</v>
          </cell>
        </row>
        <row r="13">
          <cell r="P13">
            <v>0</v>
          </cell>
          <cell r="AF13">
            <v>6808862</v>
          </cell>
        </row>
        <row r="14">
          <cell r="P14">
            <v>0</v>
          </cell>
          <cell r="AF14">
            <v>3502858</v>
          </cell>
        </row>
        <row r="15">
          <cell r="P15">
            <v>0</v>
          </cell>
          <cell r="AF15">
            <v>-2344354</v>
          </cell>
        </row>
        <row r="16">
          <cell r="P16">
            <v>0</v>
          </cell>
          <cell r="AF16">
            <v>2253225</v>
          </cell>
        </row>
        <row r="17">
          <cell r="P17">
            <v>0</v>
          </cell>
          <cell r="AF17">
            <v>-1305516</v>
          </cell>
        </row>
        <row r="18">
          <cell r="P18">
            <v>0</v>
          </cell>
          <cell r="AF18">
            <v>5501373</v>
          </cell>
        </row>
        <row r="19">
          <cell r="P19">
            <v>0</v>
          </cell>
          <cell r="AF19">
            <v>7428592</v>
          </cell>
        </row>
        <row r="20">
          <cell r="P20">
            <v>0</v>
          </cell>
          <cell r="AF20">
            <v>-1568868</v>
          </cell>
        </row>
        <row r="21">
          <cell r="P21">
            <v>0</v>
          </cell>
          <cell r="AF21">
            <v>-2241212</v>
          </cell>
        </row>
        <row r="22">
          <cell r="P22">
            <v>0</v>
          </cell>
          <cell r="AF22">
            <v>-10803485</v>
          </cell>
        </row>
        <row r="24">
          <cell r="P24">
            <v>0</v>
          </cell>
          <cell r="AF24">
            <v>528093.5873547872</v>
          </cell>
        </row>
        <row r="25">
          <cell r="P25">
            <v>0</v>
          </cell>
          <cell r="AF25">
            <v>1531138.7431235756</v>
          </cell>
        </row>
        <row r="26">
          <cell r="P26">
            <v>0</v>
          </cell>
          <cell r="AF26">
            <v>4281980.296325365</v>
          </cell>
        </row>
        <row r="27">
          <cell r="P27">
            <v>0</v>
          </cell>
          <cell r="AF27">
            <v>6023040.286144767</v>
          </cell>
        </row>
        <row r="28">
          <cell r="P28">
            <v>0</v>
          </cell>
          <cell r="AF28">
            <v>2985097.364002602</v>
          </cell>
        </row>
        <row r="29">
          <cell r="P29">
            <v>0</v>
          </cell>
          <cell r="AF29">
            <v>3457703.8054321595</v>
          </cell>
        </row>
        <row r="30">
          <cell r="P30">
            <v>0</v>
          </cell>
          <cell r="AF30">
            <v>597828.4125373475</v>
          </cell>
        </row>
        <row r="31">
          <cell r="P31">
            <v>3000000.529043995</v>
          </cell>
          <cell r="AF31">
            <v>3595118.034123391</v>
          </cell>
        </row>
        <row r="32">
          <cell r="P32">
            <v>2080905.7345318198</v>
          </cell>
          <cell r="AF32">
            <v>2080905.7345318198</v>
          </cell>
        </row>
        <row r="33">
          <cell r="P33">
            <v>1393916.1196692418</v>
          </cell>
          <cell r="AF33">
            <v>1393916.1196692437</v>
          </cell>
        </row>
        <row r="34">
          <cell r="P34">
            <v>-2984039.7020935137</v>
          </cell>
          <cell r="AF34">
            <v>-2984039.7020935155</v>
          </cell>
        </row>
        <row r="35">
          <cell r="P35">
            <v>1610944.4411877822</v>
          </cell>
          <cell r="AF35">
            <v>1610944.4411877804</v>
          </cell>
        </row>
        <row r="50">
          <cell r="P50">
            <v>0</v>
          </cell>
          <cell r="AF50">
            <v>-5682358.112222675</v>
          </cell>
        </row>
        <row r="51">
          <cell r="P51">
            <v>0</v>
          </cell>
          <cell r="AF51">
            <v>-684785.3776097521</v>
          </cell>
        </row>
        <row r="52">
          <cell r="P52">
            <v>0</v>
          </cell>
          <cell r="AF52">
            <v>5387975.799493086</v>
          </cell>
        </row>
        <row r="53">
          <cell r="P53">
            <v>12489751.692348031</v>
          </cell>
          <cell r="AF53">
            <v>3432346.1917965487</v>
          </cell>
        </row>
        <row r="54">
          <cell r="P54">
            <v>15793763.024663016</v>
          </cell>
          <cell r="AF54">
            <v>104778.0544264242</v>
          </cell>
        </row>
        <row r="55">
          <cell r="P55">
            <v>15844086.428422883</v>
          </cell>
          <cell r="AF55">
            <v>52530.732068911195</v>
          </cell>
        </row>
        <row r="56">
          <cell r="P56">
            <v>15842533.66728013</v>
          </cell>
          <cell r="AF56">
            <v>15858.392059341073</v>
          </cell>
        </row>
        <row r="57">
          <cell r="P57">
            <v>15900688.53381636</v>
          </cell>
          <cell r="AF57">
            <v>15916.6051389575</v>
          </cell>
        </row>
        <row r="58">
          <cell r="P58">
            <v>15963836.1698758</v>
          </cell>
          <cell r="AF58">
            <v>15979.81598585844</v>
          </cell>
        </row>
        <row r="59">
          <cell r="P59">
            <v>16039300.979946613</v>
          </cell>
          <cell r="AF59">
            <v>16055.356336288154</v>
          </cell>
        </row>
        <row r="60">
          <cell r="P60">
            <v>16334330.943600103</v>
          </cell>
          <cell r="AF60">
            <v>12899.486238002777</v>
          </cell>
        </row>
        <row r="61">
          <cell r="P61">
            <v>16339079.201926842</v>
          </cell>
          <cell r="AF61">
            <v>8173.626414172351</v>
          </cell>
        </row>
      </sheetData>
      <sheetData sheetId="6"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328.77</v>
          </cell>
        </row>
        <row r="30">
          <cell r="M30">
            <v>9863.02</v>
          </cell>
        </row>
        <row r="31">
          <cell r="M31">
            <v>556.81</v>
          </cell>
        </row>
        <row r="32">
          <cell r="M32">
            <v>16704.35</v>
          </cell>
        </row>
        <row r="33">
          <cell r="M33">
            <v>709.57</v>
          </cell>
        </row>
        <row r="34">
          <cell r="M34">
            <v>21287.09</v>
          </cell>
        </row>
        <row r="35">
          <cell r="M35">
            <v>382.55</v>
          </cell>
        </row>
        <row r="36">
          <cell r="M36">
            <v>11476.55</v>
          </cell>
        </row>
        <row r="37">
          <cell r="M37">
            <v>559.09</v>
          </cell>
        </row>
        <row r="62">
          <cell r="M62">
            <v>24194.77</v>
          </cell>
        </row>
        <row r="63">
          <cell r="M63">
            <v>806.49</v>
          </cell>
        </row>
        <row r="64">
          <cell r="M64">
            <v>23757.23</v>
          </cell>
        </row>
        <row r="65">
          <cell r="M65">
            <v>791.9</v>
          </cell>
        </row>
        <row r="66">
          <cell r="M66">
            <v>23388.27</v>
          </cell>
        </row>
        <row r="67">
          <cell r="M67">
            <v>806.49</v>
          </cell>
        </row>
        <row r="68">
          <cell r="M68">
            <v>17695.31</v>
          </cell>
        </row>
        <row r="69">
          <cell r="M69">
            <v>589.84</v>
          </cell>
        </row>
        <row r="70">
          <cell r="M70">
            <v>17105.46</v>
          </cell>
        </row>
        <row r="71">
          <cell r="M71">
            <v>589.84</v>
          </cell>
        </row>
        <row r="72">
          <cell r="M72">
            <v>17695.31</v>
          </cell>
        </row>
        <row r="73">
          <cell r="M73">
            <v>2421.68</v>
          </cell>
        </row>
        <row r="74">
          <cell r="M74">
            <v>81774.75</v>
          </cell>
        </row>
        <row r="75">
          <cell r="M75">
            <v>4787.52</v>
          </cell>
        </row>
        <row r="76">
          <cell r="M76">
            <v>129263.17</v>
          </cell>
        </row>
        <row r="77">
          <cell r="M77">
            <v>6856.79</v>
          </cell>
        </row>
        <row r="78">
          <cell r="M78">
            <v>205703.77</v>
          </cell>
        </row>
        <row r="79">
          <cell r="M79">
            <v>8934.28</v>
          </cell>
        </row>
        <row r="80">
          <cell r="M80">
            <v>299063.2</v>
          </cell>
        </row>
        <row r="81">
          <cell r="M81">
            <v>12297.77</v>
          </cell>
        </row>
        <row r="82">
          <cell r="M82">
            <v>368933.03</v>
          </cell>
        </row>
        <row r="83">
          <cell r="M83">
            <v>14669.6</v>
          </cell>
        </row>
        <row r="84">
          <cell r="M84">
            <v>425418.46</v>
          </cell>
        </row>
        <row r="85">
          <cell r="M85">
            <v>17042.13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97"/>
  <sheetViews>
    <sheetView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7" sqref="C97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10.28125" style="0" customWidth="1"/>
    <col min="4" max="4" width="12.28125" style="0" bestFit="1" customWidth="1"/>
    <col min="5" max="5" width="13.8515625" style="0" bestFit="1" customWidth="1"/>
    <col min="6" max="6" width="14.8515625" style="0" customWidth="1"/>
    <col min="7" max="7" width="13.8515625" style="0" bestFit="1" customWidth="1"/>
    <col min="8" max="8" width="14.57421875" style="0" customWidth="1"/>
    <col min="9" max="9" width="19.140625" style="0" bestFit="1" customWidth="1"/>
    <col min="10" max="10" width="14.57421875" style="0" customWidth="1"/>
    <col min="11" max="12" width="12.57421875" style="0" customWidth="1"/>
    <col min="13" max="13" width="13.140625" style="0" bestFit="1" customWidth="1"/>
    <col min="14" max="14" width="17.28125" style="0" bestFit="1" customWidth="1"/>
    <col min="15" max="15" width="12.8515625" style="0" customWidth="1"/>
    <col min="16" max="16" width="13.140625" style="0" customWidth="1"/>
    <col min="17" max="17" width="5.7109375" style="0" hidden="1" customWidth="1"/>
    <col min="18" max="18" width="13.7109375" style="0" customWidth="1"/>
    <col min="19" max="19" width="12.28125" style="0" customWidth="1"/>
    <col min="20" max="20" width="14.140625" style="0" customWidth="1"/>
    <col min="21" max="21" width="13.421875" style="0" customWidth="1"/>
    <col min="22" max="22" width="13.8515625" style="0" customWidth="1"/>
    <col min="23" max="23" width="11.7109375" style="0" customWidth="1"/>
    <col min="24" max="25" width="13.421875" style="0" customWidth="1"/>
    <col min="26" max="26" width="5.421875" style="0" customWidth="1"/>
    <col min="27" max="27" width="18.00390625" style="0" customWidth="1"/>
    <col min="28" max="28" width="16.00390625" style="0" customWidth="1"/>
  </cols>
  <sheetData>
    <row r="1" spans="26:28" s="1" customFormat="1" ht="12.75">
      <c r="Z1"/>
      <c r="AA1"/>
      <c r="AB1"/>
    </row>
    <row r="2" spans="1:28" s="1" customFormat="1" ht="23.25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/>
      <c r="AA2"/>
      <c r="AB2"/>
    </row>
    <row r="3" spans="1:28" s="1" customFormat="1" ht="23.25" customHeight="1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/>
      <c r="AA3"/>
      <c r="AB3"/>
    </row>
    <row r="4" s="1" customFormat="1" ht="12.75" customHeight="1"/>
    <row r="5" spans="26:28" s="1" customFormat="1" ht="12.75">
      <c r="Z5" s="2"/>
      <c r="AA5" s="2"/>
      <c r="AB5" s="2"/>
    </row>
    <row r="6" spans="1:28" s="1" customFormat="1" ht="16.5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3"/>
      <c r="AA6" s="3"/>
      <c r="AB6" s="3"/>
    </row>
    <row r="7" spans="4:28" s="1" customFormat="1" ht="15.75">
      <c r="D7" s="184" t="s">
        <v>3</v>
      </c>
      <c r="E7" s="185"/>
      <c r="F7" s="186" t="s">
        <v>4</v>
      </c>
      <c r="G7" s="187"/>
      <c r="H7" s="184" t="s">
        <v>5</v>
      </c>
      <c r="I7" s="185"/>
      <c r="J7" s="184" t="s">
        <v>6</v>
      </c>
      <c r="K7" s="185"/>
      <c r="L7" s="184" t="s">
        <v>7</v>
      </c>
      <c r="M7" s="192"/>
      <c r="N7" s="185"/>
      <c r="O7" s="184" t="s">
        <v>8</v>
      </c>
      <c r="P7" s="185"/>
      <c r="Q7" s="4"/>
      <c r="R7" s="184" t="s">
        <v>9</v>
      </c>
      <c r="S7" s="185"/>
      <c r="T7" s="184" t="s">
        <v>10</v>
      </c>
      <c r="U7" s="185"/>
      <c r="V7" s="184" t="s">
        <v>11</v>
      </c>
      <c r="W7" s="185"/>
      <c r="X7" s="184" t="s">
        <v>12</v>
      </c>
      <c r="Y7" s="185"/>
      <c r="AA7" s="188" t="s">
        <v>13</v>
      </c>
      <c r="AB7" s="189"/>
    </row>
    <row r="8" spans="1:28" s="1" customFormat="1" ht="15.75" customHeight="1" thickBot="1">
      <c r="A8" s="5" t="s">
        <v>14</v>
      </c>
      <c r="B8" s="5"/>
      <c r="C8" s="5"/>
      <c r="D8" s="6" t="s">
        <v>3</v>
      </c>
      <c r="E8" s="7" t="s">
        <v>15</v>
      </c>
      <c r="F8" s="8" t="s">
        <v>4</v>
      </c>
      <c r="G8" s="9" t="s">
        <v>15</v>
      </c>
      <c r="H8" s="8" t="s">
        <v>16</v>
      </c>
      <c r="I8" s="7" t="s">
        <v>17</v>
      </c>
      <c r="J8" s="8" t="s">
        <v>18</v>
      </c>
      <c r="K8" s="9" t="s">
        <v>15</v>
      </c>
      <c r="L8" s="8" t="s">
        <v>18</v>
      </c>
      <c r="M8" s="10" t="s">
        <v>19</v>
      </c>
      <c r="N8" s="9" t="s">
        <v>15</v>
      </c>
      <c r="O8" s="8" t="s">
        <v>18</v>
      </c>
      <c r="P8" s="9" t="s">
        <v>15</v>
      </c>
      <c r="Q8" s="11"/>
      <c r="R8" s="8" t="s">
        <v>18</v>
      </c>
      <c r="S8" s="9" t="s">
        <v>15</v>
      </c>
      <c r="T8" s="8" t="s">
        <v>16</v>
      </c>
      <c r="U8" s="7" t="s">
        <v>17</v>
      </c>
      <c r="V8" s="8" t="s">
        <v>18</v>
      </c>
      <c r="W8" s="9" t="s">
        <v>15</v>
      </c>
      <c r="X8" s="8" t="s">
        <v>18</v>
      </c>
      <c r="Y8" s="9" t="s">
        <v>15</v>
      </c>
      <c r="AA8" s="12" t="s">
        <v>18</v>
      </c>
      <c r="AB8" s="13" t="s">
        <v>15</v>
      </c>
    </row>
    <row r="9" spans="2:28" s="1" customFormat="1" ht="12.75">
      <c r="B9" s="14"/>
      <c r="D9" s="15"/>
      <c r="E9" s="14"/>
      <c r="F9" s="15"/>
      <c r="G9" s="14"/>
      <c r="H9" s="15"/>
      <c r="I9" s="14"/>
      <c r="J9" s="15"/>
      <c r="K9" s="16"/>
      <c r="L9" s="14"/>
      <c r="M9" s="14"/>
      <c r="N9" s="14"/>
      <c r="O9" s="15"/>
      <c r="P9" s="14"/>
      <c r="R9" s="17"/>
      <c r="S9" s="14"/>
      <c r="T9" s="15"/>
      <c r="U9" s="16"/>
      <c r="V9" s="15"/>
      <c r="W9" s="16"/>
      <c r="X9" s="17"/>
      <c r="Y9" s="18"/>
      <c r="Z9"/>
      <c r="AA9" s="19"/>
      <c r="AB9" s="20"/>
    </row>
    <row r="10" spans="1:28" ht="12.75">
      <c r="A10" s="21">
        <v>1</v>
      </c>
      <c r="B10" s="22" t="s">
        <v>20</v>
      </c>
      <c r="C10" s="21"/>
      <c r="D10" s="23">
        <v>58033261</v>
      </c>
      <c r="E10" s="24">
        <f>D10</f>
        <v>58033261</v>
      </c>
      <c r="F10" s="23">
        <v>61616393</v>
      </c>
      <c r="G10" s="25">
        <f>F10</f>
        <v>61616393</v>
      </c>
      <c r="H10" s="23">
        <f aca="true" t="shared" si="0" ref="H10:H21">D10-F10</f>
        <v>-3583132</v>
      </c>
      <c r="I10" s="25">
        <f aca="true" t="shared" si="1" ref="I10:I21">E10-G10</f>
        <v>-3583132</v>
      </c>
      <c r="J10" s="23">
        <v>1449</v>
      </c>
      <c r="K10" s="25">
        <f>J10</f>
        <v>1449</v>
      </c>
      <c r="L10" s="25">
        <f aca="true" t="shared" si="2" ref="L10:L21">H10+J10</f>
        <v>-3581683</v>
      </c>
      <c r="M10" s="25">
        <f>L10</f>
        <v>-3581683</v>
      </c>
      <c r="N10" s="25">
        <f>M10</f>
        <v>-3581683</v>
      </c>
      <c r="O10" s="23">
        <f>'[1]Schedule_C'!AF11</f>
        <v>-3581683</v>
      </c>
      <c r="P10" s="26">
        <f>O10</f>
        <v>-3581683</v>
      </c>
      <c r="Q10" s="27"/>
      <c r="R10" s="23">
        <f>'[1]Schedule_C'!P11</f>
        <v>0</v>
      </c>
      <c r="S10" s="26">
        <v>0</v>
      </c>
      <c r="T10" s="23">
        <f aca="true" t="shared" si="3" ref="T10:T21">O10+R10</f>
        <v>-3581683</v>
      </c>
      <c r="U10" s="25">
        <f>T10</f>
        <v>-3581683</v>
      </c>
      <c r="V10" s="23">
        <v>0</v>
      </c>
      <c r="W10" s="25">
        <v>0</v>
      </c>
      <c r="X10" s="27">
        <v>0</v>
      </c>
      <c r="Y10" s="25">
        <v>0</v>
      </c>
      <c r="AA10" s="28">
        <v>0</v>
      </c>
      <c r="AB10" s="25">
        <v>0</v>
      </c>
    </row>
    <row r="11" spans="1:28" ht="12.75">
      <c r="A11" s="21">
        <v>1</v>
      </c>
      <c r="B11" s="29" t="s">
        <v>21</v>
      </c>
      <c r="C11" s="21"/>
      <c r="D11" s="30">
        <v>60995923</v>
      </c>
      <c r="E11" s="31">
        <f aca="true" t="shared" si="4" ref="E11:E21">D11+E10</f>
        <v>119029184</v>
      </c>
      <c r="F11" s="30">
        <v>62377208</v>
      </c>
      <c r="G11" s="32">
        <f aca="true" t="shared" si="5" ref="G11:G21">F11+G10</f>
        <v>123993601</v>
      </c>
      <c r="H11" s="30">
        <f t="shared" si="0"/>
        <v>-1381285</v>
      </c>
      <c r="I11" s="33">
        <f t="shared" si="1"/>
        <v>-4964417</v>
      </c>
      <c r="J11" s="30">
        <v>559</v>
      </c>
      <c r="K11" s="32">
        <f aca="true" t="shared" si="6" ref="K11:K21">J11+K10</f>
        <v>2008</v>
      </c>
      <c r="L11" s="34">
        <f t="shared" si="2"/>
        <v>-1380726</v>
      </c>
      <c r="M11" s="34">
        <f aca="true" t="shared" si="7" ref="M11:M21">M10+L11</f>
        <v>-4962409</v>
      </c>
      <c r="N11" s="34">
        <f aca="true" t="shared" si="8" ref="N11:N21">N10+L11</f>
        <v>-4962409</v>
      </c>
      <c r="O11" s="30">
        <f>'[1]Schedule_C'!AF12</f>
        <v>-1380726</v>
      </c>
      <c r="P11" s="35">
        <f aca="true" t="shared" si="9" ref="P11:P21">O11+P10</f>
        <v>-4962409</v>
      </c>
      <c r="Q11" s="36"/>
      <c r="R11" s="30">
        <f>'[1]Schedule_C'!P12</f>
        <v>0</v>
      </c>
      <c r="S11" s="35">
        <v>0</v>
      </c>
      <c r="T11" s="30">
        <f t="shared" si="3"/>
        <v>-1380726</v>
      </c>
      <c r="U11" s="33">
        <f aca="true" t="shared" si="10" ref="U11:U21">T11+U10</f>
        <v>-4962409</v>
      </c>
      <c r="V11" s="37">
        <v>0</v>
      </c>
      <c r="W11" s="38">
        <v>0</v>
      </c>
      <c r="X11" s="39">
        <v>0</v>
      </c>
      <c r="Y11" s="38">
        <v>0</v>
      </c>
      <c r="AA11" s="37"/>
      <c r="AB11" s="38">
        <v>0</v>
      </c>
    </row>
    <row r="12" spans="1:28" ht="12.75">
      <c r="A12" s="21">
        <v>1</v>
      </c>
      <c r="B12" s="29" t="s">
        <v>22</v>
      </c>
      <c r="C12" s="21"/>
      <c r="D12" s="30">
        <v>66852027</v>
      </c>
      <c r="E12" s="31">
        <f t="shared" si="4"/>
        <v>185881211</v>
      </c>
      <c r="F12" s="30">
        <v>60040410</v>
      </c>
      <c r="G12" s="32">
        <f t="shared" si="5"/>
        <v>184034011</v>
      </c>
      <c r="H12" s="30">
        <f t="shared" si="0"/>
        <v>6811617</v>
      </c>
      <c r="I12" s="33">
        <f t="shared" si="1"/>
        <v>1847200</v>
      </c>
      <c r="J12" s="30">
        <v>-2755</v>
      </c>
      <c r="K12" s="32">
        <f t="shared" si="6"/>
        <v>-747</v>
      </c>
      <c r="L12" s="34">
        <f t="shared" si="2"/>
        <v>6808862</v>
      </c>
      <c r="M12" s="34">
        <f t="shared" si="7"/>
        <v>1846453</v>
      </c>
      <c r="N12" s="34">
        <f t="shared" si="8"/>
        <v>1846453</v>
      </c>
      <c r="O12" s="30">
        <f>'[1]Schedule_C'!AF13</f>
        <v>6808862</v>
      </c>
      <c r="P12" s="35">
        <f t="shared" si="9"/>
        <v>1846453</v>
      </c>
      <c r="Q12" s="36"/>
      <c r="R12" s="30">
        <f>'[1]Schedule_C'!P13</f>
        <v>0</v>
      </c>
      <c r="S12" s="35">
        <v>0</v>
      </c>
      <c r="T12" s="30">
        <f t="shared" si="3"/>
        <v>6808862</v>
      </c>
      <c r="U12" s="33">
        <f t="shared" si="10"/>
        <v>1846453</v>
      </c>
      <c r="V12" s="37">
        <v>0</v>
      </c>
      <c r="W12" s="38">
        <v>0</v>
      </c>
      <c r="X12" s="39">
        <v>0</v>
      </c>
      <c r="Y12" s="38">
        <v>0</v>
      </c>
      <c r="AA12" s="37"/>
      <c r="AB12" s="38">
        <v>0</v>
      </c>
    </row>
    <row r="13" spans="1:28" ht="12.75">
      <c r="A13" s="21">
        <v>1</v>
      </c>
      <c r="B13" s="29" t="s">
        <v>23</v>
      </c>
      <c r="C13" s="21"/>
      <c r="D13" s="30">
        <v>73027438</v>
      </c>
      <c r="E13" s="31">
        <f t="shared" si="4"/>
        <v>258908649</v>
      </c>
      <c r="F13" s="30">
        <v>69523163</v>
      </c>
      <c r="G13" s="32">
        <f t="shared" si="5"/>
        <v>253557174</v>
      </c>
      <c r="H13" s="30">
        <f t="shared" si="0"/>
        <v>3504275</v>
      </c>
      <c r="I13" s="33">
        <f t="shared" si="1"/>
        <v>5351475</v>
      </c>
      <c r="J13" s="30">
        <v>-1417</v>
      </c>
      <c r="K13" s="32">
        <f t="shared" si="6"/>
        <v>-2164</v>
      </c>
      <c r="L13" s="34">
        <f t="shared" si="2"/>
        <v>3502858</v>
      </c>
      <c r="M13" s="34">
        <f t="shared" si="7"/>
        <v>5349311</v>
      </c>
      <c r="N13" s="34">
        <f t="shared" si="8"/>
        <v>5349311</v>
      </c>
      <c r="O13" s="30">
        <f>'[1]Schedule_C'!AF14</f>
        <v>3502858</v>
      </c>
      <c r="P13" s="35">
        <f t="shared" si="9"/>
        <v>5349311</v>
      </c>
      <c r="Q13" s="36"/>
      <c r="R13" s="30">
        <f>'[1]Schedule_C'!P14</f>
        <v>0</v>
      </c>
      <c r="S13" s="35">
        <v>0</v>
      </c>
      <c r="T13" s="30">
        <f t="shared" si="3"/>
        <v>3502858</v>
      </c>
      <c r="U13" s="33">
        <f t="shared" si="10"/>
        <v>5349311</v>
      </c>
      <c r="V13" s="37">
        <v>0</v>
      </c>
      <c r="W13" s="38">
        <v>0</v>
      </c>
      <c r="X13" s="39">
        <v>0</v>
      </c>
      <c r="Y13" s="38">
        <v>0</v>
      </c>
      <c r="AA13" s="37"/>
      <c r="AB13" s="38">
        <v>0</v>
      </c>
    </row>
    <row r="14" spans="1:28" ht="12.75">
      <c r="A14" s="21">
        <v>1</v>
      </c>
      <c r="B14" s="29" t="s">
        <v>24</v>
      </c>
      <c r="C14" s="21"/>
      <c r="D14" s="30">
        <v>72030237</v>
      </c>
      <c r="E14" s="31">
        <f t="shared" si="4"/>
        <v>330938886</v>
      </c>
      <c r="F14" s="30">
        <v>74375539</v>
      </c>
      <c r="G14" s="32">
        <f t="shared" si="5"/>
        <v>327932713</v>
      </c>
      <c r="H14" s="30">
        <f t="shared" si="0"/>
        <v>-2345302</v>
      </c>
      <c r="I14" s="33">
        <f t="shared" si="1"/>
        <v>3006173</v>
      </c>
      <c r="J14" s="30">
        <v>948</v>
      </c>
      <c r="K14" s="32">
        <f t="shared" si="6"/>
        <v>-1216</v>
      </c>
      <c r="L14" s="34">
        <f t="shared" si="2"/>
        <v>-2344354</v>
      </c>
      <c r="M14" s="34">
        <f t="shared" si="7"/>
        <v>3004957</v>
      </c>
      <c r="N14" s="34">
        <f t="shared" si="8"/>
        <v>3004957</v>
      </c>
      <c r="O14" s="30">
        <f>'[1]Schedule_C'!AF15</f>
        <v>-2344354</v>
      </c>
      <c r="P14" s="35">
        <f t="shared" si="9"/>
        <v>3004957</v>
      </c>
      <c r="Q14" s="36"/>
      <c r="R14" s="30">
        <f>'[1]Schedule_C'!P15</f>
        <v>0</v>
      </c>
      <c r="S14" s="35">
        <v>0</v>
      </c>
      <c r="T14" s="30">
        <f t="shared" si="3"/>
        <v>-2344354</v>
      </c>
      <c r="U14" s="33">
        <f t="shared" si="10"/>
        <v>3004957</v>
      </c>
      <c r="V14" s="37">
        <v>0</v>
      </c>
      <c r="W14" s="38">
        <v>0</v>
      </c>
      <c r="X14" s="39">
        <v>0</v>
      </c>
      <c r="Y14" s="38">
        <v>0</v>
      </c>
      <c r="AA14" s="37"/>
      <c r="AB14" s="38">
        <v>0</v>
      </c>
    </row>
    <row r="15" spans="1:28" ht="12.75">
      <c r="A15" s="21">
        <v>1</v>
      </c>
      <c r="B15" s="29" t="s">
        <v>25</v>
      </c>
      <c r="C15" s="21"/>
      <c r="D15" s="30">
        <v>86853495</v>
      </c>
      <c r="E15" s="31">
        <f t="shared" si="4"/>
        <v>417792381</v>
      </c>
      <c r="F15" s="30">
        <v>84599358</v>
      </c>
      <c r="G15" s="32">
        <f t="shared" si="5"/>
        <v>412532071</v>
      </c>
      <c r="H15" s="30">
        <f t="shared" si="0"/>
        <v>2254137</v>
      </c>
      <c r="I15" s="33">
        <f t="shared" si="1"/>
        <v>5260310</v>
      </c>
      <c r="J15" s="30">
        <v>-912</v>
      </c>
      <c r="K15" s="32">
        <f t="shared" si="6"/>
        <v>-2128</v>
      </c>
      <c r="L15" s="34">
        <f t="shared" si="2"/>
        <v>2253225</v>
      </c>
      <c r="M15" s="34">
        <f t="shared" si="7"/>
        <v>5258182</v>
      </c>
      <c r="N15" s="34">
        <f t="shared" si="8"/>
        <v>5258182</v>
      </c>
      <c r="O15" s="30">
        <f>'[1]Schedule_C'!AF16</f>
        <v>2253225</v>
      </c>
      <c r="P15" s="35">
        <f t="shared" si="9"/>
        <v>5258182</v>
      </c>
      <c r="Q15" s="36"/>
      <c r="R15" s="30">
        <f>'[1]Schedule_C'!P16</f>
        <v>0</v>
      </c>
      <c r="S15" s="35">
        <v>0</v>
      </c>
      <c r="T15" s="30">
        <f t="shared" si="3"/>
        <v>2253225</v>
      </c>
      <c r="U15" s="33">
        <f t="shared" si="10"/>
        <v>5258182</v>
      </c>
      <c r="V15" s="37">
        <v>0</v>
      </c>
      <c r="W15" s="38">
        <v>0</v>
      </c>
      <c r="X15" s="39">
        <v>0</v>
      </c>
      <c r="Y15" s="38">
        <v>0</v>
      </c>
      <c r="AA15" s="37"/>
      <c r="AB15" s="38">
        <v>0</v>
      </c>
    </row>
    <row r="16" spans="1:28" ht="12.75">
      <c r="A16" s="21">
        <v>1</v>
      </c>
      <c r="B16" s="29" t="s">
        <v>26</v>
      </c>
      <c r="C16" s="21"/>
      <c r="D16" s="30">
        <v>80417925</v>
      </c>
      <c r="E16" s="31">
        <f t="shared" si="4"/>
        <v>498210306</v>
      </c>
      <c r="F16" s="30">
        <v>81723969</v>
      </c>
      <c r="G16" s="32">
        <f t="shared" si="5"/>
        <v>494256040</v>
      </c>
      <c r="H16" s="30">
        <f t="shared" si="0"/>
        <v>-1306044</v>
      </c>
      <c r="I16" s="33">
        <f t="shared" si="1"/>
        <v>3954266</v>
      </c>
      <c r="J16" s="30">
        <v>528</v>
      </c>
      <c r="K16" s="32">
        <f t="shared" si="6"/>
        <v>-1600</v>
      </c>
      <c r="L16" s="34">
        <f t="shared" si="2"/>
        <v>-1305516</v>
      </c>
      <c r="M16" s="34">
        <f t="shared" si="7"/>
        <v>3952666</v>
      </c>
      <c r="N16" s="34">
        <f t="shared" si="8"/>
        <v>3952666</v>
      </c>
      <c r="O16" s="30">
        <f>'[1]Schedule_C'!AF17</f>
        <v>-1305516</v>
      </c>
      <c r="P16" s="35">
        <f t="shared" si="9"/>
        <v>3952666</v>
      </c>
      <c r="Q16" s="36"/>
      <c r="R16" s="30">
        <f>'[1]Schedule_C'!P17</f>
        <v>0</v>
      </c>
      <c r="S16" s="35">
        <v>0</v>
      </c>
      <c r="T16" s="30">
        <f t="shared" si="3"/>
        <v>-1305516</v>
      </c>
      <c r="U16" s="33">
        <f t="shared" si="10"/>
        <v>3952666</v>
      </c>
      <c r="V16" s="37">
        <v>0</v>
      </c>
      <c r="W16" s="38">
        <v>0</v>
      </c>
      <c r="X16" s="39">
        <v>0</v>
      </c>
      <c r="Y16" s="38">
        <v>0</v>
      </c>
      <c r="AA16" s="37"/>
      <c r="AB16" s="38">
        <v>0</v>
      </c>
    </row>
    <row r="17" spans="1:28" ht="12.75">
      <c r="A17" s="21">
        <v>1</v>
      </c>
      <c r="B17" s="29" t="s">
        <v>27</v>
      </c>
      <c r="C17" s="21"/>
      <c r="D17" s="30">
        <v>80919874</v>
      </c>
      <c r="E17" s="31">
        <f t="shared" si="4"/>
        <v>579130180</v>
      </c>
      <c r="F17" s="30">
        <v>75416275</v>
      </c>
      <c r="G17" s="32">
        <f t="shared" si="5"/>
        <v>569672315</v>
      </c>
      <c r="H17" s="30">
        <f t="shared" si="0"/>
        <v>5503599</v>
      </c>
      <c r="I17" s="33">
        <f t="shared" si="1"/>
        <v>9457865</v>
      </c>
      <c r="J17" s="30">
        <v>-2226</v>
      </c>
      <c r="K17" s="32">
        <f t="shared" si="6"/>
        <v>-3826</v>
      </c>
      <c r="L17" s="34">
        <f t="shared" si="2"/>
        <v>5501373</v>
      </c>
      <c r="M17" s="34">
        <f t="shared" si="7"/>
        <v>9454039</v>
      </c>
      <c r="N17" s="34">
        <f t="shared" si="8"/>
        <v>9454039</v>
      </c>
      <c r="O17" s="30">
        <f>'[1]Schedule_C'!AF18</f>
        <v>5501373</v>
      </c>
      <c r="P17" s="35">
        <f t="shared" si="9"/>
        <v>9454039</v>
      </c>
      <c r="Q17" s="36"/>
      <c r="R17" s="30">
        <f>'[1]Schedule_C'!P18</f>
        <v>0</v>
      </c>
      <c r="S17" s="35">
        <v>0</v>
      </c>
      <c r="T17" s="30">
        <f t="shared" si="3"/>
        <v>5501373</v>
      </c>
      <c r="U17" s="33">
        <f t="shared" si="10"/>
        <v>9454039</v>
      </c>
      <c r="V17" s="37">
        <v>0</v>
      </c>
      <c r="W17" s="38">
        <v>0</v>
      </c>
      <c r="X17" s="39">
        <v>0</v>
      </c>
      <c r="Y17" s="38">
        <v>0</v>
      </c>
      <c r="AA17" s="37"/>
      <c r="AB17" s="38">
        <v>0</v>
      </c>
    </row>
    <row r="18" spans="1:28" ht="12.75">
      <c r="A18" s="21">
        <v>1</v>
      </c>
      <c r="B18" s="29" t="s">
        <v>28</v>
      </c>
      <c r="C18" s="21"/>
      <c r="D18" s="30">
        <v>84985417</v>
      </c>
      <c r="E18" s="31">
        <f t="shared" si="4"/>
        <v>664115597</v>
      </c>
      <c r="F18" s="30">
        <v>77553819</v>
      </c>
      <c r="G18" s="32">
        <f t="shared" si="5"/>
        <v>647226134</v>
      </c>
      <c r="H18" s="30">
        <f t="shared" si="0"/>
        <v>7431598</v>
      </c>
      <c r="I18" s="33">
        <f t="shared" si="1"/>
        <v>16889463</v>
      </c>
      <c r="J18" s="30">
        <v>-3006</v>
      </c>
      <c r="K18" s="32">
        <f t="shared" si="6"/>
        <v>-6832</v>
      </c>
      <c r="L18" s="34">
        <f t="shared" si="2"/>
        <v>7428592</v>
      </c>
      <c r="M18" s="34">
        <f t="shared" si="7"/>
        <v>16882631</v>
      </c>
      <c r="N18" s="34">
        <f t="shared" si="8"/>
        <v>16882631</v>
      </c>
      <c r="O18" s="30">
        <f>'[1]Schedule_C'!AF19</f>
        <v>7428592</v>
      </c>
      <c r="P18" s="35">
        <f t="shared" si="9"/>
        <v>16882631</v>
      </c>
      <c r="Q18" s="36"/>
      <c r="R18" s="30">
        <f>'[1]Schedule_C'!P19</f>
        <v>0</v>
      </c>
      <c r="S18" s="35">
        <v>0</v>
      </c>
      <c r="T18" s="30">
        <f t="shared" si="3"/>
        <v>7428592</v>
      </c>
      <c r="U18" s="33">
        <f t="shared" si="10"/>
        <v>16882631</v>
      </c>
      <c r="V18" s="37">
        <v>0</v>
      </c>
      <c r="W18" s="38">
        <v>0</v>
      </c>
      <c r="X18" s="39">
        <v>0</v>
      </c>
      <c r="Y18" s="38">
        <v>0</v>
      </c>
      <c r="AA18" s="37"/>
      <c r="AB18" s="38">
        <v>0</v>
      </c>
    </row>
    <row r="19" spans="1:28" ht="12.75">
      <c r="A19" s="21">
        <v>1</v>
      </c>
      <c r="B19" s="29" t="s">
        <v>29</v>
      </c>
      <c r="C19" s="21"/>
      <c r="D19" s="30">
        <v>67904413</v>
      </c>
      <c r="E19" s="31">
        <f t="shared" si="4"/>
        <v>732020010</v>
      </c>
      <c r="F19" s="30">
        <v>69473916</v>
      </c>
      <c r="G19" s="32">
        <f t="shared" si="5"/>
        <v>716700050</v>
      </c>
      <c r="H19" s="30">
        <f t="shared" si="0"/>
        <v>-1569503</v>
      </c>
      <c r="I19" s="33">
        <f t="shared" si="1"/>
        <v>15319960</v>
      </c>
      <c r="J19" s="30">
        <v>635</v>
      </c>
      <c r="K19" s="32">
        <f t="shared" si="6"/>
        <v>-6197</v>
      </c>
      <c r="L19" s="34">
        <f t="shared" si="2"/>
        <v>-1568868</v>
      </c>
      <c r="M19" s="34">
        <f t="shared" si="7"/>
        <v>15313763</v>
      </c>
      <c r="N19" s="34">
        <f t="shared" si="8"/>
        <v>15313763</v>
      </c>
      <c r="O19" s="30">
        <f>'[1]Schedule_C'!AF20</f>
        <v>-1568868</v>
      </c>
      <c r="P19" s="35">
        <f t="shared" si="9"/>
        <v>15313763</v>
      </c>
      <c r="Q19" s="36"/>
      <c r="R19" s="30">
        <f>'[1]Schedule_C'!P20</f>
        <v>0</v>
      </c>
      <c r="S19" s="35">
        <v>0</v>
      </c>
      <c r="T19" s="30">
        <f t="shared" si="3"/>
        <v>-1568868</v>
      </c>
      <c r="U19" s="33">
        <f t="shared" si="10"/>
        <v>15313763</v>
      </c>
      <c r="V19" s="37">
        <v>0</v>
      </c>
      <c r="W19" s="38">
        <v>0</v>
      </c>
      <c r="X19" s="39">
        <v>0</v>
      </c>
      <c r="Y19" s="38">
        <v>0</v>
      </c>
      <c r="AA19" s="37"/>
      <c r="AB19" s="38">
        <v>0</v>
      </c>
    </row>
    <row r="20" spans="1:28" ht="12.75">
      <c r="A20" s="21">
        <v>1</v>
      </c>
      <c r="B20" s="29" t="s">
        <v>30</v>
      </c>
      <c r="C20" s="21"/>
      <c r="D20" s="30">
        <v>63348684</v>
      </c>
      <c r="E20" s="31">
        <f t="shared" si="4"/>
        <v>795368694</v>
      </c>
      <c r="F20" s="30">
        <v>65590803</v>
      </c>
      <c r="G20" s="32">
        <f t="shared" si="5"/>
        <v>782290853</v>
      </c>
      <c r="H20" s="30">
        <f t="shared" si="0"/>
        <v>-2242119</v>
      </c>
      <c r="I20" s="33">
        <f t="shared" si="1"/>
        <v>13077841</v>
      </c>
      <c r="J20" s="30">
        <v>907</v>
      </c>
      <c r="K20" s="32">
        <f t="shared" si="6"/>
        <v>-5290</v>
      </c>
      <c r="L20" s="34">
        <f t="shared" si="2"/>
        <v>-2241212</v>
      </c>
      <c r="M20" s="34">
        <f t="shared" si="7"/>
        <v>13072551</v>
      </c>
      <c r="N20" s="34">
        <f t="shared" si="8"/>
        <v>13072551</v>
      </c>
      <c r="O20" s="30">
        <f>'[1]Schedule_C'!AF21</f>
        <v>-2241212</v>
      </c>
      <c r="P20" s="35">
        <f t="shared" si="9"/>
        <v>13072551</v>
      </c>
      <c r="Q20" s="36"/>
      <c r="R20" s="30">
        <f>'[1]Schedule_C'!P21</f>
        <v>0</v>
      </c>
      <c r="S20" s="35">
        <v>0</v>
      </c>
      <c r="T20" s="30">
        <f t="shared" si="3"/>
        <v>-2241212</v>
      </c>
      <c r="U20" s="33">
        <f t="shared" si="10"/>
        <v>13072551</v>
      </c>
      <c r="V20" s="37">
        <v>0</v>
      </c>
      <c r="W20" s="38">
        <v>0</v>
      </c>
      <c r="X20" s="39">
        <v>0</v>
      </c>
      <c r="Y20" s="38">
        <v>0</v>
      </c>
      <c r="AA20" s="37"/>
      <c r="AB20" s="38">
        <v>0</v>
      </c>
    </row>
    <row r="21" spans="1:28" ht="12.75">
      <c r="A21" s="21">
        <v>1</v>
      </c>
      <c r="B21" s="29" t="s">
        <v>31</v>
      </c>
      <c r="C21" s="40" t="s">
        <v>32</v>
      </c>
      <c r="D21" s="41">
        <v>50037002</v>
      </c>
      <c r="E21" s="42">
        <f t="shared" si="4"/>
        <v>845405696</v>
      </c>
      <c r="F21" s="41">
        <v>60835557</v>
      </c>
      <c r="G21" s="43">
        <f t="shared" si="5"/>
        <v>843126410</v>
      </c>
      <c r="H21" s="41">
        <f t="shared" si="0"/>
        <v>-10798555</v>
      </c>
      <c r="I21" s="44">
        <f t="shared" si="1"/>
        <v>2279286</v>
      </c>
      <c r="J21" s="41">
        <v>-4930</v>
      </c>
      <c r="K21" s="43">
        <f t="shared" si="6"/>
        <v>-10220</v>
      </c>
      <c r="L21" s="45">
        <f t="shared" si="2"/>
        <v>-10803485</v>
      </c>
      <c r="M21" s="45">
        <f t="shared" si="7"/>
        <v>2269066</v>
      </c>
      <c r="N21" s="45">
        <f t="shared" si="8"/>
        <v>2269066</v>
      </c>
      <c r="O21" s="41">
        <f>'[1]Schedule_C'!AF22</f>
        <v>-10803485</v>
      </c>
      <c r="P21" s="46">
        <f t="shared" si="9"/>
        <v>2269066</v>
      </c>
      <c r="Q21" s="47"/>
      <c r="R21" s="41">
        <f>'[1]Schedule_C'!P22</f>
        <v>0</v>
      </c>
      <c r="S21" s="46">
        <v>0</v>
      </c>
      <c r="T21" s="41">
        <f t="shared" si="3"/>
        <v>-10803485</v>
      </c>
      <c r="U21" s="44">
        <f t="shared" si="10"/>
        <v>2269066</v>
      </c>
      <c r="V21" s="48">
        <v>0</v>
      </c>
      <c r="W21" s="49">
        <v>0</v>
      </c>
      <c r="X21" s="41">
        <v>0</v>
      </c>
      <c r="Y21" s="44">
        <v>0</v>
      </c>
      <c r="Z21" s="50"/>
      <c r="AA21" s="41">
        <v>-22984656.66</v>
      </c>
      <c r="AB21" s="51">
        <v>-22984656.66</v>
      </c>
    </row>
    <row r="22" spans="1:28" s="61" customFormat="1" ht="12.75">
      <c r="A22" s="52"/>
      <c r="B22" s="53"/>
      <c r="C22" s="52"/>
      <c r="D22" s="54"/>
      <c r="E22" s="31"/>
      <c r="F22" s="55"/>
      <c r="G22" s="35"/>
      <c r="H22" s="23"/>
      <c r="I22" s="33"/>
      <c r="J22" s="56"/>
      <c r="K22" s="31"/>
      <c r="L22" s="34"/>
      <c r="M22" s="34"/>
      <c r="N22" s="34"/>
      <c r="O22" s="30"/>
      <c r="P22" s="31"/>
      <c r="Q22" s="57"/>
      <c r="R22" s="30"/>
      <c r="S22" s="35"/>
      <c r="T22" s="55"/>
      <c r="U22" s="58"/>
      <c r="V22" s="59"/>
      <c r="W22" s="60"/>
      <c r="X22" s="30"/>
      <c r="Y22" s="58"/>
      <c r="AA22" s="30"/>
      <c r="AB22" s="32"/>
    </row>
    <row r="23" spans="1:28" s="61" customFormat="1" ht="12.75">
      <c r="A23" s="52"/>
      <c r="B23" s="53"/>
      <c r="C23" s="52"/>
      <c r="D23" s="62"/>
      <c r="E23" s="42"/>
      <c r="F23" s="62"/>
      <c r="G23" s="46"/>
      <c r="H23" s="62"/>
      <c r="I23" s="46"/>
      <c r="J23" s="62"/>
      <c r="K23" s="42"/>
      <c r="L23" s="46"/>
      <c r="M23" s="46"/>
      <c r="N23" s="46"/>
      <c r="O23" s="62"/>
      <c r="P23" s="42"/>
      <c r="Q23" s="63"/>
      <c r="R23" s="64"/>
      <c r="S23" s="46"/>
      <c r="T23" s="62"/>
      <c r="U23" s="65"/>
      <c r="V23" s="66"/>
      <c r="W23" s="67"/>
      <c r="X23" s="46"/>
      <c r="Y23" s="65"/>
      <c r="Z23" s="68"/>
      <c r="AA23" s="69"/>
      <c r="AB23" s="65"/>
    </row>
    <row r="24" spans="1:28" ht="12.75">
      <c r="A24" s="21"/>
      <c r="B24" s="29"/>
      <c r="C24" s="70"/>
      <c r="D24" s="71"/>
      <c r="E24" s="72"/>
      <c r="F24" s="71"/>
      <c r="G24" s="72"/>
      <c r="H24" s="71"/>
      <c r="I24" s="34"/>
      <c r="J24" s="30"/>
      <c r="K24" s="32"/>
      <c r="L24" s="34"/>
      <c r="M24" s="34"/>
      <c r="N24" s="72"/>
      <c r="O24" s="71"/>
      <c r="P24" s="32"/>
      <c r="Q24" s="73"/>
      <c r="R24" s="71"/>
      <c r="S24" s="72"/>
      <c r="T24" s="71"/>
      <c r="U24" s="74"/>
      <c r="V24" s="75"/>
      <c r="W24" s="76"/>
      <c r="X24" s="34"/>
      <c r="Y24" s="72"/>
      <c r="Z24" s="77"/>
      <c r="AA24" s="34"/>
      <c r="AB24" s="72"/>
    </row>
    <row r="25" spans="1:28" ht="12.75">
      <c r="A25" s="21">
        <v>2</v>
      </c>
      <c r="B25" s="22" t="s">
        <v>33</v>
      </c>
      <c r="C25" s="78" t="s">
        <v>34</v>
      </c>
      <c r="D25" s="71">
        <v>65158883.35371224</v>
      </c>
      <c r="E25" s="32">
        <f>D25+E21</f>
        <v>910564579.3537122</v>
      </c>
      <c r="F25" s="30">
        <v>64630576.33032</v>
      </c>
      <c r="G25" s="33">
        <f>F25+G21</f>
        <v>907756986.33032</v>
      </c>
      <c r="H25" s="30">
        <f aca="true" t="shared" si="11" ref="H25:H36">D25-F25</f>
        <v>528307.0233922377</v>
      </c>
      <c r="I25" s="33">
        <f aca="true" t="shared" si="12" ref="I25:I36">E25-G25</f>
        <v>2807593.0233922005</v>
      </c>
      <c r="J25" s="30">
        <f aca="true" t="shared" si="13" ref="J25:J31">H25*-0.000404</f>
        <v>-213.43603745046406</v>
      </c>
      <c r="K25" s="32">
        <f>J25+K21</f>
        <v>-10433.436037450465</v>
      </c>
      <c r="L25" s="34">
        <f aca="true" t="shared" si="14" ref="L25:L36">H25+J25</f>
        <v>528093.5873547873</v>
      </c>
      <c r="M25" s="34">
        <f>L25</f>
        <v>528093.5873547873</v>
      </c>
      <c r="N25" s="34">
        <f>L25+N21</f>
        <v>2797159.587354787</v>
      </c>
      <c r="O25" s="30">
        <f>'[1]Schedule_C'!AF24</f>
        <v>528093.5873547872</v>
      </c>
      <c r="P25" s="32">
        <f>O25+P21</f>
        <v>2797159.587354787</v>
      </c>
      <c r="Q25" s="36"/>
      <c r="R25" s="30">
        <f>'[1]Schedule_C'!P24</f>
        <v>0</v>
      </c>
      <c r="S25" s="33">
        <v>0</v>
      </c>
      <c r="T25" s="30">
        <f aca="true" t="shared" si="15" ref="T25:T36">O25+R25</f>
        <v>528093.5873547872</v>
      </c>
      <c r="U25" s="71">
        <f>T25+U21</f>
        <v>2797159.587354787</v>
      </c>
      <c r="V25" s="30">
        <f>'[1]Schedule_C1'!M14+'[1]Schedule_C1'!M15</f>
        <v>0</v>
      </c>
      <c r="W25" s="79">
        <f>V25+W21</f>
        <v>0</v>
      </c>
      <c r="X25" s="55">
        <v>0</v>
      </c>
      <c r="Y25" s="33">
        <v>0</v>
      </c>
      <c r="Z25" s="80"/>
      <c r="AA25" s="79">
        <v>9795.71</v>
      </c>
      <c r="AB25" s="33">
        <v>-22974860.95</v>
      </c>
    </row>
    <row r="26" spans="1:28" ht="12.75">
      <c r="A26" s="21">
        <v>2</v>
      </c>
      <c r="B26" s="29" t="s">
        <v>35</v>
      </c>
      <c r="C26" s="78" t="s">
        <v>34</v>
      </c>
      <c r="D26" s="71">
        <v>64642085.47371214</v>
      </c>
      <c r="E26" s="32">
        <f aca="true" t="shared" si="16" ref="E26:E36">D26+E25</f>
        <v>975206664.8274243</v>
      </c>
      <c r="F26" s="30">
        <v>63110327.900529</v>
      </c>
      <c r="G26" s="32">
        <f aca="true" t="shared" si="17" ref="G26:G36">F26+G25</f>
        <v>970867314.230849</v>
      </c>
      <c r="H26" s="30">
        <f t="shared" si="11"/>
        <v>1531757.5731831416</v>
      </c>
      <c r="I26" s="33">
        <f t="shared" si="12"/>
        <v>4339350.59657526</v>
      </c>
      <c r="J26" s="30">
        <f t="shared" si="13"/>
        <v>-618.8300595659892</v>
      </c>
      <c r="K26" s="32">
        <f aca="true" t="shared" si="18" ref="K26:K36">J26+K25</f>
        <v>-11052.266097016454</v>
      </c>
      <c r="L26" s="34">
        <f t="shared" si="14"/>
        <v>1531138.7431235756</v>
      </c>
      <c r="M26" s="34">
        <f aca="true" t="shared" si="19" ref="M26:M36">M25+L26</f>
        <v>2059232.3304783627</v>
      </c>
      <c r="N26" s="34">
        <f aca="true" t="shared" si="20" ref="N26:N36">N25+L26</f>
        <v>4328298.330478363</v>
      </c>
      <c r="O26" s="30">
        <f>'[1]Schedule_C'!AF25</f>
        <v>1531138.7431235756</v>
      </c>
      <c r="P26" s="32">
        <f aca="true" t="shared" si="21" ref="P26:P36">O26+P25</f>
        <v>4328298.330478363</v>
      </c>
      <c r="Q26" s="36"/>
      <c r="R26" s="30">
        <f>'[1]Schedule_C'!P25</f>
        <v>0</v>
      </c>
      <c r="S26" s="33">
        <v>0</v>
      </c>
      <c r="T26" s="30">
        <f t="shared" si="15"/>
        <v>1531138.7431235756</v>
      </c>
      <c r="U26" s="71">
        <f aca="true" t="shared" si="22" ref="U26:U36">T26+U25</f>
        <v>4328298.330478363</v>
      </c>
      <c r="V26" s="30">
        <f>'[1]Schedule_C1'!M17+'[1]Schedule_C1'!M16</f>
        <v>0</v>
      </c>
      <c r="W26" s="79">
        <f aca="true" t="shared" si="23" ref="W26:W36">V26+W25</f>
        <v>0</v>
      </c>
      <c r="X26" s="55">
        <v>0</v>
      </c>
      <c r="Y26" s="33">
        <v>0</v>
      </c>
      <c r="AA26" s="55">
        <v>9489.59</v>
      </c>
      <c r="AB26" s="33">
        <v>-22965371.36</v>
      </c>
    </row>
    <row r="27" spans="1:28" ht="12.75">
      <c r="A27" s="21">
        <v>2</v>
      </c>
      <c r="B27" s="29" t="s">
        <v>36</v>
      </c>
      <c r="C27" s="78" t="s">
        <v>34</v>
      </c>
      <c r="D27" s="71">
        <v>66762206.35371224</v>
      </c>
      <c r="E27" s="32">
        <f t="shared" si="16"/>
        <v>1041968871.1811365</v>
      </c>
      <c r="F27" s="30">
        <v>62478495.438177</v>
      </c>
      <c r="G27" s="32">
        <f t="shared" si="17"/>
        <v>1033345809.669026</v>
      </c>
      <c r="H27" s="30">
        <f t="shared" si="11"/>
        <v>4283710.915535241</v>
      </c>
      <c r="I27" s="33">
        <f t="shared" si="12"/>
        <v>8623061.512110472</v>
      </c>
      <c r="J27" s="30">
        <f t="shared" si="13"/>
        <v>-1730.6192098762376</v>
      </c>
      <c r="K27" s="32">
        <f t="shared" si="18"/>
        <v>-12782.885306892691</v>
      </c>
      <c r="L27" s="34">
        <f t="shared" si="14"/>
        <v>4281980.296325365</v>
      </c>
      <c r="M27" s="34">
        <f t="shared" si="19"/>
        <v>6341212.626803728</v>
      </c>
      <c r="N27" s="34">
        <f t="shared" si="20"/>
        <v>8610278.626803728</v>
      </c>
      <c r="O27" s="30">
        <f>'[1]Schedule_C'!AF26</f>
        <v>4281980.296325365</v>
      </c>
      <c r="P27" s="32">
        <f t="shared" si="21"/>
        <v>8610278.626803728</v>
      </c>
      <c r="Q27" s="36"/>
      <c r="R27" s="30">
        <f>'[1]Schedule_C'!P26</f>
        <v>0</v>
      </c>
      <c r="S27" s="33">
        <v>0</v>
      </c>
      <c r="T27" s="30">
        <f t="shared" si="15"/>
        <v>4281980.296325365</v>
      </c>
      <c r="U27" s="33">
        <f t="shared" si="22"/>
        <v>8610278.626803728</v>
      </c>
      <c r="V27" s="30">
        <f>'[1]Schedule_C1'!M18+'[1]Schedule_C1'!M19</f>
        <v>0</v>
      </c>
      <c r="W27" s="79">
        <f t="shared" si="23"/>
        <v>0</v>
      </c>
      <c r="X27" s="55">
        <v>0</v>
      </c>
      <c r="Y27" s="33">
        <v>0</v>
      </c>
      <c r="AA27" s="55">
        <v>9183.47</v>
      </c>
      <c r="AB27" s="33">
        <v>-22956187.89</v>
      </c>
    </row>
    <row r="28" spans="1:28" ht="12.75">
      <c r="A28" s="21">
        <v>2</v>
      </c>
      <c r="B28" s="29" t="s">
        <v>37</v>
      </c>
      <c r="C28" s="78" t="s">
        <v>34</v>
      </c>
      <c r="D28" s="71">
        <v>74997315.35371223</v>
      </c>
      <c r="E28" s="32">
        <f t="shared" si="16"/>
        <v>1116966186.5348487</v>
      </c>
      <c r="F28" s="30">
        <v>68971840.775838</v>
      </c>
      <c r="G28" s="32">
        <f t="shared" si="17"/>
        <v>1102317650.444864</v>
      </c>
      <c r="H28" s="30">
        <f t="shared" si="11"/>
        <v>6025474.577874228</v>
      </c>
      <c r="I28" s="33">
        <f t="shared" si="12"/>
        <v>14648536.089984655</v>
      </c>
      <c r="J28" s="30">
        <f t="shared" si="13"/>
        <v>-2434.2917294611884</v>
      </c>
      <c r="K28" s="32">
        <f t="shared" si="18"/>
        <v>-15217.17703635388</v>
      </c>
      <c r="L28" s="34">
        <f t="shared" si="14"/>
        <v>6023040.286144767</v>
      </c>
      <c r="M28" s="34">
        <f t="shared" si="19"/>
        <v>12364252.912948495</v>
      </c>
      <c r="N28" s="34">
        <f t="shared" si="20"/>
        <v>14633318.912948495</v>
      </c>
      <c r="O28" s="30">
        <f>'[1]Schedule_C'!AF27</f>
        <v>6023040.286144767</v>
      </c>
      <c r="P28" s="32">
        <f t="shared" si="21"/>
        <v>14633318.912948495</v>
      </c>
      <c r="Q28" s="36"/>
      <c r="R28" s="30">
        <f>'[1]Schedule_C'!P27</f>
        <v>0</v>
      </c>
      <c r="S28" s="33">
        <v>0</v>
      </c>
      <c r="T28" s="30">
        <f t="shared" si="15"/>
        <v>6023040.286144767</v>
      </c>
      <c r="U28" s="33">
        <f t="shared" si="22"/>
        <v>14633318.912948495</v>
      </c>
      <c r="V28" s="30">
        <f>'[1]Schedule_C1'!M20+'[1]Schedule_C1'!M21</f>
        <v>0</v>
      </c>
      <c r="W28" s="79">
        <f t="shared" si="23"/>
        <v>0</v>
      </c>
      <c r="X28" s="55">
        <v>0</v>
      </c>
      <c r="Y28" s="33">
        <v>0</v>
      </c>
      <c r="AA28" s="55">
        <v>9087.67</v>
      </c>
      <c r="AB28" s="33">
        <v>-22947100.22</v>
      </c>
    </row>
    <row r="29" spans="1:28" ht="12.75">
      <c r="A29" s="21">
        <v>2</v>
      </c>
      <c r="B29" s="29" t="s">
        <v>38</v>
      </c>
      <c r="C29" s="78" t="s">
        <v>34</v>
      </c>
      <c r="D29" s="71">
        <v>85167054.35371223</v>
      </c>
      <c r="E29" s="32">
        <f t="shared" si="16"/>
        <v>1202133240.888561</v>
      </c>
      <c r="F29" s="30">
        <v>82180750.522962</v>
      </c>
      <c r="G29" s="32">
        <f t="shared" si="17"/>
        <v>1184498400.9678261</v>
      </c>
      <c r="H29" s="30">
        <f t="shared" si="11"/>
        <v>2986303.830750227</v>
      </c>
      <c r="I29" s="33">
        <f t="shared" si="12"/>
        <v>17634839.920734882</v>
      </c>
      <c r="J29" s="30">
        <f t="shared" si="13"/>
        <v>-1206.4667476230918</v>
      </c>
      <c r="K29" s="32">
        <f t="shared" si="18"/>
        <v>-16423.64378397697</v>
      </c>
      <c r="L29" s="34">
        <f t="shared" si="14"/>
        <v>2985097.364002604</v>
      </c>
      <c r="M29" s="34">
        <f t="shared" si="19"/>
        <v>15349350.276951099</v>
      </c>
      <c r="N29" s="34">
        <f t="shared" si="20"/>
        <v>17618416.276951097</v>
      </c>
      <c r="O29" s="30">
        <f>'[1]Schedule_C'!AF28</f>
        <v>2985097.364002602</v>
      </c>
      <c r="P29" s="32">
        <f t="shared" si="21"/>
        <v>17618416.276951097</v>
      </c>
      <c r="Q29" s="36"/>
      <c r="R29" s="30">
        <f>'[1]Schedule_C'!P28</f>
        <v>0</v>
      </c>
      <c r="S29" s="33">
        <v>0</v>
      </c>
      <c r="T29" s="30">
        <f t="shared" si="15"/>
        <v>2985097.364002602</v>
      </c>
      <c r="U29" s="33">
        <f t="shared" si="22"/>
        <v>17618416.276951097</v>
      </c>
      <c r="V29" s="30">
        <f>'[1]Schedule_C1'!M22+'[1]Schedule_C1'!M23</f>
        <v>0</v>
      </c>
      <c r="W29" s="79">
        <f t="shared" si="23"/>
        <v>0</v>
      </c>
      <c r="X29" s="55">
        <v>0</v>
      </c>
      <c r="Y29" s="33">
        <v>0</v>
      </c>
      <c r="AA29" s="55">
        <v>8794.52</v>
      </c>
      <c r="AB29" s="33">
        <v>-22938305.7</v>
      </c>
    </row>
    <row r="30" spans="1:28" ht="12.75">
      <c r="A30" s="21">
        <v>2</v>
      </c>
      <c r="B30" s="29" t="s">
        <v>39</v>
      </c>
      <c r="C30" s="78" t="s">
        <v>34</v>
      </c>
      <c r="D30" s="71">
        <v>92943205.35371223</v>
      </c>
      <c r="E30" s="32">
        <f t="shared" si="16"/>
        <v>1295076446.2422733</v>
      </c>
      <c r="F30" s="30">
        <v>89484104.071362</v>
      </c>
      <c r="G30" s="32">
        <f t="shared" si="17"/>
        <v>1273982505.0391881</v>
      </c>
      <c r="H30" s="30">
        <f t="shared" si="11"/>
        <v>3459101.2823502272</v>
      </c>
      <c r="I30" s="33">
        <f t="shared" si="12"/>
        <v>21093941.203085184</v>
      </c>
      <c r="J30" s="30">
        <f t="shared" si="13"/>
        <v>-1397.4769180694918</v>
      </c>
      <c r="K30" s="32">
        <f t="shared" si="18"/>
        <v>-17821.120702046464</v>
      </c>
      <c r="L30" s="34">
        <f t="shared" si="14"/>
        <v>3457703.8054321576</v>
      </c>
      <c r="M30" s="34">
        <f t="shared" si="19"/>
        <v>18807054.082383256</v>
      </c>
      <c r="N30" s="34">
        <f t="shared" si="20"/>
        <v>21076120.082383253</v>
      </c>
      <c r="O30" s="30">
        <f>'[1]Schedule_C'!AF29</f>
        <v>3457703.8054321595</v>
      </c>
      <c r="P30" s="32">
        <f t="shared" si="21"/>
        <v>21076120.082383256</v>
      </c>
      <c r="Q30" s="36"/>
      <c r="R30" s="30">
        <f>'[1]Schedule_C'!P29</f>
        <v>0</v>
      </c>
      <c r="S30" s="33">
        <v>0</v>
      </c>
      <c r="T30" s="30">
        <f t="shared" si="15"/>
        <v>3457703.8054321595</v>
      </c>
      <c r="U30" s="33">
        <f t="shared" si="22"/>
        <v>21076120.082383256</v>
      </c>
      <c r="V30" s="30">
        <f>'[1]Schedule_C1'!M24+'[1]Schedule_C1'!M25</f>
        <v>0</v>
      </c>
      <c r="W30" s="79">
        <f t="shared" si="23"/>
        <v>0</v>
      </c>
      <c r="X30" s="55">
        <v>0</v>
      </c>
      <c r="Y30" s="33">
        <v>0</v>
      </c>
      <c r="AA30" s="55">
        <v>881777.8360312126</v>
      </c>
      <c r="AB30" s="33">
        <v>-22056527.863968786</v>
      </c>
    </row>
    <row r="31" spans="1:28" ht="12.75">
      <c r="A31" s="21">
        <v>2</v>
      </c>
      <c r="B31" s="29" t="s">
        <v>40</v>
      </c>
      <c r="C31" s="78" t="s">
        <v>41</v>
      </c>
      <c r="D31" s="71">
        <v>91074409.8266706</v>
      </c>
      <c r="E31" s="32">
        <f t="shared" si="16"/>
        <v>1386150856.068944</v>
      </c>
      <c r="F31" s="30">
        <v>90476339.79383999</v>
      </c>
      <c r="G31" s="32">
        <f t="shared" si="17"/>
        <v>1364458844.833028</v>
      </c>
      <c r="H31" s="30">
        <f t="shared" si="11"/>
        <v>598070.0328306109</v>
      </c>
      <c r="I31" s="33">
        <f t="shared" si="12"/>
        <v>21692011.2359159</v>
      </c>
      <c r="J31" s="30">
        <f t="shared" si="13"/>
        <v>-241.6202932635668</v>
      </c>
      <c r="K31" s="32">
        <f t="shared" si="18"/>
        <v>-18062.740995310032</v>
      </c>
      <c r="L31" s="34">
        <f t="shared" si="14"/>
        <v>597828.4125373473</v>
      </c>
      <c r="M31" s="34">
        <f t="shared" si="19"/>
        <v>19404882.494920604</v>
      </c>
      <c r="N31" s="34">
        <f t="shared" si="20"/>
        <v>21673948.4949206</v>
      </c>
      <c r="O31" s="30">
        <f>'[1]Schedule_C'!AF30</f>
        <v>597828.4125373475</v>
      </c>
      <c r="P31" s="32">
        <f t="shared" si="21"/>
        <v>21673948.494920604</v>
      </c>
      <c r="Q31" s="36"/>
      <c r="R31" s="30">
        <f>'[1]Schedule_C'!P30</f>
        <v>0</v>
      </c>
      <c r="S31" s="33">
        <v>0</v>
      </c>
      <c r="T31" s="30">
        <f t="shared" si="15"/>
        <v>597828.4125373475</v>
      </c>
      <c r="U31" s="33">
        <f t="shared" si="22"/>
        <v>21673948.494920604</v>
      </c>
      <c r="V31" s="30">
        <f>'[1]Schedule_C1'!M26+'[1]Schedule_C1'!M27</f>
        <v>0</v>
      </c>
      <c r="W31" s="79">
        <f t="shared" si="23"/>
        <v>0</v>
      </c>
      <c r="X31" s="55">
        <v>0</v>
      </c>
      <c r="Y31" s="33">
        <v>0</v>
      </c>
      <c r="AA31" s="55">
        <v>1514353.4107343347</v>
      </c>
      <c r="AB31" s="33">
        <v>-20542174.453234453</v>
      </c>
    </row>
    <row r="32" spans="1:28" ht="12.75">
      <c r="A32" s="21">
        <v>2</v>
      </c>
      <c r="B32" s="29" t="s">
        <v>42</v>
      </c>
      <c r="C32" s="78" t="s">
        <v>41</v>
      </c>
      <c r="D32" s="71">
        <v>85195299.3681828</v>
      </c>
      <c r="E32" s="32">
        <f t="shared" si="16"/>
        <v>1471346155.4371269</v>
      </c>
      <c r="F32" s="30">
        <v>78597503.295402</v>
      </c>
      <c r="G32" s="32">
        <f t="shared" si="17"/>
        <v>1443056348.1284301</v>
      </c>
      <c r="H32" s="30">
        <f t="shared" si="11"/>
        <v>6597796.072780788</v>
      </c>
      <c r="I32" s="33">
        <f t="shared" si="12"/>
        <v>28289807.308696747</v>
      </c>
      <c r="J32" s="30">
        <f>(H32*-0.000404)-12</f>
        <v>-2677.5096134034384</v>
      </c>
      <c r="K32" s="32">
        <f t="shared" si="18"/>
        <v>-20740.25060871347</v>
      </c>
      <c r="L32" s="34">
        <f t="shared" si="14"/>
        <v>6595118.563167385</v>
      </c>
      <c r="M32" s="34">
        <f t="shared" si="19"/>
        <v>26000001.05808799</v>
      </c>
      <c r="N32" s="34">
        <f t="shared" si="20"/>
        <v>28269067.058087986</v>
      </c>
      <c r="O32" s="30">
        <f>'[1]Schedule_C'!AF31</f>
        <v>3595118.034123391</v>
      </c>
      <c r="P32" s="32">
        <f t="shared" si="21"/>
        <v>25269066.529043995</v>
      </c>
      <c r="Q32" s="36"/>
      <c r="R32" s="30">
        <f>'[1]Schedule_C'!P31</f>
        <v>3000000.529043995</v>
      </c>
      <c r="S32" s="33">
        <f>R32</f>
        <v>3000000.529043995</v>
      </c>
      <c r="T32" s="30">
        <f t="shared" si="15"/>
        <v>6595118.563167386</v>
      </c>
      <c r="U32" s="33">
        <f t="shared" si="22"/>
        <v>28269067.05808799</v>
      </c>
      <c r="V32" s="30">
        <f>'[1]Schedule_C1'!M29+'[1]Schedule_C1'!M28</f>
        <v>328.77</v>
      </c>
      <c r="W32" s="79">
        <f t="shared" si="23"/>
        <v>328.77</v>
      </c>
      <c r="X32" s="55">
        <f>+R32+V32</f>
        <v>3000329.299043995</v>
      </c>
      <c r="Y32" s="33">
        <f>X32</f>
        <v>3000329.299043995</v>
      </c>
      <c r="AA32" s="55">
        <v>7456337.432761441</v>
      </c>
      <c r="AB32" s="33">
        <v>-13085837.02047301</v>
      </c>
    </row>
    <row r="33" spans="1:28" ht="12.75">
      <c r="A33" s="21">
        <v>2</v>
      </c>
      <c r="B33" s="29" t="s">
        <v>43</v>
      </c>
      <c r="C33" s="78" t="s">
        <v>41</v>
      </c>
      <c r="D33" s="71">
        <v>81314179.5203789</v>
      </c>
      <c r="E33" s="32">
        <f t="shared" si="16"/>
        <v>1552660334.9575057</v>
      </c>
      <c r="F33" s="30">
        <v>77150685.999933</v>
      </c>
      <c r="G33" s="32">
        <f t="shared" si="17"/>
        <v>1520207034.1283631</v>
      </c>
      <c r="H33" s="30">
        <f t="shared" si="11"/>
        <v>4163493.520445898</v>
      </c>
      <c r="I33" s="33">
        <f t="shared" si="12"/>
        <v>32453300.82914257</v>
      </c>
      <c r="J33" s="30">
        <f>H33*-0.000404</f>
        <v>-1682.0513822601429</v>
      </c>
      <c r="K33" s="32">
        <f t="shared" si="18"/>
        <v>-22422.301990973614</v>
      </c>
      <c r="L33" s="34">
        <f t="shared" si="14"/>
        <v>4161811.4690636382</v>
      </c>
      <c r="M33" s="34">
        <f t="shared" si="19"/>
        <v>30161812.52715163</v>
      </c>
      <c r="N33" s="34">
        <f t="shared" si="20"/>
        <v>32430878.527151626</v>
      </c>
      <c r="O33" s="30">
        <f>'[1]Schedule_C'!AF32</f>
        <v>2080905.7345318198</v>
      </c>
      <c r="P33" s="32">
        <f t="shared" si="21"/>
        <v>27349972.263575815</v>
      </c>
      <c r="Q33" s="36"/>
      <c r="R33" s="30">
        <f>'[1]Schedule_C'!P32</f>
        <v>2080905.7345318198</v>
      </c>
      <c r="S33" s="33">
        <f>R33+S32</f>
        <v>5080906.263575815</v>
      </c>
      <c r="T33" s="30">
        <f t="shared" si="15"/>
        <v>4161811.4690636396</v>
      </c>
      <c r="U33" s="33">
        <f t="shared" si="22"/>
        <v>32430878.52715163</v>
      </c>
      <c r="V33" s="30">
        <f>'[1]Schedule_C1'!M30+'[1]Schedule_C1'!M31</f>
        <v>10419.83</v>
      </c>
      <c r="W33" s="79">
        <f t="shared" si="23"/>
        <v>10748.6</v>
      </c>
      <c r="X33" s="55">
        <f>V33+R33</f>
        <v>2091325.56453182</v>
      </c>
      <c r="Y33" s="33">
        <f>X33+Y32</f>
        <v>5091654.863575814</v>
      </c>
      <c r="AA33" s="55">
        <v>5073459.795489015</v>
      </c>
      <c r="AB33" s="33">
        <v>-8012377.224983996</v>
      </c>
    </row>
    <row r="34" spans="1:28" ht="12.75">
      <c r="A34" s="21">
        <v>2</v>
      </c>
      <c r="B34" s="29" t="s">
        <v>44</v>
      </c>
      <c r="C34" s="78" t="s">
        <v>41</v>
      </c>
      <c r="D34" s="71">
        <v>68774552.7203789</v>
      </c>
      <c r="E34" s="32">
        <f t="shared" si="16"/>
        <v>1621434887.6778846</v>
      </c>
      <c r="F34" s="30">
        <v>65985593.741613</v>
      </c>
      <c r="G34" s="32">
        <f t="shared" si="17"/>
        <v>1586192627.869976</v>
      </c>
      <c r="H34" s="30">
        <f t="shared" si="11"/>
        <v>2788958.978765905</v>
      </c>
      <c r="I34" s="33">
        <f t="shared" si="12"/>
        <v>35242259.807908535</v>
      </c>
      <c r="J34" s="55">
        <f>H34*-0.000404</f>
        <v>-1126.7394274214257</v>
      </c>
      <c r="K34" s="32">
        <f t="shared" si="18"/>
        <v>-23549.04141839504</v>
      </c>
      <c r="L34" s="34">
        <f t="shared" si="14"/>
        <v>2787832.2393384837</v>
      </c>
      <c r="M34" s="34">
        <f t="shared" si="19"/>
        <v>32949644.766490113</v>
      </c>
      <c r="N34" s="34">
        <f t="shared" si="20"/>
        <v>35218710.76649011</v>
      </c>
      <c r="O34" s="30">
        <f>'[1]Schedule_C'!AF33</f>
        <v>1393916.1196692437</v>
      </c>
      <c r="P34" s="32">
        <f t="shared" si="21"/>
        <v>28743888.38324506</v>
      </c>
      <c r="Q34" s="36"/>
      <c r="R34" s="30">
        <f>'[1]Schedule_C'!P33</f>
        <v>1393916.1196692418</v>
      </c>
      <c r="S34" s="33">
        <f>R34+S33</f>
        <v>6474822.3832450565</v>
      </c>
      <c r="T34" s="30">
        <f t="shared" si="15"/>
        <v>2787832.2393384855</v>
      </c>
      <c r="U34" s="33">
        <f t="shared" si="22"/>
        <v>35218710.76649012</v>
      </c>
      <c r="V34" s="30">
        <f>'[1]Schedule_C1'!M33+'[1]Schedule_C1'!M32</f>
        <v>17413.92</v>
      </c>
      <c r="W34" s="79">
        <f t="shared" si="23"/>
        <v>28162.519999999997</v>
      </c>
      <c r="X34" s="55">
        <f>V34+R34</f>
        <v>1411330.0396692418</v>
      </c>
      <c r="Y34" s="33">
        <f>X34+Y33</f>
        <v>6502984.903245056</v>
      </c>
      <c r="AA34" s="55">
        <v>3629625.706103458</v>
      </c>
      <c r="AB34" s="33">
        <v>-4382751.518880538</v>
      </c>
    </row>
    <row r="35" spans="1:28" s="61" customFormat="1" ht="12.75">
      <c r="A35" s="52">
        <v>2</v>
      </c>
      <c r="B35" s="53" t="s">
        <v>45</v>
      </c>
      <c r="C35" s="78" t="s">
        <v>41</v>
      </c>
      <c r="D35" s="79">
        <v>59181905.6783646</v>
      </c>
      <c r="E35" s="31">
        <f t="shared" si="16"/>
        <v>1680616793.356249</v>
      </c>
      <c r="F35" s="55">
        <v>65152397.161110654</v>
      </c>
      <c r="G35" s="31">
        <f t="shared" si="17"/>
        <v>1651345025.0310867</v>
      </c>
      <c r="H35" s="30">
        <f t="shared" si="11"/>
        <v>-5970491.482746057</v>
      </c>
      <c r="I35" s="33">
        <f t="shared" si="12"/>
        <v>29271768.32516241</v>
      </c>
      <c r="J35" s="55">
        <f>H35*-0.000404</f>
        <v>2412.078559029407</v>
      </c>
      <c r="K35" s="32">
        <f t="shared" si="18"/>
        <v>-21136.962859365634</v>
      </c>
      <c r="L35" s="34">
        <f t="shared" si="14"/>
        <v>-5968079.404187027</v>
      </c>
      <c r="M35" s="34">
        <f t="shared" si="19"/>
        <v>26981565.362303086</v>
      </c>
      <c r="N35" s="34">
        <f t="shared" si="20"/>
        <v>29250631.362303082</v>
      </c>
      <c r="O35" s="30">
        <f>'[1]Schedule_C'!AF34</f>
        <v>-2984039.7020935155</v>
      </c>
      <c r="P35" s="32">
        <f t="shared" si="21"/>
        <v>25759848.681151543</v>
      </c>
      <c r="Q35" s="63"/>
      <c r="R35" s="55">
        <f>'[1]Schedule_C'!P34</f>
        <v>-2984039.7020935137</v>
      </c>
      <c r="S35" s="58">
        <f>R35+S34</f>
        <v>3490782.681151543</v>
      </c>
      <c r="T35" s="55">
        <f t="shared" si="15"/>
        <v>-5968079.404187029</v>
      </c>
      <c r="U35" s="58">
        <f t="shared" si="22"/>
        <v>29250631.362303086</v>
      </c>
      <c r="V35" s="30">
        <f>'[1]Schedule_C1'!M34+'[1]Schedule_C1'!M35</f>
        <v>21669.64</v>
      </c>
      <c r="W35" s="79">
        <f t="shared" si="23"/>
        <v>49832.159999999996</v>
      </c>
      <c r="X35" s="55">
        <f>V35+R35</f>
        <v>-2962370.0620935136</v>
      </c>
      <c r="Y35" s="33">
        <f>X35+Y34</f>
        <v>3540614.8411515425</v>
      </c>
      <c r="Z35" s="81" t="s">
        <v>46</v>
      </c>
      <c r="AA35" s="55">
        <v>-11061062</v>
      </c>
      <c r="AB35" s="33">
        <v>-15443813.518880539</v>
      </c>
    </row>
    <row r="36" spans="1:28" s="61" customFormat="1" ht="12.75">
      <c r="A36" s="52">
        <v>2</v>
      </c>
      <c r="B36" s="82" t="s">
        <v>47</v>
      </c>
      <c r="C36" s="78" t="s">
        <v>41</v>
      </c>
      <c r="D36" s="64">
        <v>67790560.61399825</v>
      </c>
      <c r="E36" s="42">
        <f t="shared" si="16"/>
        <v>1748407353.9702473</v>
      </c>
      <c r="F36" s="62">
        <v>64567369.562437855</v>
      </c>
      <c r="G36" s="42">
        <f t="shared" si="17"/>
        <v>1715912394.5935245</v>
      </c>
      <c r="H36" s="41">
        <f t="shared" si="11"/>
        <v>3223191.0515603945</v>
      </c>
      <c r="I36" s="44">
        <f t="shared" si="12"/>
        <v>32494959.376722813</v>
      </c>
      <c r="J36" s="62">
        <f>H36*-0.000404</f>
        <v>-1302.1691848303994</v>
      </c>
      <c r="K36" s="43">
        <f t="shared" si="18"/>
        <v>-22439.132044196034</v>
      </c>
      <c r="L36" s="83">
        <f t="shared" si="14"/>
        <v>3221888.882375564</v>
      </c>
      <c r="M36" s="45">
        <f t="shared" si="19"/>
        <v>30203454.24467865</v>
      </c>
      <c r="N36" s="43">
        <f t="shared" si="20"/>
        <v>32472520.244678646</v>
      </c>
      <c r="O36" s="41">
        <f>'[1]Schedule_C'!AF35</f>
        <v>1610944.4411877804</v>
      </c>
      <c r="P36" s="42">
        <f t="shared" si="21"/>
        <v>27370793.122339323</v>
      </c>
      <c r="Q36" s="84"/>
      <c r="R36" s="41">
        <f>'[1]Schedule_C'!P35</f>
        <v>1610944.4411877822</v>
      </c>
      <c r="S36" s="65">
        <f>R36+S35</f>
        <v>5101727.122339325</v>
      </c>
      <c r="T36" s="62">
        <f t="shared" si="15"/>
        <v>3221888.8823755626</v>
      </c>
      <c r="U36" s="65">
        <f t="shared" si="22"/>
        <v>32472520.244678646</v>
      </c>
      <c r="V36" s="41">
        <f>'[1]Schedule_C1'!M37+'[1]Schedule_C1'!M36</f>
        <v>12035.64</v>
      </c>
      <c r="W36" s="79">
        <f t="shared" si="23"/>
        <v>61867.799999999996</v>
      </c>
      <c r="X36" s="62">
        <f>V36+R36</f>
        <v>1622980.081187782</v>
      </c>
      <c r="Y36" s="33">
        <f>X36+Y35</f>
        <v>5163594.922339325</v>
      </c>
      <c r="Z36" s="85" t="s">
        <v>46</v>
      </c>
      <c r="AA36" s="62">
        <v>-336099.7734682001</v>
      </c>
      <c r="AB36" s="44">
        <v>-15779913.292348739</v>
      </c>
    </row>
    <row r="37" spans="1:28" ht="12.75">
      <c r="A37" s="21"/>
      <c r="B37" s="29"/>
      <c r="C37" s="70"/>
      <c r="D37" s="71"/>
      <c r="E37" s="72"/>
      <c r="F37" s="71"/>
      <c r="G37" s="72"/>
      <c r="H37" s="71"/>
      <c r="I37" s="34"/>
      <c r="J37" s="30"/>
      <c r="K37" s="32"/>
      <c r="L37" s="34"/>
      <c r="M37" s="34"/>
      <c r="N37" s="72"/>
      <c r="O37" s="71"/>
      <c r="P37" s="72"/>
      <c r="Q37" s="73"/>
      <c r="R37" s="71"/>
      <c r="S37" s="72"/>
      <c r="T37" s="71"/>
      <c r="U37" s="74"/>
      <c r="V37" s="75"/>
      <c r="W37" s="76"/>
      <c r="X37" s="34"/>
      <c r="Y37" s="72"/>
      <c r="Z37" s="77"/>
      <c r="AA37" s="34"/>
      <c r="AB37" s="72"/>
    </row>
    <row r="38" spans="2:28" ht="12.75">
      <c r="B38" s="61"/>
      <c r="C38" s="80"/>
      <c r="D38" s="86"/>
      <c r="E38" s="68"/>
      <c r="F38" s="86"/>
      <c r="G38" s="68"/>
      <c r="H38" s="46"/>
      <c r="I38" s="86"/>
      <c r="J38" s="41"/>
      <c r="K38" s="43"/>
      <c r="L38" s="45"/>
      <c r="M38" s="45"/>
      <c r="N38" s="43"/>
      <c r="O38" s="86"/>
      <c r="P38" s="68"/>
      <c r="Q38" s="87"/>
      <c r="R38" s="87"/>
      <c r="S38" s="68"/>
      <c r="T38" s="86"/>
      <c r="U38" s="68"/>
      <c r="V38" s="86"/>
      <c r="W38" s="68"/>
      <c r="X38" s="87"/>
      <c r="Y38" s="88"/>
      <c r="Z38" s="88"/>
      <c r="AA38" s="87"/>
      <c r="AB38" s="88"/>
    </row>
    <row r="39" spans="1:28" ht="12.75">
      <c r="A39" s="21">
        <v>3</v>
      </c>
      <c r="B39" s="89">
        <v>38172</v>
      </c>
      <c r="C39" s="78" t="s">
        <v>46</v>
      </c>
      <c r="D39" s="30">
        <v>72572502.29978028</v>
      </c>
      <c r="E39" s="32">
        <f>D39+E36</f>
        <v>1820979856.2700276</v>
      </c>
      <c r="F39" s="30">
        <v>69717173.446275</v>
      </c>
      <c r="G39" s="33">
        <f>F39+G36</f>
        <v>1785629568.0397995</v>
      </c>
      <c r="H39" s="30">
        <f aca="true" t="shared" si="24" ref="H39:I45">D39-F39</f>
        <v>2855328.8535052836</v>
      </c>
      <c r="I39" s="33">
        <f t="shared" si="24"/>
        <v>35350288.230228186</v>
      </c>
      <c r="J39" s="30">
        <v>-1154.766074448824</v>
      </c>
      <c r="K39" s="32">
        <f>K36+J39</f>
        <v>-23593.89811864486</v>
      </c>
      <c r="L39" s="34">
        <f aca="true" t="shared" si="25" ref="L39:L50">H39+J39</f>
        <v>2854174.087430835</v>
      </c>
      <c r="M39" s="34">
        <f>L39</f>
        <v>2854174.087430835</v>
      </c>
      <c r="N39" s="34">
        <f>L39+N36</f>
        <v>35326694.33210948</v>
      </c>
      <c r="O39" s="30">
        <v>2854174.087430835</v>
      </c>
      <c r="P39" s="32">
        <f>O39+P36</f>
        <v>30224967.209770158</v>
      </c>
      <c r="Q39" s="36"/>
      <c r="R39" s="30">
        <v>0</v>
      </c>
      <c r="S39" s="33">
        <f>+R39+S36</f>
        <v>5101727.122339325</v>
      </c>
      <c r="T39" s="30">
        <f aca="true" t="shared" si="26" ref="T39:T50">O39+R39</f>
        <v>2854174.087430835</v>
      </c>
      <c r="U39" s="74">
        <f aca="true" t="shared" si="27" ref="U39:U50">P39+S39</f>
        <v>35326694.33210948</v>
      </c>
      <c r="V39" s="71">
        <v>18415.14</v>
      </c>
      <c r="W39" s="74">
        <f>+W36+V39</f>
        <v>80282.94</v>
      </c>
      <c r="X39" s="79">
        <f aca="true" t="shared" si="28" ref="X39:X50">+R39+V39</f>
        <v>18415.14</v>
      </c>
      <c r="Y39" s="33">
        <f>+X39+Y36</f>
        <v>5182010.0623393245</v>
      </c>
      <c r="Z39" s="80"/>
      <c r="AA39" s="79">
        <v>2969709</v>
      </c>
      <c r="AB39" s="33">
        <v>-12810204.292348739</v>
      </c>
    </row>
    <row r="40" spans="1:28" ht="12.75">
      <c r="A40" s="21">
        <v>3</v>
      </c>
      <c r="B40" s="89">
        <v>38203</v>
      </c>
      <c r="C40" s="78" t="s">
        <v>46</v>
      </c>
      <c r="D40" s="30">
        <v>69376801.13311361</v>
      </c>
      <c r="E40" s="32">
        <f aca="true" t="shared" si="29" ref="E40:E50">+E39+D40</f>
        <v>1890356657.4031413</v>
      </c>
      <c r="F40" s="30">
        <v>70298182.1567486</v>
      </c>
      <c r="G40" s="33">
        <f aca="true" t="shared" si="30" ref="G40:G50">+G39+F40</f>
        <v>1855927750.196548</v>
      </c>
      <c r="H40" s="30">
        <f t="shared" si="24"/>
        <v>-921381.0236349851</v>
      </c>
      <c r="I40" s="33">
        <f t="shared" si="24"/>
        <v>34428907.206593275</v>
      </c>
      <c r="J40" s="30">
        <v>372.6294246031903</v>
      </c>
      <c r="K40" s="32">
        <f aca="true" t="shared" si="31" ref="K40:K50">+K39+J40</f>
        <v>-23221.268694041668</v>
      </c>
      <c r="L40" s="34">
        <f t="shared" si="25"/>
        <v>-921008.3942103819</v>
      </c>
      <c r="M40" s="34">
        <f aca="true" t="shared" si="32" ref="M40:M50">M39+L40</f>
        <v>1933165.6932204529</v>
      </c>
      <c r="N40" s="34">
        <f aca="true" t="shared" si="33" ref="N40:N45">N39+L40</f>
        <v>34405685.9378991</v>
      </c>
      <c r="O40" s="30">
        <v>-921008.3942103833</v>
      </c>
      <c r="P40" s="32">
        <f aca="true" t="shared" si="34" ref="P40:P50">+P39+O40</f>
        <v>29303958.815559775</v>
      </c>
      <c r="Q40" s="36"/>
      <c r="R40" s="30">
        <v>0</v>
      </c>
      <c r="S40" s="33">
        <f aca="true" t="shared" si="35" ref="S40:S50">R40+S39</f>
        <v>5101727.122339325</v>
      </c>
      <c r="T40" s="30">
        <f t="shared" si="26"/>
        <v>-921008.3942103833</v>
      </c>
      <c r="U40" s="71">
        <f t="shared" si="27"/>
        <v>34405685.9378991</v>
      </c>
      <c r="V40" s="30">
        <v>16879.76</v>
      </c>
      <c r="W40" s="71">
        <f aca="true" t="shared" si="36" ref="W40:W50">+W39+V40</f>
        <v>97162.7</v>
      </c>
      <c r="X40" s="55">
        <f t="shared" si="28"/>
        <v>16879.76</v>
      </c>
      <c r="Y40" s="33">
        <f aca="true" t="shared" si="37" ref="Y40:Y50">+X40+Y39</f>
        <v>5198889.822339324</v>
      </c>
      <c r="Z40" s="90"/>
      <c r="AA40" s="79">
        <v>-905000</v>
      </c>
      <c r="AB40" s="33">
        <v>-13715204.292348739</v>
      </c>
    </row>
    <row r="41" spans="1:28" ht="12.75">
      <c r="A41" s="21">
        <v>3</v>
      </c>
      <c r="B41" s="89">
        <v>38234</v>
      </c>
      <c r="C41" s="78" t="s">
        <v>46</v>
      </c>
      <c r="D41" s="30">
        <v>66980309.51644694</v>
      </c>
      <c r="E41" s="32">
        <f t="shared" si="29"/>
        <v>1957336966.919588</v>
      </c>
      <c r="F41" s="30">
        <v>66608144.80558699</v>
      </c>
      <c r="G41" s="32">
        <f t="shared" si="30"/>
        <v>1922535895.002135</v>
      </c>
      <c r="H41" s="30">
        <f t="shared" si="24"/>
        <v>372164.7108599469</v>
      </c>
      <c r="I41" s="33">
        <f t="shared" si="24"/>
        <v>34801071.91745305</v>
      </c>
      <c r="J41" s="30">
        <v>-150.51267446146812</v>
      </c>
      <c r="K41" s="32">
        <f t="shared" si="31"/>
        <v>-23371.781368503136</v>
      </c>
      <c r="L41" s="34">
        <f t="shared" si="25"/>
        <v>372014.19818548544</v>
      </c>
      <c r="M41" s="34">
        <f t="shared" si="32"/>
        <v>2305179.891405938</v>
      </c>
      <c r="N41" s="34">
        <f t="shared" si="33"/>
        <v>34777700.13608459</v>
      </c>
      <c r="O41" s="30">
        <v>372014.1981854886</v>
      </c>
      <c r="P41" s="32">
        <f t="shared" si="34"/>
        <v>29675973.013745263</v>
      </c>
      <c r="Q41" s="36"/>
      <c r="R41" s="30">
        <v>0</v>
      </c>
      <c r="S41" s="33">
        <f t="shared" si="35"/>
        <v>5101727.122339325</v>
      </c>
      <c r="T41" s="30">
        <f t="shared" si="26"/>
        <v>372014.1981854886</v>
      </c>
      <c r="U41" s="33">
        <f t="shared" si="27"/>
        <v>34777700.13608459</v>
      </c>
      <c r="V41" s="30">
        <v>16772.8</v>
      </c>
      <c r="W41" s="71">
        <f t="shared" si="36"/>
        <v>113935.5</v>
      </c>
      <c r="X41" s="55">
        <f t="shared" si="28"/>
        <v>16772.8</v>
      </c>
      <c r="Y41" s="33">
        <f t="shared" si="37"/>
        <v>5215662.622339324</v>
      </c>
      <c r="Z41" s="80"/>
      <c r="AA41" s="79">
        <v>343993.43661769107</v>
      </c>
      <c r="AB41" s="33">
        <v>-13371210.855731048</v>
      </c>
    </row>
    <row r="42" spans="1:28" ht="12.75">
      <c r="A42" s="21">
        <v>3</v>
      </c>
      <c r="B42" s="89">
        <v>38264</v>
      </c>
      <c r="C42" s="78" t="s">
        <v>46</v>
      </c>
      <c r="D42" s="30">
        <v>79234223.21644695</v>
      </c>
      <c r="E42" s="32">
        <f t="shared" si="29"/>
        <v>2036571190.136035</v>
      </c>
      <c r="F42" s="30">
        <v>74713966.506787</v>
      </c>
      <c r="G42" s="32">
        <f t="shared" si="30"/>
        <v>1997249861.508922</v>
      </c>
      <c r="H42" s="30">
        <f t="shared" si="24"/>
        <v>4520256.709659949</v>
      </c>
      <c r="I42" s="33">
        <f t="shared" si="24"/>
        <v>39321328.627112865</v>
      </c>
      <c r="J42" s="30">
        <v>-1828.1043494194746</v>
      </c>
      <c r="K42" s="32">
        <f t="shared" si="31"/>
        <v>-25199.88571792261</v>
      </c>
      <c r="L42" s="34">
        <f t="shared" si="25"/>
        <v>4518428.6053105295</v>
      </c>
      <c r="M42" s="34">
        <f t="shared" si="32"/>
        <v>6823608.496716468</v>
      </c>
      <c r="N42" s="34">
        <f t="shared" si="33"/>
        <v>39296128.741395116</v>
      </c>
      <c r="O42" s="30">
        <v>4518428.6053105295</v>
      </c>
      <c r="P42" s="32">
        <f t="shared" si="34"/>
        <v>34194401.61905579</v>
      </c>
      <c r="Q42" s="36"/>
      <c r="R42" s="30">
        <v>0</v>
      </c>
      <c r="S42" s="33">
        <f t="shared" si="35"/>
        <v>5101727.122339325</v>
      </c>
      <c r="T42" s="30">
        <f t="shared" si="26"/>
        <v>4518428.6053105295</v>
      </c>
      <c r="U42" s="33">
        <f t="shared" si="27"/>
        <v>39296128.741395116</v>
      </c>
      <c r="V42" s="30">
        <v>18285.15</v>
      </c>
      <c r="W42" s="71">
        <f t="shared" si="36"/>
        <v>132220.65</v>
      </c>
      <c r="X42" s="55">
        <f t="shared" si="28"/>
        <v>18285.15</v>
      </c>
      <c r="Y42" s="33">
        <f t="shared" si="37"/>
        <v>5233947.7723393245</v>
      </c>
      <c r="Z42" s="91"/>
      <c r="AA42" s="55">
        <v>4515551.660509858</v>
      </c>
      <c r="AB42" s="33">
        <v>-8855659.19522119</v>
      </c>
    </row>
    <row r="43" spans="1:28" ht="12.75">
      <c r="A43" s="21">
        <v>3</v>
      </c>
      <c r="B43" s="89">
        <v>38295</v>
      </c>
      <c r="C43" s="78" t="s">
        <v>46</v>
      </c>
      <c r="D43" s="30">
        <v>85846148.51139872</v>
      </c>
      <c r="E43" s="32">
        <f t="shared" si="29"/>
        <v>2122417338.6474338</v>
      </c>
      <c r="F43" s="30">
        <v>84210823.535926</v>
      </c>
      <c r="G43" s="32">
        <f t="shared" si="30"/>
        <v>2081460685.0448482</v>
      </c>
      <c r="H43" s="30">
        <f t="shared" si="24"/>
        <v>1635324.9754727185</v>
      </c>
      <c r="I43" s="33">
        <f t="shared" si="24"/>
        <v>40956653.602585554</v>
      </c>
      <c r="J43" s="30">
        <v>-661.3661330309696</v>
      </c>
      <c r="K43" s="32">
        <f t="shared" si="31"/>
        <v>-25861.25185095358</v>
      </c>
      <c r="L43" s="34">
        <f t="shared" si="25"/>
        <v>1634663.6093396875</v>
      </c>
      <c r="M43" s="34">
        <f t="shared" si="32"/>
        <v>8458272.106056156</v>
      </c>
      <c r="N43" s="34">
        <f t="shared" si="33"/>
        <v>40930792.3507348</v>
      </c>
      <c r="O43" s="30">
        <v>1634663.6093396842</v>
      </c>
      <c r="P43" s="32">
        <f t="shared" si="34"/>
        <v>35829065.22839548</v>
      </c>
      <c r="Q43" s="36"/>
      <c r="R43" s="30">
        <v>0</v>
      </c>
      <c r="S43" s="33">
        <f t="shared" si="35"/>
        <v>5101727.122339325</v>
      </c>
      <c r="T43" s="30">
        <f t="shared" si="26"/>
        <v>1634663.6093396842</v>
      </c>
      <c r="U43" s="33">
        <f t="shared" si="27"/>
        <v>40930792.3507348</v>
      </c>
      <c r="V43" s="30">
        <v>17695.3</v>
      </c>
      <c r="W43" s="71">
        <f t="shared" si="36"/>
        <v>149915.94999999998</v>
      </c>
      <c r="X43" s="55">
        <f t="shared" si="28"/>
        <v>17695.3</v>
      </c>
      <c r="Y43" s="33">
        <f t="shared" si="37"/>
        <v>5251643.072339324</v>
      </c>
      <c r="AA43" s="55">
        <v>1741963.6219601855</v>
      </c>
      <c r="AB43" s="33">
        <v>-7113695.573261004</v>
      </c>
    </row>
    <row r="44" spans="1:28" ht="12.75">
      <c r="A44" s="21">
        <v>3</v>
      </c>
      <c r="B44" s="89">
        <v>38325</v>
      </c>
      <c r="C44" s="78" t="s">
        <v>46</v>
      </c>
      <c r="D44" s="30">
        <v>95789435.39473204</v>
      </c>
      <c r="E44" s="32">
        <f t="shared" si="29"/>
        <v>2218206774.0421658</v>
      </c>
      <c r="F44" s="30">
        <v>93976935.93648699</v>
      </c>
      <c r="G44" s="32">
        <f t="shared" si="30"/>
        <v>2175437620.981335</v>
      </c>
      <c r="H44" s="30">
        <f t="shared" si="24"/>
        <v>1812499.458245054</v>
      </c>
      <c r="I44" s="33">
        <f t="shared" si="24"/>
        <v>42769153.06083059</v>
      </c>
      <c r="J44" s="30">
        <v>-733.0199047890492</v>
      </c>
      <c r="K44" s="32">
        <f t="shared" si="31"/>
        <v>-26594.27175574263</v>
      </c>
      <c r="L44" s="34">
        <f t="shared" si="25"/>
        <v>1811766.4383402648</v>
      </c>
      <c r="M44" s="34">
        <f t="shared" si="32"/>
        <v>10270038.544396421</v>
      </c>
      <c r="N44" s="34">
        <f t="shared" si="33"/>
        <v>42742558.78907506</v>
      </c>
      <c r="O44" s="30">
        <v>1811766.438340269</v>
      </c>
      <c r="P44" s="32">
        <f t="shared" si="34"/>
        <v>37640831.666735746</v>
      </c>
      <c r="Q44" s="36"/>
      <c r="R44" s="30">
        <v>0</v>
      </c>
      <c r="S44" s="33">
        <f t="shared" si="35"/>
        <v>5101727.122339325</v>
      </c>
      <c r="T44" s="30">
        <f t="shared" si="26"/>
        <v>1811766.438340269</v>
      </c>
      <c r="U44" s="33">
        <f t="shared" si="27"/>
        <v>42742558.78907507</v>
      </c>
      <c r="V44" s="30">
        <v>18285.15</v>
      </c>
      <c r="W44" s="71">
        <f t="shared" si="36"/>
        <v>168201.09999999998</v>
      </c>
      <c r="X44" s="55">
        <f t="shared" si="28"/>
        <v>18285.15</v>
      </c>
      <c r="Y44" s="33">
        <f t="shared" si="37"/>
        <v>5269928.222339325</v>
      </c>
      <c r="Z44" s="91"/>
      <c r="AA44" s="55">
        <v>1756483.5407235734</v>
      </c>
      <c r="AB44" s="33">
        <v>-5357212.0325374305</v>
      </c>
    </row>
    <row r="45" spans="1:28" ht="12.75">
      <c r="A45" s="21">
        <v>3</v>
      </c>
      <c r="B45" s="89">
        <v>38356</v>
      </c>
      <c r="C45" s="78" t="s">
        <v>48</v>
      </c>
      <c r="D45" s="30">
        <v>98680720.39473204</v>
      </c>
      <c r="E45" s="32">
        <f t="shared" si="29"/>
        <v>2316887494.4368978</v>
      </c>
      <c r="F45" s="30">
        <v>95513123.020098</v>
      </c>
      <c r="G45" s="32">
        <f t="shared" si="30"/>
        <v>2270950744.0014334</v>
      </c>
      <c r="H45" s="30">
        <f t="shared" si="24"/>
        <v>3167597.3746340424</v>
      </c>
      <c r="I45" s="33">
        <f t="shared" si="24"/>
        <v>45936750.43546438</v>
      </c>
      <c r="J45" s="30">
        <v>-1281.0552386110649</v>
      </c>
      <c r="K45" s="32">
        <f t="shared" si="31"/>
        <v>-27875.326994353694</v>
      </c>
      <c r="L45" s="34">
        <f t="shared" si="25"/>
        <v>3166316.3193954313</v>
      </c>
      <c r="M45" s="34">
        <f t="shared" si="32"/>
        <v>13436354.863791853</v>
      </c>
      <c r="N45" s="34">
        <f t="shared" si="33"/>
        <v>45908875.10847049</v>
      </c>
      <c r="O45" s="30">
        <v>2367239.8131255656</v>
      </c>
      <c r="P45" s="32">
        <f t="shared" si="34"/>
        <v>40008071.47986131</v>
      </c>
      <c r="Q45" s="36"/>
      <c r="R45" s="30">
        <v>799076.5062698647</v>
      </c>
      <c r="S45" s="33">
        <f t="shared" si="35"/>
        <v>5900803.62860919</v>
      </c>
      <c r="T45" s="30">
        <f t="shared" si="26"/>
        <v>3166316.3193954304</v>
      </c>
      <c r="U45" s="33">
        <f t="shared" si="27"/>
        <v>45908875.1084705</v>
      </c>
      <c r="V45" s="30">
        <v>20685.61</v>
      </c>
      <c r="W45" s="71">
        <f t="shared" si="36"/>
        <v>188886.70999999996</v>
      </c>
      <c r="X45" s="55">
        <f t="shared" si="28"/>
        <v>819762.1162698647</v>
      </c>
      <c r="Y45" s="33">
        <f t="shared" si="37"/>
        <v>6089690.33860919</v>
      </c>
      <c r="Z45" s="91"/>
      <c r="AA45" s="55">
        <v>3183731.5781713054</v>
      </c>
      <c r="AB45" s="33">
        <v>-2173480.454366125</v>
      </c>
    </row>
    <row r="46" spans="1:28" ht="12.75">
      <c r="A46" s="21">
        <v>3</v>
      </c>
      <c r="B46" s="89">
        <v>38387</v>
      </c>
      <c r="C46" s="78" t="s">
        <v>46</v>
      </c>
      <c r="D46" s="30">
        <v>88825262.39473204</v>
      </c>
      <c r="E46" s="32">
        <f t="shared" si="29"/>
        <v>2405712756.8316298</v>
      </c>
      <c r="F46" s="30">
        <v>83599520.495024</v>
      </c>
      <c r="G46" s="32">
        <f t="shared" si="30"/>
        <v>2354550264.4964576</v>
      </c>
      <c r="H46" s="30">
        <f>D46-F46</f>
        <v>5225741.8997080475</v>
      </c>
      <c r="I46" s="33">
        <f>H46+I45</f>
        <v>51162492.33517243</v>
      </c>
      <c r="J46" s="30">
        <v>-2113.420123990625</v>
      </c>
      <c r="K46" s="32">
        <f t="shared" si="31"/>
        <v>-29988.74711834432</v>
      </c>
      <c r="L46" s="34">
        <f t="shared" si="25"/>
        <v>5223628.479584057</v>
      </c>
      <c r="M46" s="34">
        <f t="shared" si="32"/>
        <v>18659983.34337591</v>
      </c>
      <c r="N46" s="34">
        <f>L46+N45</f>
        <v>51132503.58805455</v>
      </c>
      <c r="O46" s="30">
        <v>52236.284795843065</v>
      </c>
      <c r="P46" s="32">
        <f t="shared" si="34"/>
        <v>40060307.764657155</v>
      </c>
      <c r="Q46" s="36"/>
      <c r="R46" s="30">
        <v>5171392.194788212</v>
      </c>
      <c r="S46" s="33">
        <f t="shared" si="35"/>
        <v>11072195.823397402</v>
      </c>
      <c r="T46" s="30">
        <f t="shared" si="26"/>
        <v>5223628.479584055</v>
      </c>
      <c r="U46" s="33">
        <f t="shared" si="27"/>
        <v>51132503.58805455</v>
      </c>
      <c r="V46" s="30">
        <v>22174.55</v>
      </c>
      <c r="W46" s="71">
        <f t="shared" si="36"/>
        <v>211061.25999999995</v>
      </c>
      <c r="X46" s="55">
        <f t="shared" si="28"/>
        <v>5193566.744788212</v>
      </c>
      <c r="Y46" s="33">
        <f t="shared" si="37"/>
        <v>11283257.083397401</v>
      </c>
      <c r="Z46" s="91"/>
      <c r="AA46" s="55">
        <v>2173480.359366119</v>
      </c>
      <c r="AB46" s="33">
        <v>0</v>
      </c>
    </row>
    <row r="47" spans="1:28" ht="12.75">
      <c r="A47" s="21">
        <v>3</v>
      </c>
      <c r="B47" s="89">
        <v>38415</v>
      </c>
      <c r="C47" s="78" t="s">
        <v>46</v>
      </c>
      <c r="D47" s="30">
        <v>89219359.73492955</v>
      </c>
      <c r="E47" s="32">
        <f t="shared" si="29"/>
        <v>2494932116.5665593</v>
      </c>
      <c r="F47" s="30">
        <v>86090863.63100049</v>
      </c>
      <c r="G47" s="32">
        <f t="shared" si="30"/>
        <v>2440641128.127458</v>
      </c>
      <c r="H47" s="30">
        <f>D47-F47</f>
        <v>3128496.1039290577</v>
      </c>
      <c r="I47" s="33">
        <f>H47+I46</f>
        <v>54290988.43910149</v>
      </c>
      <c r="J47" s="30">
        <v>-1247.8860963135958</v>
      </c>
      <c r="K47" s="32">
        <f t="shared" si="31"/>
        <v>-31236.633214657915</v>
      </c>
      <c r="L47" s="34">
        <f t="shared" si="25"/>
        <v>3127248.217832744</v>
      </c>
      <c r="M47" s="34">
        <f t="shared" si="32"/>
        <v>21787231.561208654</v>
      </c>
      <c r="N47" s="34">
        <f>L47+N46</f>
        <v>54259751.8058873</v>
      </c>
      <c r="O47" s="30">
        <v>22336.324372284114</v>
      </c>
      <c r="P47" s="32">
        <f t="shared" si="34"/>
        <v>40082644.08902944</v>
      </c>
      <c r="Q47" s="36"/>
      <c r="R47" s="30">
        <v>3104911.893460462</v>
      </c>
      <c r="S47" s="33">
        <f t="shared" si="35"/>
        <v>14177107.716857864</v>
      </c>
      <c r="T47" s="30">
        <f t="shared" si="26"/>
        <v>3127248.217832746</v>
      </c>
      <c r="U47" s="33">
        <f t="shared" si="27"/>
        <v>54259751.805887304</v>
      </c>
      <c r="V47" s="30">
        <v>45072.04</v>
      </c>
      <c r="W47" s="71">
        <f t="shared" si="36"/>
        <v>256133.29999999996</v>
      </c>
      <c r="X47" s="55">
        <f t="shared" si="28"/>
        <v>3149983.933460462</v>
      </c>
      <c r="Y47" s="33">
        <f t="shared" si="37"/>
        <v>14433241.016857862</v>
      </c>
      <c r="AA47" s="55">
        <v>0</v>
      </c>
      <c r="AB47" s="33">
        <v>0</v>
      </c>
    </row>
    <row r="48" spans="1:28" ht="12.75" customHeight="1">
      <c r="A48" s="21">
        <v>3</v>
      </c>
      <c r="B48" s="89">
        <v>38446</v>
      </c>
      <c r="C48" s="78" t="s">
        <v>46</v>
      </c>
      <c r="D48" s="30">
        <v>79939341.49985245</v>
      </c>
      <c r="E48" s="32">
        <f t="shared" si="29"/>
        <v>2574871458.066412</v>
      </c>
      <c r="F48" s="30">
        <v>79275583.7851</v>
      </c>
      <c r="G48" s="32">
        <f t="shared" si="30"/>
        <v>2519916711.912558</v>
      </c>
      <c r="H48" s="30">
        <f>D48-F48</f>
        <v>663757.7147524506</v>
      </c>
      <c r="I48" s="33">
        <f>H48+I47</f>
        <v>54954746.15385394</v>
      </c>
      <c r="J48" s="30">
        <v>-264.1755704714451</v>
      </c>
      <c r="K48" s="32">
        <f t="shared" si="31"/>
        <v>-31500.80878512936</v>
      </c>
      <c r="L48" s="34">
        <f t="shared" si="25"/>
        <v>663493.5391819791</v>
      </c>
      <c r="M48" s="34">
        <f t="shared" si="32"/>
        <v>22450725.10039063</v>
      </c>
      <c r="N48" s="34">
        <f>L48+N47</f>
        <v>54923245.345069274</v>
      </c>
      <c r="O48" s="30">
        <v>3317.4676959067583</v>
      </c>
      <c r="P48" s="32">
        <f t="shared" si="34"/>
        <v>40085961.556725346</v>
      </c>
      <c r="Q48" s="36"/>
      <c r="R48" s="30">
        <v>660176.0714860689</v>
      </c>
      <c r="S48" s="33">
        <f t="shared" si="35"/>
        <v>14837283.788343932</v>
      </c>
      <c r="T48" s="30">
        <f t="shared" si="26"/>
        <v>663493.5391819756</v>
      </c>
      <c r="U48" s="33">
        <f t="shared" si="27"/>
        <v>54923245.345069274</v>
      </c>
      <c r="V48" s="30">
        <v>63912.26</v>
      </c>
      <c r="W48" s="71">
        <f t="shared" si="36"/>
        <v>320045.55999999994</v>
      </c>
      <c r="X48" s="55">
        <f t="shared" si="28"/>
        <v>724088.3314860689</v>
      </c>
      <c r="Y48" s="33">
        <f t="shared" si="37"/>
        <v>15157329.348343931</v>
      </c>
      <c r="AA48" s="55">
        <v>0</v>
      </c>
      <c r="AB48" s="33">
        <v>0</v>
      </c>
    </row>
    <row r="49" spans="1:28" s="61" customFormat="1" ht="12.75" customHeight="1">
      <c r="A49" s="52">
        <v>3</v>
      </c>
      <c r="B49" s="89">
        <v>38476</v>
      </c>
      <c r="C49" s="78" t="s">
        <v>46</v>
      </c>
      <c r="D49" s="30">
        <v>61130803.499852456</v>
      </c>
      <c r="E49" s="31">
        <f t="shared" si="29"/>
        <v>2636002261.5662646</v>
      </c>
      <c r="F49" s="55">
        <v>74193398.594716</v>
      </c>
      <c r="G49" s="31">
        <f t="shared" si="30"/>
        <v>2594110110.507274</v>
      </c>
      <c r="H49" s="30">
        <f>D49-F49</f>
        <v>-13062595.094863541</v>
      </c>
      <c r="I49" s="33">
        <f>H49+I48</f>
        <v>41892151.0589904</v>
      </c>
      <c r="J49" s="30">
        <v>5198.912847755477</v>
      </c>
      <c r="K49" s="31">
        <f t="shared" si="31"/>
        <v>-26301.895937373883</v>
      </c>
      <c r="L49" s="34">
        <f t="shared" si="25"/>
        <v>-13057396.182015786</v>
      </c>
      <c r="M49" s="34">
        <f t="shared" si="32"/>
        <v>9393328.918374846</v>
      </c>
      <c r="N49" s="34">
        <f>L49+N48</f>
        <v>41865849.16305349</v>
      </c>
      <c r="O49" s="30">
        <v>-3321839.5160111785</v>
      </c>
      <c r="P49" s="32">
        <f t="shared" si="34"/>
        <v>36764122.04071417</v>
      </c>
      <c r="Q49" s="63"/>
      <c r="R49" s="55">
        <v>-9735556.666004607</v>
      </c>
      <c r="S49" s="58">
        <f t="shared" si="35"/>
        <v>5101727.122339325</v>
      </c>
      <c r="T49" s="55">
        <f t="shared" si="26"/>
        <v>-13057396.182015786</v>
      </c>
      <c r="U49" s="58">
        <f t="shared" si="27"/>
        <v>41865849.16305349</v>
      </c>
      <c r="V49" s="30">
        <v>65374.45</v>
      </c>
      <c r="W49" s="79">
        <f t="shared" si="36"/>
        <v>385420.00999999995</v>
      </c>
      <c r="X49" s="55">
        <f t="shared" si="28"/>
        <v>-9670182.216004608</v>
      </c>
      <c r="Y49" s="33">
        <f t="shared" si="37"/>
        <v>5487147.132339323</v>
      </c>
      <c r="Z49" s="81"/>
      <c r="AA49" s="55">
        <v>0</v>
      </c>
      <c r="AB49" s="33">
        <v>0</v>
      </c>
    </row>
    <row r="50" spans="1:28" s="61" customFormat="1" ht="12.75" customHeight="1">
      <c r="A50" s="52">
        <v>3</v>
      </c>
      <c r="B50" s="89">
        <v>38507</v>
      </c>
      <c r="C50" s="78" t="s">
        <v>46</v>
      </c>
      <c r="D50" s="41">
        <v>72123963.43537337</v>
      </c>
      <c r="E50" s="42">
        <f t="shared" si="29"/>
        <v>2708126225.001638</v>
      </c>
      <c r="F50" s="62">
        <v>71214743</v>
      </c>
      <c r="G50" s="42">
        <f t="shared" si="30"/>
        <v>2665324853.507274</v>
      </c>
      <c r="H50" s="41">
        <f>D50-F50</f>
        <v>909220.4353733659</v>
      </c>
      <c r="I50" s="44">
        <f>H50+I49</f>
        <v>42801371.49436376</v>
      </c>
      <c r="J50" s="41">
        <v>-361.86954123084433</v>
      </c>
      <c r="K50" s="42">
        <f t="shared" si="31"/>
        <v>-26663.765478604728</v>
      </c>
      <c r="L50" s="83">
        <f t="shared" si="25"/>
        <v>908858.565832135</v>
      </c>
      <c r="M50" s="45">
        <f t="shared" si="32"/>
        <v>10302187.48420698</v>
      </c>
      <c r="N50" s="43">
        <f>L50+N49</f>
        <v>42774707.72888563</v>
      </c>
      <c r="O50" s="41">
        <v>908858.0833001286</v>
      </c>
      <c r="P50" s="42">
        <f t="shared" si="34"/>
        <v>37672980.124014296</v>
      </c>
      <c r="Q50" s="84"/>
      <c r="R50" s="41">
        <v>0</v>
      </c>
      <c r="S50" s="65">
        <f t="shared" si="35"/>
        <v>5101727.122339325</v>
      </c>
      <c r="T50" s="62">
        <f t="shared" si="26"/>
        <v>908858.0833001286</v>
      </c>
      <c r="U50" s="65">
        <f t="shared" si="27"/>
        <v>42774707.24635362</v>
      </c>
      <c r="V50" s="41">
        <v>22223.96</v>
      </c>
      <c r="W50" s="64">
        <f t="shared" si="36"/>
        <v>407643.97</v>
      </c>
      <c r="X50" s="62">
        <f t="shared" si="28"/>
        <v>22223.96</v>
      </c>
      <c r="Y50" s="44">
        <f t="shared" si="37"/>
        <v>5509371.092339323</v>
      </c>
      <c r="Z50" s="92"/>
      <c r="AA50" s="62">
        <v>0</v>
      </c>
      <c r="AB50" s="44">
        <v>0</v>
      </c>
    </row>
    <row r="51" spans="1:28" ht="12.75">
      <c r="A51" s="93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94"/>
      <c r="R51" s="94"/>
      <c r="S51" s="95"/>
      <c r="T51" s="94"/>
      <c r="U51" s="95"/>
      <c r="V51" s="94"/>
      <c r="W51" s="94"/>
      <c r="X51" s="94"/>
      <c r="Y51" s="94"/>
      <c r="Z51" s="96"/>
      <c r="AA51" s="79"/>
      <c r="AB51" s="96"/>
    </row>
    <row r="52" spans="4:28" ht="12.75">
      <c r="D52" s="87"/>
      <c r="E52" s="87"/>
      <c r="F52" s="87"/>
      <c r="G52" s="87"/>
      <c r="H52" s="87"/>
      <c r="I52" s="45"/>
      <c r="J52" s="97"/>
      <c r="K52" s="97"/>
      <c r="L52" s="97"/>
      <c r="M52" s="97"/>
      <c r="N52" s="97"/>
      <c r="O52" s="98"/>
      <c r="P52" s="99"/>
      <c r="Q52" s="97"/>
      <c r="R52" s="97"/>
      <c r="S52" s="100"/>
      <c r="T52" s="47"/>
      <c r="U52" s="99"/>
      <c r="V52" s="87"/>
      <c r="W52" s="87"/>
      <c r="X52" s="87"/>
      <c r="Y52" s="87"/>
      <c r="Z52" s="87"/>
      <c r="AA52" s="87"/>
      <c r="AB52" s="87"/>
    </row>
    <row r="53" spans="1:28" ht="12.75">
      <c r="A53" s="21">
        <v>4</v>
      </c>
      <c r="B53" s="89">
        <v>38534</v>
      </c>
      <c r="C53" s="101" t="s">
        <v>49</v>
      </c>
      <c r="D53" s="102">
        <f>'[1]Schedule_B'!H34</f>
        <v>68385763.75849803</v>
      </c>
      <c r="E53" s="72">
        <f>D53+E50</f>
        <v>2776511988.760136</v>
      </c>
      <c r="F53" s="103">
        <f>'[1]Schedule_B'!H$39+'[1]Schedule_B'!H$40</f>
        <v>74070384.34971601</v>
      </c>
      <c r="G53" s="74">
        <f>F53+G50</f>
        <v>2739395237.8569903</v>
      </c>
      <c r="H53" s="103">
        <f aca="true" t="shared" si="38" ref="H53:I59">D53-F53</f>
        <v>-5684620.59121798</v>
      </c>
      <c r="I53" s="74">
        <f t="shared" si="38"/>
        <v>37116750.90314579</v>
      </c>
      <c r="J53" s="103">
        <f>'[1]Schedule_B'!H$45-'[1]Schedule_B'!H42</f>
        <v>2262.4789953045547</v>
      </c>
      <c r="K53" s="72">
        <f>J53+K50</f>
        <v>-24401.286483300173</v>
      </c>
      <c r="L53" s="104">
        <f aca="true" t="shared" si="39" ref="L53:L64">H53+J53</f>
        <v>-5682358.112222675</v>
      </c>
      <c r="M53" s="104">
        <f>L53</f>
        <v>-5682358.112222675</v>
      </c>
      <c r="N53" s="72">
        <f>L53+N50</f>
        <v>37092349.61666295</v>
      </c>
      <c r="O53" s="103">
        <f>'[1]Schedule_C'!AF50</f>
        <v>-5682358.112222675</v>
      </c>
      <c r="P53" s="72">
        <f>O53+P50</f>
        <v>31990622.01179162</v>
      </c>
      <c r="Q53" s="105"/>
      <c r="R53" s="103">
        <f>'[1]Schedule_C'!P50</f>
        <v>0</v>
      </c>
      <c r="S53" s="74">
        <f>+R53+S50</f>
        <v>5101727.122339325</v>
      </c>
      <c r="T53" s="103">
        <f aca="true" t="shared" si="40" ref="T53:T64">O53+R53</f>
        <v>-5682358.112222675</v>
      </c>
      <c r="U53" s="74">
        <f aca="true" t="shared" si="41" ref="U53:U64">P53+S53</f>
        <v>37092349.13413095</v>
      </c>
      <c r="V53" s="103">
        <f>'[1]Schedule_C1'!M62+'[1]Schedule_C1'!M63</f>
        <v>25001.260000000002</v>
      </c>
      <c r="W53" s="74">
        <f>+W50+V53</f>
        <v>432645.23</v>
      </c>
      <c r="X53" s="106">
        <f aca="true" t="shared" si="42" ref="X53:X64">+R53+V53</f>
        <v>25001.260000000002</v>
      </c>
      <c r="Y53" s="74">
        <f>+X53+Y50</f>
        <v>5534372.352339323</v>
      </c>
      <c r="Z53" s="77"/>
      <c r="AA53" s="106"/>
      <c r="AB53" s="74"/>
    </row>
    <row r="54" spans="1:28" ht="12.75">
      <c r="A54" s="21">
        <v>4</v>
      </c>
      <c r="B54" s="89">
        <v>38565</v>
      </c>
      <c r="C54" s="101" t="s">
        <v>49</v>
      </c>
      <c r="D54" s="30">
        <f>+'[1]Schedule_B'!I34</f>
        <v>75193913.75849803</v>
      </c>
      <c r="E54" s="32">
        <f aca="true" t="shared" si="43" ref="E54:E64">+E53+D54</f>
        <v>2851705902.5186343</v>
      </c>
      <c r="F54" s="30">
        <f>'[1]Schedule_B'!I$39+'[1]Schedule_B'!I$40</f>
        <v>75878971.789204</v>
      </c>
      <c r="G54" s="32">
        <f aca="true" t="shared" si="44" ref="G54:G64">+G53+F54</f>
        <v>2815274209.6461945</v>
      </c>
      <c r="H54" s="30">
        <f t="shared" si="38"/>
        <v>-685058.0307059735</v>
      </c>
      <c r="I54" s="33">
        <f t="shared" si="38"/>
        <v>36431692.87243986</v>
      </c>
      <c r="J54" s="30">
        <f>'[1]Schedule_B'!I$45-'[1]Schedule_B'!I42</f>
        <v>272.65309622103814</v>
      </c>
      <c r="K54" s="32">
        <f aca="true" t="shared" si="45" ref="K54:K64">+K53+J54</f>
        <v>-24128.633387079135</v>
      </c>
      <c r="L54" s="107">
        <f t="shared" si="39"/>
        <v>-684785.3776097525</v>
      </c>
      <c r="M54" s="34">
        <f aca="true" t="shared" si="46" ref="M54:M64">M53+L54</f>
        <v>-6367143.489832427</v>
      </c>
      <c r="N54" s="32">
        <f aca="true" t="shared" si="47" ref="N54:N59">N53+L54</f>
        <v>36407564.2390532</v>
      </c>
      <c r="O54" s="30">
        <f>'[1]Schedule_C'!AF51</f>
        <v>-684785.3776097521</v>
      </c>
      <c r="P54" s="32">
        <f aca="true" t="shared" si="48" ref="P54:P64">+P53+O54</f>
        <v>31305836.63418187</v>
      </c>
      <c r="Q54" s="36"/>
      <c r="R54" s="30">
        <f>'[1]Schedule_C'!P51</f>
        <v>0</v>
      </c>
      <c r="S54" s="33">
        <f aca="true" t="shared" si="49" ref="S54:S64">R54+S53</f>
        <v>5101727.122339325</v>
      </c>
      <c r="T54" s="30">
        <f t="shared" si="40"/>
        <v>-684785.3776097521</v>
      </c>
      <c r="U54" s="33">
        <f t="shared" si="41"/>
        <v>36407563.756521195</v>
      </c>
      <c r="V54" s="30">
        <f>'[1]Schedule_C1'!M65+'[1]Schedule_C1'!M64</f>
        <v>24549.13</v>
      </c>
      <c r="W54" s="33">
        <f aca="true" t="shared" si="50" ref="W54:W64">+W53+V54</f>
        <v>457194.36</v>
      </c>
      <c r="X54" s="55">
        <f t="shared" si="42"/>
        <v>24549.13</v>
      </c>
      <c r="Y54" s="33">
        <f aca="true" t="shared" si="51" ref="Y54:Y64">+X54+Y53</f>
        <v>5558921.482339323</v>
      </c>
      <c r="Z54" s="80"/>
      <c r="AA54" s="55"/>
      <c r="AB54" s="33"/>
    </row>
    <row r="55" spans="1:28" ht="12.75">
      <c r="A55" s="21">
        <v>4</v>
      </c>
      <c r="B55" s="89">
        <v>38596</v>
      </c>
      <c r="C55" s="78" t="s">
        <v>46</v>
      </c>
      <c r="D55" s="41">
        <f>+'[1]Schedule_B'!J34</f>
        <v>78043163.75849803</v>
      </c>
      <c r="E55" s="43">
        <f t="shared" si="43"/>
        <v>2929749066.2771325</v>
      </c>
      <c r="F55" s="41">
        <f>'[1]Schedule_B'!J$39+'[1]Schedule_B'!J$40</f>
        <v>72653042.69082001</v>
      </c>
      <c r="G55" s="43">
        <f t="shared" si="44"/>
        <v>2887927252.3370147</v>
      </c>
      <c r="H55" s="41">
        <f t="shared" si="38"/>
        <v>5390121.067678019</v>
      </c>
      <c r="I55" s="44">
        <f t="shared" si="38"/>
        <v>41821813.940117836</v>
      </c>
      <c r="J55" s="41">
        <f>'[1]Schedule_B'!J$45-'[1]Schedule_B'!J42</f>
        <v>-2145.268184935674</v>
      </c>
      <c r="K55" s="43">
        <f t="shared" si="45"/>
        <v>-26273.90157201481</v>
      </c>
      <c r="L55" s="83">
        <f t="shared" si="39"/>
        <v>5387975.799493084</v>
      </c>
      <c r="M55" s="45">
        <f t="shared" si="46"/>
        <v>-979167.6903393436</v>
      </c>
      <c r="N55" s="43">
        <f t="shared" si="47"/>
        <v>41795540.03854628</v>
      </c>
      <c r="O55" s="41">
        <f>'[1]Schedule_C'!AF52</f>
        <v>5387975.799493086</v>
      </c>
      <c r="P55" s="43">
        <f t="shared" si="48"/>
        <v>36693812.433674954</v>
      </c>
      <c r="Q55" s="47"/>
      <c r="R55" s="41">
        <f>'[1]Schedule_C'!P52</f>
        <v>0</v>
      </c>
      <c r="S55" s="44">
        <f t="shared" si="49"/>
        <v>5101727.122339325</v>
      </c>
      <c r="T55" s="41">
        <f t="shared" si="40"/>
        <v>5387975.799493086</v>
      </c>
      <c r="U55" s="44">
        <f t="shared" si="41"/>
        <v>41795539.55601428</v>
      </c>
      <c r="V55" s="41">
        <f>'[1]Schedule_C1'!M66+'[1]Schedule_C1'!M67</f>
        <v>24194.760000000002</v>
      </c>
      <c r="W55" s="44">
        <f t="shared" si="50"/>
        <v>481389.12</v>
      </c>
      <c r="X55" s="62">
        <f t="shared" si="42"/>
        <v>24194.760000000002</v>
      </c>
      <c r="Y55" s="44">
        <f t="shared" si="51"/>
        <v>5583116.242339322</v>
      </c>
      <c r="Z55" s="88"/>
      <c r="AA55" s="62"/>
      <c r="AB55" s="44"/>
    </row>
    <row r="56" spans="1:28" ht="12.75" hidden="1">
      <c r="A56" s="21">
        <v>4</v>
      </c>
      <c r="B56" s="89">
        <v>38626</v>
      </c>
      <c r="C56" s="78" t="s">
        <v>46</v>
      </c>
      <c r="D56" s="30">
        <f>+'[1]Schedule_B'!K34</f>
        <v>15928437.402230669</v>
      </c>
      <c r="E56" s="32">
        <f t="shared" si="43"/>
        <v>2945677503.6793633</v>
      </c>
      <c r="F56" s="30">
        <f>'[1]Schedule_B'!K$39+'[1]Schedule_B'!K$40</f>
        <v>0</v>
      </c>
      <c r="G56" s="32">
        <f t="shared" si="44"/>
        <v>2887927252.3370147</v>
      </c>
      <c r="H56" s="30">
        <f t="shared" si="38"/>
        <v>15928437.402230669</v>
      </c>
      <c r="I56" s="33">
        <f t="shared" si="38"/>
        <v>57750251.342348576</v>
      </c>
      <c r="J56" s="30">
        <f>'[1]Schedule_B'!K$45-'[1]Schedule_B'!K42</f>
        <v>-6339.518086088821</v>
      </c>
      <c r="K56" s="32">
        <f t="shared" si="45"/>
        <v>-32613.41965810363</v>
      </c>
      <c r="L56" s="107">
        <f t="shared" si="39"/>
        <v>15922097.88414458</v>
      </c>
      <c r="M56" s="34">
        <f t="shared" si="46"/>
        <v>14942930.193805236</v>
      </c>
      <c r="N56" s="32">
        <f t="shared" si="47"/>
        <v>57717637.92269086</v>
      </c>
      <c r="O56" s="30">
        <f>'[1]Schedule_C'!AF53</f>
        <v>3432346.1917965487</v>
      </c>
      <c r="P56" s="32">
        <f t="shared" si="48"/>
        <v>40126158.6254715</v>
      </c>
      <c r="Q56" s="36"/>
      <c r="R56" s="30">
        <f>'[1]Schedule_C'!P53</f>
        <v>12489751.692348031</v>
      </c>
      <c r="S56" s="33">
        <f t="shared" si="49"/>
        <v>17591478.814687356</v>
      </c>
      <c r="T56" s="30">
        <f t="shared" si="40"/>
        <v>15922097.88414458</v>
      </c>
      <c r="U56" s="33">
        <f t="shared" si="41"/>
        <v>57717637.44015886</v>
      </c>
      <c r="V56" s="30">
        <f>'[1]Schedule_C1'!M69+'[1]Schedule_C1'!M68</f>
        <v>18285.15</v>
      </c>
      <c r="W56" s="33">
        <f t="shared" si="50"/>
        <v>499674.27</v>
      </c>
      <c r="X56" s="55">
        <f t="shared" si="42"/>
        <v>12508036.842348032</v>
      </c>
      <c r="Y56" s="33">
        <f t="shared" si="51"/>
        <v>18091153.084687352</v>
      </c>
      <c r="Z56" s="91"/>
      <c r="AA56" s="55"/>
      <c r="AB56" s="33"/>
    </row>
    <row r="57" spans="1:28" ht="12.75" hidden="1">
      <c r="A57" s="21">
        <v>4</v>
      </c>
      <c r="B57" s="89">
        <v>38657</v>
      </c>
      <c r="C57" s="78" t="s">
        <v>46</v>
      </c>
      <c r="D57" s="30">
        <f>'[1]Schedule_B'!L34</f>
        <v>15904871.217834141</v>
      </c>
      <c r="E57" s="32">
        <f t="shared" si="43"/>
        <v>2961582374.8971972</v>
      </c>
      <c r="F57" s="30">
        <f>'[1]Schedule_B'!L$39+'[1]Schedule_B'!L$40</f>
        <v>0</v>
      </c>
      <c r="G57" s="32">
        <f t="shared" si="44"/>
        <v>2887927252.3370147</v>
      </c>
      <c r="H57" s="30">
        <f t="shared" si="38"/>
        <v>15904871.217834141</v>
      </c>
      <c r="I57" s="33">
        <f t="shared" si="38"/>
        <v>73655122.56018257</v>
      </c>
      <c r="J57" s="30">
        <f>'[1]Schedule_B'!L$45-'[1]Schedule_B'!L42</f>
        <v>-6330.138744698837</v>
      </c>
      <c r="K57" s="32">
        <f t="shared" si="45"/>
        <v>-38943.55840280247</v>
      </c>
      <c r="L57" s="107">
        <f t="shared" si="39"/>
        <v>15898541.079089442</v>
      </c>
      <c r="M57" s="34">
        <f t="shared" si="46"/>
        <v>30841471.27289468</v>
      </c>
      <c r="N57" s="32">
        <f t="shared" si="47"/>
        <v>73616179.0017803</v>
      </c>
      <c r="O57" s="30">
        <f>'[1]Schedule_C'!AF54</f>
        <v>104778.0544264242</v>
      </c>
      <c r="P57" s="32">
        <f t="shared" si="48"/>
        <v>40230936.67989793</v>
      </c>
      <c r="Q57" s="36"/>
      <c r="R57" s="30">
        <f>'[1]Schedule_C'!P54</f>
        <v>15793763.024663016</v>
      </c>
      <c r="S57" s="33">
        <f t="shared" si="49"/>
        <v>33385241.839350373</v>
      </c>
      <c r="T57" s="30">
        <f t="shared" si="40"/>
        <v>15898541.07908944</v>
      </c>
      <c r="U57" s="33">
        <f t="shared" si="41"/>
        <v>73616178.5192483</v>
      </c>
      <c r="V57" s="30">
        <f>'[1]Schedule_C1'!M70+'[1]Schedule_C1'!M71</f>
        <v>17695.3</v>
      </c>
      <c r="W57" s="33">
        <f t="shared" si="50"/>
        <v>517369.57</v>
      </c>
      <c r="X57" s="55">
        <f t="shared" si="42"/>
        <v>15811458.324663017</v>
      </c>
      <c r="Y57" s="33">
        <f t="shared" si="51"/>
        <v>33902611.409350365</v>
      </c>
      <c r="AA57" s="55"/>
      <c r="AB57" s="33"/>
    </row>
    <row r="58" spans="1:28" ht="12.75" hidden="1">
      <c r="A58" s="21">
        <v>4</v>
      </c>
      <c r="B58" s="89">
        <v>38687</v>
      </c>
      <c r="C58" s="78" t="s">
        <v>46</v>
      </c>
      <c r="D58" s="30">
        <f>'[1]Schedule_B'!M34</f>
        <v>15902946.533212012</v>
      </c>
      <c r="E58" s="32">
        <f t="shared" si="43"/>
        <v>2977485321.4304094</v>
      </c>
      <c r="F58" s="30">
        <f>'[1]Schedule_B'!M$39+'[1]Schedule_B'!M$40</f>
        <v>0</v>
      </c>
      <c r="G58" s="32">
        <f t="shared" si="44"/>
        <v>2887927252.3370147</v>
      </c>
      <c r="H58" s="30">
        <f t="shared" si="38"/>
        <v>15902946.533212012</v>
      </c>
      <c r="I58" s="33">
        <f t="shared" si="38"/>
        <v>89558069.09339476</v>
      </c>
      <c r="J58" s="30">
        <f>'[1]Schedule_B'!M$45-'[1]Schedule_B'!M42</f>
        <v>-6329.372720219195</v>
      </c>
      <c r="K58" s="32">
        <f t="shared" si="45"/>
        <v>-45272.93112302166</v>
      </c>
      <c r="L58" s="107">
        <f t="shared" si="39"/>
        <v>15896617.160491792</v>
      </c>
      <c r="M58" s="34">
        <f t="shared" si="46"/>
        <v>46738088.433386475</v>
      </c>
      <c r="N58" s="32">
        <f t="shared" si="47"/>
        <v>89512796.1622721</v>
      </c>
      <c r="O58" s="30">
        <f>'[1]Schedule_C'!AF55</f>
        <v>52530.732068911195</v>
      </c>
      <c r="P58" s="32">
        <f t="shared" si="48"/>
        <v>40283467.41196684</v>
      </c>
      <c r="Q58" s="36"/>
      <c r="R58" s="30">
        <f>'[1]Schedule_C'!P55</f>
        <v>15844086.428422883</v>
      </c>
      <c r="S58" s="33">
        <f t="shared" si="49"/>
        <v>49229328.267773256</v>
      </c>
      <c r="T58" s="30">
        <f t="shared" si="40"/>
        <v>15896617.160491794</v>
      </c>
      <c r="U58" s="33">
        <f t="shared" si="41"/>
        <v>89512795.6797401</v>
      </c>
      <c r="V58" s="30">
        <f>'[1]Schedule_C1'!M73+'[1]Schedule_C1'!M72</f>
        <v>20116.99</v>
      </c>
      <c r="W58" s="33">
        <f t="shared" si="50"/>
        <v>537486.56</v>
      </c>
      <c r="X58" s="55">
        <f t="shared" si="42"/>
        <v>15864203.418422883</v>
      </c>
      <c r="Y58" s="33">
        <f t="shared" si="51"/>
        <v>49766814.82777325</v>
      </c>
      <c r="Z58" s="91"/>
      <c r="AA58" s="55"/>
      <c r="AB58" s="33"/>
    </row>
    <row r="59" spans="1:28" ht="12.75" hidden="1">
      <c r="A59" s="21">
        <v>4</v>
      </c>
      <c r="B59" s="89">
        <v>38718</v>
      </c>
      <c r="C59" s="78" t="s">
        <v>46</v>
      </c>
      <c r="D59" s="30">
        <f>'[1]Schedule_B'!N34</f>
        <v>15864706.212412013</v>
      </c>
      <c r="E59" s="32">
        <f t="shared" si="43"/>
        <v>2993350027.6428213</v>
      </c>
      <c r="F59" s="30">
        <f>'[1]Schedule_B'!N$39+'[1]Schedule_B'!N$40</f>
        <v>0</v>
      </c>
      <c r="G59" s="32">
        <f t="shared" si="44"/>
        <v>2887927252.3370147</v>
      </c>
      <c r="H59" s="30">
        <f t="shared" si="38"/>
        <v>15864706.212412013</v>
      </c>
      <c r="I59" s="33">
        <f t="shared" si="38"/>
        <v>105422775.30580664</v>
      </c>
      <c r="J59" s="30">
        <f>'[1]Schedule_B'!N$45-'[1]Schedule_B'!N42</f>
        <v>-6314.153072539717</v>
      </c>
      <c r="K59" s="32">
        <f t="shared" si="45"/>
        <v>-51587.08419556138</v>
      </c>
      <c r="L59" s="107">
        <f t="shared" si="39"/>
        <v>15858392.059339473</v>
      </c>
      <c r="M59" s="34">
        <f t="shared" si="46"/>
        <v>62596480.492725946</v>
      </c>
      <c r="N59" s="32">
        <f t="shared" si="47"/>
        <v>105371188.22161157</v>
      </c>
      <c r="O59" s="30">
        <f>'[1]Schedule_C'!AF56</f>
        <v>15858.392059341073</v>
      </c>
      <c r="P59" s="32">
        <f t="shared" si="48"/>
        <v>40299325.80402618</v>
      </c>
      <c r="Q59" s="36"/>
      <c r="R59" s="30">
        <f>'[1]Schedule_C'!P56</f>
        <v>15842533.66728013</v>
      </c>
      <c r="S59" s="33">
        <f t="shared" si="49"/>
        <v>65071861.935053386</v>
      </c>
      <c r="T59" s="30">
        <f t="shared" si="40"/>
        <v>15858392.059339471</v>
      </c>
      <c r="U59" s="33">
        <f t="shared" si="41"/>
        <v>105371187.73907956</v>
      </c>
      <c r="V59" s="30">
        <f>'[1]Schedule_C1'!M74+'[1]Schedule_C1'!M75</f>
        <v>86562.27</v>
      </c>
      <c r="W59" s="33">
        <f t="shared" si="50"/>
        <v>624048.8300000001</v>
      </c>
      <c r="X59" s="55">
        <f t="shared" si="42"/>
        <v>15929095.93728013</v>
      </c>
      <c r="Y59" s="33">
        <f t="shared" si="51"/>
        <v>65695910.76505338</v>
      </c>
      <c r="Z59" s="91"/>
      <c r="AA59" s="55"/>
      <c r="AB59" s="33"/>
    </row>
    <row r="60" spans="1:28" ht="12.75" hidden="1">
      <c r="A60" s="21">
        <v>4</v>
      </c>
      <c r="B60" s="89">
        <v>38749</v>
      </c>
      <c r="C60" s="78" t="s">
        <v>46</v>
      </c>
      <c r="D60" s="30">
        <f>'[1]Schedule_B'!O34</f>
        <v>15922942.4700584</v>
      </c>
      <c r="E60" s="32">
        <f t="shared" si="43"/>
        <v>3009272970.1128798</v>
      </c>
      <c r="F60" s="30">
        <f>'[1]Schedule_B'!O$39+'[1]Schedule_B'!O$40</f>
        <v>0</v>
      </c>
      <c r="G60" s="32">
        <f t="shared" si="44"/>
        <v>2887927252.3370147</v>
      </c>
      <c r="H60" s="30">
        <f>D60-F60</f>
        <v>15922942.4700584</v>
      </c>
      <c r="I60" s="33">
        <f>H60+I59</f>
        <v>121345717.77586503</v>
      </c>
      <c r="J60" s="30">
        <f>'[1]Schedule_B'!O$45-'[1]Schedule_B'!O42</f>
        <v>-6337.331103082746</v>
      </c>
      <c r="K60" s="32">
        <f t="shared" si="45"/>
        <v>-57924.415298644126</v>
      </c>
      <c r="L60" s="107">
        <f t="shared" si="39"/>
        <v>15916605.138955317</v>
      </c>
      <c r="M60" s="34">
        <f t="shared" si="46"/>
        <v>78513085.63168126</v>
      </c>
      <c r="N60" s="32">
        <f>L60+N59</f>
        <v>121287793.36056688</v>
      </c>
      <c r="O60" s="30">
        <f>'[1]Schedule_C'!AF57</f>
        <v>15916.6051389575</v>
      </c>
      <c r="P60" s="32">
        <f t="shared" si="48"/>
        <v>40315242.40916514</v>
      </c>
      <c r="Q60" s="36"/>
      <c r="R60" s="30">
        <f>'[1]Schedule_C'!P57</f>
        <v>15900688.53381636</v>
      </c>
      <c r="S60" s="33">
        <f t="shared" si="49"/>
        <v>80972550.46886975</v>
      </c>
      <c r="T60" s="30">
        <f t="shared" si="40"/>
        <v>15916605.138955317</v>
      </c>
      <c r="U60" s="33">
        <f t="shared" si="41"/>
        <v>121287792.87803489</v>
      </c>
      <c r="V60" s="30">
        <f>'[1]Schedule_C1'!M77+'[1]Schedule_C1'!M76</f>
        <v>136119.96</v>
      </c>
      <c r="W60" s="33">
        <f t="shared" si="50"/>
        <v>760168.79</v>
      </c>
      <c r="X60" s="55">
        <f t="shared" si="42"/>
        <v>16036808.49381636</v>
      </c>
      <c r="Y60" s="33">
        <f t="shared" si="51"/>
        <v>81732719.25886974</v>
      </c>
      <c r="Z60" s="91"/>
      <c r="AA60" s="55"/>
      <c r="AB60" s="33"/>
    </row>
    <row r="61" spans="1:28" ht="12.75" hidden="1">
      <c r="A61" s="21">
        <v>4</v>
      </c>
      <c r="B61" s="89">
        <v>38777</v>
      </c>
      <c r="C61" s="78" t="s">
        <v>46</v>
      </c>
      <c r="D61" s="30">
        <f>'[1]Schedule_B'!P34</f>
        <v>15986178.484898647</v>
      </c>
      <c r="E61" s="32">
        <f t="shared" si="43"/>
        <v>3025259148.5977783</v>
      </c>
      <c r="F61" s="30">
        <f>'[1]Schedule_B'!P$39+'[1]Schedule_B'!P$40</f>
        <v>0</v>
      </c>
      <c r="G61" s="32">
        <f t="shared" si="44"/>
        <v>2887927252.3370147</v>
      </c>
      <c r="H61" s="30">
        <f>D61-F61</f>
        <v>15986178.484898647</v>
      </c>
      <c r="I61" s="33">
        <f>H61+I60</f>
        <v>137331896.26076367</v>
      </c>
      <c r="J61" s="30">
        <f>'[1]Schedule_B'!P$45-'[1]Schedule_B'!P42</f>
        <v>-6362.499036990106</v>
      </c>
      <c r="K61" s="32">
        <f t="shared" si="45"/>
        <v>-64286.91433563423</v>
      </c>
      <c r="L61" s="107">
        <f t="shared" si="39"/>
        <v>15979815.985861657</v>
      </c>
      <c r="M61" s="34">
        <f t="shared" si="46"/>
        <v>94492901.61754292</v>
      </c>
      <c r="N61" s="32">
        <f>L61+N60</f>
        <v>137267609.34642854</v>
      </c>
      <c r="O61" s="30">
        <f>'[1]Schedule_C'!AF58</f>
        <v>15979.81598585844</v>
      </c>
      <c r="P61" s="32">
        <f t="shared" si="48"/>
        <v>40331222.225150995</v>
      </c>
      <c r="Q61" s="36"/>
      <c r="R61" s="30">
        <f>'[1]Schedule_C'!P58</f>
        <v>15963836.1698758</v>
      </c>
      <c r="S61" s="33">
        <f t="shared" si="49"/>
        <v>96936386.63874555</v>
      </c>
      <c r="T61" s="30">
        <f t="shared" si="40"/>
        <v>15979815.985861659</v>
      </c>
      <c r="U61" s="33">
        <f t="shared" si="41"/>
        <v>137267608.86389655</v>
      </c>
      <c r="V61" s="30">
        <f>+'[1]Schedule_C1'!M78+'[1]Schedule_C1'!M79</f>
        <v>214638.05</v>
      </c>
      <c r="W61" s="33">
        <f t="shared" si="50"/>
        <v>974806.8400000001</v>
      </c>
      <c r="X61" s="55">
        <f t="shared" si="42"/>
        <v>16178474.219875801</v>
      </c>
      <c r="Y61" s="33">
        <f t="shared" si="51"/>
        <v>97911193.47874554</v>
      </c>
      <c r="AA61" s="55"/>
      <c r="AB61" s="33"/>
    </row>
    <row r="62" spans="1:28" ht="12.75" customHeight="1" hidden="1">
      <c r="A62" s="21">
        <v>4</v>
      </c>
      <c r="B62" s="89">
        <v>38808</v>
      </c>
      <c r="C62" s="78" t="s">
        <v>46</v>
      </c>
      <c r="D62" s="30">
        <f>'[1]Schedule_B'!Q34</f>
        <v>16061748.912350021</v>
      </c>
      <c r="E62" s="32">
        <f t="shared" si="43"/>
        <v>3041320897.5101285</v>
      </c>
      <c r="F62" s="30">
        <f>'[1]Schedule_B'!Q$39+'[1]Schedule_B'!Q$40</f>
        <v>0</v>
      </c>
      <c r="G62" s="32">
        <f t="shared" si="44"/>
        <v>2887927252.3370147</v>
      </c>
      <c r="H62" s="30">
        <f>D62-F62</f>
        <v>16061748.912350021</v>
      </c>
      <c r="I62" s="33">
        <f>H62+I61</f>
        <v>153393645.1731137</v>
      </c>
      <c r="J62" s="30">
        <f>'[1]Schedule_B'!Q$45-'[1]Schedule_B'!Q42</f>
        <v>-6392.5760671161115</v>
      </c>
      <c r="K62" s="32">
        <f t="shared" si="45"/>
        <v>-70679.49040275035</v>
      </c>
      <c r="L62" s="107">
        <f t="shared" si="39"/>
        <v>16055356.336282905</v>
      </c>
      <c r="M62" s="34">
        <f t="shared" si="46"/>
        <v>110548257.95382583</v>
      </c>
      <c r="N62" s="32">
        <f>L62+N61</f>
        <v>153322965.68271145</v>
      </c>
      <c r="O62" s="30">
        <f>'[1]Schedule_C'!AF59</f>
        <v>16055.356336288154</v>
      </c>
      <c r="P62" s="32">
        <f t="shared" si="48"/>
        <v>40347277.58148728</v>
      </c>
      <c r="Q62" s="36"/>
      <c r="R62" s="30">
        <f>'[1]Schedule_C'!P59</f>
        <v>16039300.979946613</v>
      </c>
      <c r="S62" s="33">
        <f t="shared" si="49"/>
        <v>112975687.61869216</v>
      </c>
      <c r="T62" s="30">
        <f t="shared" si="40"/>
        <v>16055356.336282901</v>
      </c>
      <c r="U62" s="33">
        <f t="shared" si="41"/>
        <v>153322965.20017946</v>
      </c>
      <c r="V62" s="30">
        <f>+'[1]Schedule_C1'!M80+'[1]Schedule_C1'!M81</f>
        <v>311360.97000000003</v>
      </c>
      <c r="W62" s="33">
        <f t="shared" si="50"/>
        <v>1286167.81</v>
      </c>
      <c r="X62" s="55">
        <f t="shared" si="42"/>
        <v>16350661.949946614</v>
      </c>
      <c r="Y62" s="33">
        <f t="shared" si="51"/>
        <v>114261855.42869215</v>
      </c>
      <c r="AA62" s="55"/>
      <c r="AB62" s="33"/>
    </row>
    <row r="63" spans="1:28" s="61" customFormat="1" ht="12.75" customHeight="1" hidden="1">
      <c r="A63" s="52">
        <v>4</v>
      </c>
      <c r="B63" s="89">
        <v>38838</v>
      </c>
      <c r="C63" s="78" t="s">
        <v>46</v>
      </c>
      <c r="D63" s="30">
        <f>'[1]Schedule_B'!R34</f>
        <v>16353739.21804688</v>
      </c>
      <c r="E63" s="31">
        <f t="shared" si="43"/>
        <v>3057674636.728175</v>
      </c>
      <c r="F63" s="55">
        <f>'[1]Schedule_B'!R$39+'[1]Schedule_B'!R$40</f>
        <v>0</v>
      </c>
      <c r="G63" s="31">
        <f t="shared" si="44"/>
        <v>2887927252.3370147</v>
      </c>
      <c r="H63" s="30">
        <f>D63-F63</f>
        <v>16353739.21804688</v>
      </c>
      <c r="I63" s="33">
        <f>H63+I62</f>
        <v>169747384.39116058</v>
      </c>
      <c r="J63" s="30">
        <f>'[1]Schedule_B'!R$45-'[1]Schedule_B'!R$42</f>
        <v>-6508.788208782673</v>
      </c>
      <c r="K63" s="31">
        <f t="shared" si="45"/>
        <v>-77188.27861153302</v>
      </c>
      <c r="L63" s="107">
        <f t="shared" si="39"/>
        <v>16347230.429838097</v>
      </c>
      <c r="M63" s="34">
        <f t="shared" si="46"/>
        <v>126895488.38366392</v>
      </c>
      <c r="N63" s="32">
        <f>L63+N62</f>
        <v>169670196.11254954</v>
      </c>
      <c r="O63" s="30">
        <f>'[1]Schedule_C'!AF60</f>
        <v>12899.486238002777</v>
      </c>
      <c r="P63" s="32">
        <f t="shared" si="48"/>
        <v>40360177.067725286</v>
      </c>
      <c r="Q63" s="63"/>
      <c r="R63" s="55">
        <f>'[1]Schedule_C'!P60</f>
        <v>16334330.943600103</v>
      </c>
      <c r="S63" s="58">
        <f t="shared" si="49"/>
        <v>129310018.56229226</v>
      </c>
      <c r="T63" s="55">
        <f t="shared" si="40"/>
        <v>16347230.429838106</v>
      </c>
      <c r="U63" s="58">
        <f t="shared" si="41"/>
        <v>169670195.63001755</v>
      </c>
      <c r="V63" s="30">
        <f>+'[1]Schedule_C1'!M82+'[1]Schedule_C1'!M83</f>
        <v>383602.63</v>
      </c>
      <c r="W63" s="58">
        <f t="shared" si="50"/>
        <v>1669770.44</v>
      </c>
      <c r="X63" s="55">
        <f t="shared" si="42"/>
        <v>16717933.573600104</v>
      </c>
      <c r="Y63" s="33">
        <f t="shared" si="51"/>
        <v>130979789.00229225</v>
      </c>
      <c r="Z63" s="81"/>
      <c r="AA63" s="55"/>
      <c r="AB63" s="33"/>
    </row>
    <row r="64" spans="1:28" s="61" customFormat="1" ht="12.75" customHeight="1" hidden="1">
      <c r="A64" s="52">
        <v>4</v>
      </c>
      <c r="B64" s="89">
        <v>38869</v>
      </c>
      <c r="C64" s="78" t="s">
        <v>46</v>
      </c>
      <c r="D64" s="41">
        <f>'[1]Schedule_B'!R34</f>
        <v>16353739.21804688</v>
      </c>
      <c r="E64" s="42">
        <f t="shared" si="43"/>
        <v>3074028375.946222</v>
      </c>
      <c r="F64" s="62">
        <f>'[1]Schedule_B'!S$39+'[1]Schedule_B'!S$40</f>
        <v>0</v>
      </c>
      <c r="G64" s="42">
        <f t="shared" si="44"/>
        <v>2887927252.3370147</v>
      </c>
      <c r="H64" s="41">
        <f>D64-F64</f>
        <v>16353739.21804688</v>
      </c>
      <c r="I64" s="44">
        <f>H64+I63</f>
        <v>186101123.60920745</v>
      </c>
      <c r="J64" s="41">
        <f>'[1]Schedule_B'!S$45-'[1]Schedule_B'!S$42</f>
        <v>-6486.38970586285</v>
      </c>
      <c r="K64" s="42">
        <f t="shared" si="45"/>
        <v>-83674.66831739587</v>
      </c>
      <c r="L64" s="83">
        <f t="shared" si="39"/>
        <v>16347252.828341017</v>
      </c>
      <c r="M64" s="45">
        <f t="shared" si="46"/>
        <v>143242741.21200493</v>
      </c>
      <c r="N64" s="43">
        <f>L64+N63</f>
        <v>186017448.94089055</v>
      </c>
      <c r="O64" s="41">
        <f>'[1]Schedule_C'!AF61</f>
        <v>8173.626414172351</v>
      </c>
      <c r="P64" s="42">
        <f t="shared" si="48"/>
        <v>40368350.69413946</v>
      </c>
      <c r="Q64" s="84"/>
      <c r="R64" s="41">
        <f>'[1]Schedule_C'!P61</f>
        <v>16339079.201926842</v>
      </c>
      <c r="S64" s="65">
        <f t="shared" si="49"/>
        <v>145649097.7642191</v>
      </c>
      <c r="T64" s="62">
        <f t="shared" si="40"/>
        <v>16347252.828341015</v>
      </c>
      <c r="U64" s="65">
        <f t="shared" si="41"/>
        <v>186017448.45835856</v>
      </c>
      <c r="V64" s="41">
        <f>+'[1]Schedule_C1'!M85+'[1]Schedule_C1'!M84</f>
        <v>442460.59</v>
      </c>
      <c r="W64" s="65">
        <f t="shared" si="50"/>
        <v>2112231.03</v>
      </c>
      <c r="X64" s="62">
        <f t="shared" si="42"/>
        <v>16781539.791926842</v>
      </c>
      <c r="Y64" s="44">
        <f t="shared" si="51"/>
        <v>147761328.79421908</v>
      </c>
      <c r="Z64" s="92"/>
      <c r="AA64" s="62"/>
      <c r="AB64" s="44"/>
    </row>
    <row r="65" spans="1:28" s="61" customFormat="1" ht="12.75" customHeight="1">
      <c r="A65" s="52"/>
      <c r="B65" s="89"/>
      <c r="C65" s="101"/>
      <c r="D65" s="71"/>
      <c r="E65" s="35"/>
      <c r="F65" s="79"/>
      <c r="G65" s="35"/>
      <c r="H65" s="71"/>
      <c r="I65" s="71"/>
      <c r="J65" s="71"/>
      <c r="K65" s="35"/>
      <c r="L65" s="34"/>
      <c r="M65" s="34"/>
      <c r="N65" s="34"/>
      <c r="O65" s="71"/>
      <c r="P65" s="35"/>
      <c r="Q65" s="57"/>
      <c r="R65" s="71"/>
      <c r="S65" s="79">
        <f>S55-5101784</f>
        <v>-56.87766067497432</v>
      </c>
      <c r="T65" s="79"/>
      <c r="U65" s="79"/>
      <c r="V65" s="71"/>
      <c r="W65" s="79"/>
      <c r="X65" s="79"/>
      <c r="Y65" s="71"/>
      <c r="Z65" s="108"/>
      <c r="AA65" s="79"/>
      <c r="AB65" s="71"/>
    </row>
    <row r="66" spans="1:28" s="61" customFormat="1" ht="12.75" customHeight="1">
      <c r="A66" s="52"/>
      <c r="B66" s="89"/>
      <c r="C66" s="101"/>
      <c r="D66" s="71"/>
      <c r="E66" s="35"/>
      <c r="F66" s="79"/>
      <c r="G66" s="35"/>
      <c r="H66" s="71"/>
      <c r="I66" s="71"/>
      <c r="J66" s="71"/>
      <c r="K66" s="35"/>
      <c r="L66" s="34"/>
      <c r="M66" s="34"/>
      <c r="N66" s="34"/>
      <c r="O66" s="71"/>
      <c r="P66" s="35"/>
      <c r="Q66" s="57"/>
      <c r="R66" s="71"/>
      <c r="S66" s="79"/>
      <c r="T66" s="79"/>
      <c r="U66" s="79"/>
      <c r="V66" s="71"/>
      <c r="W66" s="79"/>
      <c r="X66" s="79"/>
      <c r="Y66" s="71"/>
      <c r="Z66" s="108"/>
      <c r="AA66" s="79"/>
      <c r="AB66" s="71"/>
    </row>
    <row r="67" spans="1:28" s="61" customFormat="1" ht="12.75" customHeight="1">
      <c r="A67" s="52"/>
      <c r="B67" s="89"/>
      <c r="C67" s="101"/>
      <c r="D67" s="71"/>
      <c r="E67" s="35"/>
      <c r="F67" s="79"/>
      <c r="G67" s="35"/>
      <c r="H67" s="71"/>
      <c r="I67" s="71"/>
      <c r="J67" s="71"/>
      <c r="K67" s="35"/>
      <c r="L67" s="34"/>
      <c r="M67" s="34"/>
      <c r="N67" s="34"/>
      <c r="O67" s="71"/>
      <c r="P67" s="35"/>
      <c r="Q67" s="57"/>
      <c r="R67" s="71"/>
      <c r="S67" s="79"/>
      <c r="T67" s="79"/>
      <c r="U67" s="79"/>
      <c r="V67" s="71"/>
      <c r="W67" s="79"/>
      <c r="X67" s="79"/>
      <c r="Y67" s="71"/>
      <c r="Z67" s="108"/>
      <c r="AA67" s="79"/>
      <c r="AB67" s="71"/>
    </row>
    <row r="68" spans="1:28" s="61" customFormat="1" ht="12.75" customHeight="1">
      <c r="A68" s="52"/>
      <c r="B68" s="89"/>
      <c r="C68" s="101"/>
      <c r="D68" s="71"/>
      <c r="E68" s="35"/>
      <c r="F68" s="79"/>
      <c r="G68" s="35"/>
      <c r="H68" s="71"/>
      <c r="I68" s="71"/>
      <c r="J68" s="71"/>
      <c r="K68" s="35"/>
      <c r="L68" s="34"/>
      <c r="M68" s="34"/>
      <c r="N68" s="34"/>
      <c r="O68" s="71"/>
      <c r="P68" s="35"/>
      <c r="Q68" s="57"/>
      <c r="R68" s="71"/>
      <c r="S68" s="79"/>
      <c r="T68" s="79"/>
      <c r="U68" s="79"/>
      <c r="V68" s="71"/>
      <c r="W68" s="79"/>
      <c r="X68" s="79"/>
      <c r="Y68" s="71"/>
      <c r="Z68" s="108"/>
      <c r="AA68" s="79"/>
      <c r="AB68" s="71"/>
    </row>
    <row r="69" spans="1:28" s="61" customFormat="1" ht="12.75" customHeight="1">
      <c r="A69" s="52"/>
      <c r="B69" s="89"/>
      <c r="C69" s="101"/>
      <c r="D69" s="71"/>
      <c r="E69" s="35"/>
      <c r="F69" s="79"/>
      <c r="G69" s="35"/>
      <c r="H69" s="71"/>
      <c r="I69" s="71"/>
      <c r="J69" s="71"/>
      <c r="K69" s="35"/>
      <c r="L69" s="34"/>
      <c r="M69" s="34"/>
      <c r="N69" s="34"/>
      <c r="O69" s="71"/>
      <c r="P69" s="35"/>
      <c r="Q69" s="57"/>
      <c r="R69" s="71"/>
      <c r="S69" s="79"/>
      <c r="T69" s="79"/>
      <c r="U69" s="79"/>
      <c r="V69" s="71"/>
      <c r="W69" s="79"/>
      <c r="X69" s="79"/>
      <c r="Y69" s="71"/>
      <c r="Z69" s="108"/>
      <c r="AA69" s="79"/>
      <c r="AB69" s="71"/>
    </row>
    <row r="70" spans="1:28" s="61" customFormat="1" ht="12.75" customHeight="1">
      <c r="A70" s="52"/>
      <c r="B70" s="89"/>
      <c r="C70" s="101"/>
      <c r="D70" s="71"/>
      <c r="E70" s="35"/>
      <c r="F70" s="79"/>
      <c r="G70" s="35"/>
      <c r="H70" s="71"/>
      <c r="I70" s="71"/>
      <c r="J70" s="71"/>
      <c r="K70" s="35"/>
      <c r="L70" s="34"/>
      <c r="M70" s="34"/>
      <c r="N70" s="34"/>
      <c r="O70" s="71"/>
      <c r="P70" s="35"/>
      <c r="Q70" s="57"/>
      <c r="R70" s="71"/>
      <c r="S70" s="79"/>
      <c r="T70" s="79"/>
      <c r="U70" s="79"/>
      <c r="V70" s="71"/>
      <c r="W70" s="79"/>
      <c r="X70" s="79"/>
      <c r="Y70" s="71"/>
      <c r="Z70" s="108"/>
      <c r="AA70" s="79"/>
      <c r="AB70" s="71"/>
    </row>
    <row r="71" spans="3:20" ht="15">
      <c r="C71" s="109" t="s">
        <v>50</v>
      </c>
      <c r="D71" s="109"/>
      <c r="E71" s="109"/>
      <c r="F71" s="109"/>
      <c r="G71" s="109"/>
      <c r="H71" s="109"/>
      <c r="I71" s="110"/>
      <c r="J71" s="111"/>
      <c r="K71" s="111"/>
      <c r="L71" s="111"/>
      <c r="M71" s="111"/>
      <c r="N71" s="111"/>
      <c r="O71" s="112"/>
      <c r="P71" s="111"/>
      <c r="Q71" s="111"/>
      <c r="R71" s="111"/>
      <c r="S71" s="111"/>
      <c r="T71" s="111"/>
    </row>
    <row r="72" spans="3:20" ht="15">
      <c r="C72" s="113" t="s">
        <v>60</v>
      </c>
      <c r="D72" s="109"/>
      <c r="E72" s="109"/>
      <c r="F72" s="109"/>
      <c r="G72" s="109"/>
      <c r="H72" s="109"/>
      <c r="I72" s="110"/>
      <c r="J72" s="111"/>
      <c r="K72" s="114"/>
      <c r="L72" s="114"/>
      <c r="M72" s="114"/>
      <c r="N72" s="114"/>
      <c r="O72" s="112"/>
      <c r="P72" s="111"/>
      <c r="Q72" s="111"/>
      <c r="R72" s="114"/>
      <c r="S72" s="114"/>
      <c r="T72" s="114"/>
    </row>
    <row r="73" spans="3:20" ht="15">
      <c r="C73" s="115" t="s">
        <v>51</v>
      </c>
      <c r="D73" s="109"/>
      <c r="E73" s="109"/>
      <c r="F73" s="109"/>
      <c r="G73" s="109"/>
      <c r="H73" s="109"/>
      <c r="I73" s="110"/>
      <c r="J73" s="111"/>
      <c r="K73" s="114"/>
      <c r="L73" s="114"/>
      <c r="M73" s="114"/>
      <c r="N73" s="114"/>
      <c r="O73" s="112"/>
      <c r="P73" s="111"/>
      <c r="Q73" s="111"/>
      <c r="R73" s="114"/>
      <c r="S73" s="114"/>
      <c r="T73" s="114"/>
    </row>
    <row r="74" spans="3:20" ht="14.25">
      <c r="C74" s="115"/>
      <c r="D74" s="111"/>
      <c r="E74" s="111"/>
      <c r="F74" s="111"/>
      <c r="G74" s="111"/>
      <c r="H74" s="111"/>
      <c r="I74" s="110"/>
      <c r="J74" s="111"/>
      <c r="K74" s="114"/>
      <c r="L74" s="114"/>
      <c r="M74" s="114"/>
      <c r="N74" s="114"/>
      <c r="O74" s="112"/>
      <c r="P74" s="111"/>
      <c r="Q74" s="111"/>
      <c r="R74" s="114"/>
      <c r="S74" s="114"/>
      <c r="T74" s="114"/>
    </row>
    <row r="75" spans="3:20" ht="15">
      <c r="C75" s="113" t="s">
        <v>61</v>
      </c>
      <c r="D75" s="111"/>
      <c r="E75" s="111"/>
      <c r="F75" s="111"/>
      <c r="G75" s="111"/>
      <c r="H75" s="111"/>
      <c r="I75" s="110"/>
      <c r="J75" s="111"/>
      <c r="K75" s="114"/>
      <c r="L75" s="114"/>
      <c r="M75" s="114"/>
      <c r="N75" s="114"/>
      <c r="O75" s="112"/>
      <c r="P75" s="111"/>
      <c r="Q75" s="111"/>
      <c r="R75" s="114"/>
      <c r="S75" s="114"/>
      <c r="T75" s="114"/>
    </row>
    <row r="76" spans="3:20" ht="14.25">
      <c r="C76" s="115" t="s">
        <v>52</v>
      </c>
      <c r="D76" s="111"/>
      <c r="E76" s="111"/>
      <c r="F76" s="111"/>
      <c r="G76" s="111"/>
      <c r="H76" s="111"/>
      <c r="I76" s="110"/>
      <c r="J76" s="111"/>
      <c r="K76" s="114"/>
      <c r="L76" s="114"/>
      <c r="M76" s="114"/>
      <c r="N76" s="114"/>
      <c r="O76" s="112"/>
      <c r="P76" s="111"/>
      <c r="Q76" s="111"/>
      <c r="R76" s="114"/>
      <c r="S76" s="114"/>
      <c r="T76" s="114"/>
    </row>
    <row r="77" spans="3:20" ht="14.25">
      <c r="C77" s="115"/>
      <c r="D77" s="111"/>
      <c r="E77" s="111"/>
      <c r="F77" s="116"/>
      <c r="G77" s="111"/>
      <c r="H77" s="111"/>
      <c r="I77" s="110"/>
      <c r="J77" s="111"/>
      <c r="K77" s="114"/>
      <c r="L77" s="114"/>
      <c r="M77" s="114"/>
      <c r="N77" s="114"/>
      <c r="O77" s="112"/>
      <c r="P77" s="111"/>
      <c r="Q77" s="111"/>
      <c r="R77" s="114"/>
      <c r="S77" s="114"/>
      <c r="T77" s="114"/>
    </row>
    <row r="78" spans="3:20" ht="15">
      <c r="C78" s="113" t="s">
        <v>62</v>
      </c>
      <c r="D78" s="111"/>
      <c r="E78" s="111"/>
      <c r="F78" s="111"/>
      <c r="G78" s="111"/>
      <c r="H78" s="111"/>
      <c r="I78" s="110"/>
      <c r="J78" s="111"/>
      <c r="K78" s="114"/>
      <c r="L78" s="114"/>
      <c r="M78" s="114"/>
      <c r="N78" s="114"/>
      <c r="O78" s="112"/>
      <c r="P78" s="111"/>
      <c r="Q78" s="111"/>
      <c r="R78" s="114"/>
      <c r="S78" s="114"/>
      <c r="T78" s="114"/>
    </row>
    <row r="79" spans="3:20" ht="14.25">
      <c r="C79" s="115" t="s">
        <v>53</v>
      </c>
      <c r="D79" s="111"/>
      <c r="E79" s="111"/>
      <c r="F79" s="111"/>
      <c r="G79" s="111"/>
      <c r="H79" s="111"/>
      <c r="I79" s="111"/>
      <c r="J79" s="114"/>
      <c r="K79" s="114"/>
      <c r="L79" s="114"/>
      <c r="M79" s="114"/>
      <c r="N79" s="114"/>
      <c r="O79" s="111"/>
      <c r="P79" s="114"/>
      <c r="Q79" s="114"/>
      <c r="R79" s="114"/>
      <c r="S79" s="114"/>
      <c r="T79" s="114"/>
    </row>
    <row r="80" spans="3:20" ht="15">
      <c r="C80" s="113"/>
      <c r="D80" s="111"/>
      <c r="E80" s="111"/>
      <c r="F80" s="111"/>
      <c r="G80" s="111"/>
      <c r="H80" s="111"/>
      <c r="I80" s="111"/>
      <c r="J80" s="114"/>
      <c r="K80" s="114"/>
      <c r="L80" s="114"/>
      <c r="M80" s="114"/>
      <c r="N80" s="114"/>
      <c r="O80" s="111"/>
      <c r="P80" s="114"/>
      <c r="Q80" s="114"/>
      <c r="R80" s="114"/>
      <c r="S80" s="114"/>
      <c r="T80" s="114"/>
    </row>
    <row r="81" spans="3:20" ht="15">
      <c r="C81" s="113" t="s">
        <v>63</v>
      </c>
      <c r="D81" s="111"/>
      <c r="E81" s="111"/>
      <c r="F81" s="111"/>
      <c r="G81" s="111"/>
      <c r="H81" s="111"/>
      <c r="I81" s="111"/>
      <c r="J81" s="114"/>
      <c r="K81" s="114"/>
      <c r="L81" s="114"/>
      <c r="M81" s="114"/>
      <c r="N81" s="114"/>
      <c r="O81" s="111"/>
      <c r="P81" s="114"/>
      <c r="Q81" s="114"/>
      <c r="R81" s="114"/>
      <c r="S81" s="114"/>
      <c r="T81" s="114"/>
    </row>
    <row r="82" spans="1:20" ht="14.25">
      <c r="A82" s="96"/>
      <c r="B82" s="96"/>
      <c r="C82" s="115" t="s">
        <v>54</v>
      </c>
      <c r="D82" s="111"/>
      <c r="E82" s="111"/>
      <c r="F82" s="111"/>
      <c r="G82" s="111"/>
      <c r="H82" s="117"/>
      <c r="I82" s="111"/>
      <c r="J82" s="114"/>
      <c r="K82" s="114"/>
      <c r="L82" s="114"/>
      <c r="M82" s="114"/>
      <c r="N82" s="114"/>
      <c r="O82" s="111"/>
      <c r="P82" s="114"/>
      <c r="Q82" s="114"/>
      <c r="R82" s="114"/>
      <c r="S82" s="114"/>
      <c r="T82" s="114"/>
    </row>
    <row r="83" spans="1:20" ht="14.25">
      <c r="A83" s="96"/>
      <c r="B83" s="96"/>
      <c r="C83" s="115"/>
      <c r="D83" s="111"/>
      <c r="E83" s="111"/>
      <c r="F83" s="111"/>
      <c r="G83" s="111"/>
      <c r="H83" s="117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</row>
    <row r="84" spans="3:20" ht="15">
      <c r="C84" s="109" t="s">
        <v>64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</row>
    <row r="85" spans="3:20" ht="14.25">
      <c r="C85" s="111" t="s">
        <v>55</v>
      </c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</row>
    <row r="87" ht="12.75">
      <c r="C87" t="s">
        <v>56</v>
      </c>
    </row>
    <row r="88" spans="3:14" ht="15">
      <c r="C88" s="109" t="s">
        <v>57</v>
      </c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</row>
    <row r="89" spans="3:14" ht="14.25">
      <c r="C89" s="111" t="s">
        <v>58</v>
      </c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</row>
    <row r="91" ht="15">
      <c r="C91" s="109" t="s">
        <v>59</v>
      </c>
    </row>
    <row r="97" ht="12.75">
      <c r="C97" s="118"/>
    </row>
  </sheetData>
  <mergeCells count="14">
    <mergeCell ref="AA7:AB7"/>
    <mergeCell ref="V7:W7"/>
    <mergeCell ref="X7:Y7"/>
    <mergeCell ref="A2:Y2"/>
    <mergeCell ref="A3:Y3"/>
    <mergeCell ref="A6:Y6"/>
    <mergeCell ref="D7:E7"/>
    <mergeCell ref="H7:I7"/>
    <mergeCell ref="J7:K7"/>
    <mergeCell ref="L7:N7"/>
    <mergeCell ref="O7:P7"/>
    <mergeCell ref="R7:S7"/>
    <mergeCell ref="T7:U7"/>
    <mergeCell ref="F7:G7"/>
  </mergeCells>
  <printOptions horizontalCentered="1"/>
  <pageMargins left="0" right="0" top="0.5" bottom="0.5" header="0.5" footer="0.5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63"/>
  <sheetViews>
    <sheetView workbookViewId="0" topLeftCell="A34">
      <selection activeCell="C19" sqref="C19"/>
    </sheetView>
  </sheetViews>
  <sheetFormatPr defaultColWidth="9.140625" defaultRowHeight="12.75" outlineLevelCol="1"/>
  <cols>
    <col min="1" max="1" width="6.00390625" style="119" customWidth="1"/>
    <col min="2" max="2" width="34.421875" style="0" customWidth="1"/>
    <col min="3" max="3" width="25.7109375" style="0" customWidth="1"/>
    <col min="5" max="5" width="3.8515625" style="0" customWidth="1"/>
    <col min="6" max="6" width="24.8515625" style="0" hidden="1" customWidth="1" outlineLevel="1"/>
    <col min="7" max="7" width="13.8515625" style="0" hidden="1" customWidth="1" outlineLevel="1"/>
    <col min="8" max="8" width="14.8515625" style="0" customWidth="1" collapsed="1"/>
    <col min="9" max="10" width="13.28125" style="0" customWidth="1"/>
    <col min="11" max="12" width="13.28125" style="0" hidden="1" customWidth="1"/>
    <col min="13" max="15" width="14.140625" style="0" hidden="1" customWidth="1"/>
    <col min="16" max="17" width="14.28125" style="0" hidden="1" customWidth="1"/>
    <col min="18" max="18" width="14.57421875" style="0" hidden="1" customWidth="1"/>
    <col min="19" max="19" width="14.421875" style="0" hidden="1" customWidth="1"/>
    <col min="20" max="20" width="17.421875" style="0" customWidth="1"/>
    <col min="21" max="21" width="119.57421875" style="0" customWidth="1"/>
    <col min="22" max="22" width="15.8515625" style="0" customWidth="1"/>
    <col min="23" max="23" width="10.7109375" style="0" customWidth="1"/>
    <col min="24" max="24" width="44.00390625" style="0" customWidth="1"/>
    <col min="25" max="25" width="14.00390625" style="0" customWidth="1"/>
    <col min="26" max="26" width="4.8515625" style="0" customWidth="1"/>
  </cols>
  <sheetData>
    <row r="1" spans="2:6" ht="18">
      <c r="B1" s="120" t="s">
        <v>65</v>
      </c>
    </row>
    <row r="2" ht="15.75">
      <c r="B2" s="121" t="s">
        <v>66</v>
      </c>
    </row>
    <row r="3" spans="1:21" ht="15.75">
      <c r="A3" s="122"/>
      <c r="B3" s="121" t="s">
        <v>67</v>
      </c>
      <c r="D3" s="119"/>
      <c r="E3" s="119"/>
      <c r="F3" s="123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93"/>
    </row>
    <row r="4" spans="1:21" ht="15.75">
      <c r="A4" s="122"/>
      <c r="B4" s="121" t="s">
        <v>68</v>
      </c>
      <c r="D4" s="119"/>
      <c r="E4" s="119"/>
      <c r="F4" s="123"/>
      <c r="G4" s="81"/>
      <c r="H4" s="81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 t="s">
        <v>69</v>
      </c>
      <c r="U4" s="93"/>
    </row>
    <row r="5" spans="1:21" ht="12.75">
      <c r="A5" s="119" t="s">
        <v>70</v>
      </c>
      <c r="B5" s="96"/>
      <c r="D5" s="125"/>
      <c r="E5" s="125"/>
      <c r="F5" s="108" t="s">
        <v>71</v>
      </c>
      <c r="G5" s="108" t="s">
        <v>72</v>
      </c>
      <c r="H5" s="126">
        <v>38534</v>
      </c>
      <c r="I5" s="126">
        <v>38565</v>
      </c>
      <c r="J5" s="126">
        <v>38596</v>
      </c>
      <c r="K5" s="126">
        <v>38626</v>
      </c>
      <c r="L5" s="126">
        <v>38657</v>
      </c>
      <c r="M5" s="126">
        <v>38687</v>
      </c>
      <c r="N5" s="126">
        <v>38718</v>
      </c>
      <c r="O5" s="126">
        <v>38749</v>
      </c>
      <c r="P5" s="126">
        <v>38777</v>
      </c>
      <c r="Q5" s="126">
        <v>38808</v>
      </c>
      <c r="R5" s="126">
        <v>38838</v>
      </c>
      <c r="S5" s="126">
        <v>38869</v>
      </c>
      <c r="T5" s="126" t="s">
        <v>73</v>
      </c>
      <c r="U5" s="127" t="s">
        <v>74</v>
      </c>
    </row>
    <row r="6" ht="12.75">
      <c r="A6" s="119">
        <v>6</v>
      </c>
    </row>
    <row r="7" spans="1:21" ht="12.75">
      <c r="A7" s="119">
        <v>7</v>
      </c>
      <c r="B7" t="s">
        <v>75</v>
      </c>
      <c r="D7" s="94"/>
      <c r="E7" s="94"/>
      <c r="F7" s="128">
        <v>0</v>
      </c>
      <c r="G7" s="128">
        <v>5352301.5848712595</v>
      </c>
      <c r="H7" s="26">
        <v>5352301.5848712595</v>
      </c>
      <c r="I7" s="26">
        <v>5352301.5848712595</v>
      </c>
      <c r="J7" s="26">
        <v>5352301.5848712595</v>
      </c>
      <c r="K7" s="26">
        <v>5352301.5848712595</v>
      </c>
      <c r="L7" s="26">
        <v>5352301.5848712595</v>
      </c>
      <c r="M7" s="26">
        <v>5352301.5848712595</v>
      </c>
      <c r="N7" s="26">
        <v>5352301.5848712595</v>
      </c>
      <c r="O7" s="26">
        <v>5352301.5848712595</v>
      </c>
      <c r="P7" s="26">
        <v>5352301.5848712595</v>
      </c>
      <c r="Q7" s="26">
        <v>5352301.5848712595</v>
      </c>
      <c r="R7" s="26">
        <v>5352301.5848712595</v>
      </c>
      <c r="S7" s="26">
        <v>5352301.5848712595</v>
      </c>
      <c r="T7" s="26">
        <v>16056904.75461378</v>
      </c>
      <c r="U7" s="129" t="s">
        <v>76</v>
      </c>
    </row>
    <row r="8" spans="1:25" ht="12.75">
      <c r="A8" s="119">
        <v>8</v>
      </c>
      <c r="B8" s="122" t="s">
        <v>77</v>
      </c>
      <c r="D8" s="36"/>
      <c r="E8" s="36"/>
      <c r="F8" s="130">
        <v>0</v>
      </c>
      <c r="G8" s="131">
        <v>10524795.006960088</v>
      </c>
      <c r="H8" s="132">
        <v>10524795.006960088</v>
      </c>
      <c r="I8" s="133">
        <v>10524795.006960088</v>
      </c>
      <c r="J8" s="133">
        <v>10524795.006960088</v>
      </c>
      <c r="K8" s="133">
        <v>10524795.006960088</v>
      </c>
      <c r="L8" s="133">
        <v>10524795.006960088</v>
      </c>
      <c r="M8" s="133">
        <v>10524795.006960088</v>
      </c>
      <c r="N8" s="133">
        <v>10524795.006960088</v>
      </c>
      <c r="O8" s="133">
        <v>10524795.006960088</v>
      </c>
      <c r="P8" s="133">
        <v>10524795.006960088</v>
      </c>
      <c r="Q8" s="133">
        <v>10524795.006960088</v>
      </c>
      <c r="R8" s="133">
        <v>10524795.006960088</v>
      </c>
      <c r="S8" s="133">
        <v>10524795.006960088</v>
      </c>
      <c r="T8" s="134">
        <v>31574385.020880267</v>
      </c>
      <c r="U8" s="129" t="s">
        <v>76</v>
      </c>
      <c r="V8" s="39"/>
      <c r="Y8" s="135"/>
    </row>
    <row r="9" spans="1:25" ht="12.75">
      <c r="A9" s="119">
        <v>9</v>
      </c>
      <c r="B9" s="122" t="s">
        <v>78</v>
      </c>
      <c r="D9" s="36"/>
      <c r="E9" s="36"/>
      <c r="F9" s="136">
        <v>0</v>
      </c>
      <c r="G9" s="136">
        <v>15877096.591831349</v>
      </c>
      <c r="H9" s="137">
        <v>15877096.591831349</v>
      </c>
      <c r="I9" s="137">
        <v>15877096.591831349</v>
      </c>
      <c r="J9" s="137">
        <v>15877096.591831349</v>
      </c>
      <c r="K9" s="137">
        <v>15877096.591831349</v>
      </c>
      <c r="L9" s="137">
        <v>15877096.591831349</v>
      </c>
      <c r="M9" s="137">
        <v>15877096.591831349</v>
      </c>
      <c r="N9" s="137">
        <v>15877096.591831349</v>
      </c>
      <c r="O9" s="137">
        <v>15877096.591831349</v>
      </c>
      <c r="P9" s="137">
        <v>15877096.591831349</v>
      </c>
      <c r="Q9" s="137">
        <v>15877096.591831349</v>
      </c>
      <c r="R9" s="137">
        <v>15877096.591831349</v>
      </c>
      <c r="S9" s="137">
        <v>15877096.591831349</v>
      </c>
      <c r="T9" s="26">
        <v>47631289.77549405</v>
      </c>
      <c r="U9" s="129" t="s">
        <v>76</v>
      </c>
      <c r="V9" s="39"/>
      <c r="Y9" s="135"/>
    </row>
    <row r="10" spans="1:25" ht="15">
      <c r="A10" s="119">
        <v>10</v>
      </c>
      <c r="B10" t="s">
        <v>79</v>
      </c>
      <c r="C10" s="138" t="s">
        <v>80</v>
      </c>
      <c r="D10" s="36"/>
      <c r="E10" s="36"/>
      <c r="F10" s="139"/>
      <c r="G10" s="139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29"/>
      <c r="Y10" s="135"/>
    </row>
    <row r="11" spans="1:25" ht="12.75">
      <c r="A11" s="119">
        <v>11</v>
      </c>
      <c r="B11" s="141" t="s">
        <v>81</v>
      </c>
      <c r="C11" s="142">
        <v>501</v>
      </c>
      <c r="D11" s="36"/>
      <c r="E11" s="36"/>
      <c r="F11" s="143">
        <v>4230525</v>
      </c>
      <c r="G11" s="139">
        <v>4230525</v>
      </c>
      <c r="H11" s="137">
        <v>4230525</v>
      </c>
      <c r="I11" s="137">
        <v>3669132</v>
      </c>
      <c r="J11" s="137">
        <v>3763113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11662770</v>
      </c>
      <c r="U11" s="129" t="s">
        <v>82</v>
      </c>
      <c r="Y11" s="135"/>
    </row>
    <row r="12" spans="1:25" ht="12.75">
      <c r="A12" s="119">
        <v>12</v>
      </c>
      <c r="B12" s="141" t="s">
        <v>83</v>
      </c>
      <c r="C12" s="142">
        <v>547</v>
      </c>
      <c r="D12" s="36"/>
      <c r="E12" s="36"/>
      <c r="F12" s="144">
        <v>2862569</v>
      </c>
      <c r="G12" s="144">
        <v>2862569</v>
      </c>
      <c r="H12" s="145">
        <v>2862569</v>
      </c>
      <c r="I12" s="145">
        <v>5315989</v>
      </c>
      <c r="J12" s="145">
        <v>1216504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45">
        <v>9395062</v>
      </c>
      <c r="U12" s="129" t="s">
        <v>82</v>
      </c>
      <c r="Y12" s="135"/>
    </row>
    <row r="13" spans="1:25" ht="12.75">
      <c r="A13" s="119">
        <v>13</v>
      </c>
      <c r="B13" s="141" t="s">
        <v>84</v>
      </c>
      <c r="C13" s="146" t="s">
        <v>85</v>
      </c>
      <c r="D13" s="36"/>
      <c r="E13" s="36"/>
      <c r="F13" s="144">
        <v>-724475</v>
      </c>
      <c r="G13" s="144">
        <v>-724475</v>
      </c>
      <c r="H13" s="145">
        <v>-724475</v>
      </c>
      <c r="I13" s="145">
        <v>-3581050</v>
      </c>
      <c r="J13" s="145">
        <v>-4828688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-9134213</v>
      </c>
      <c r="U13" s="129" t="s">
        <v>82</v>
      </c>
      <c r="Y13" s="135"/>
    </row>
    <row r="14" spans="1:25" ht="12.75">
      <c r="A14" s="119">
        <v>14</v>
      </c>
      <c r="B14" s="141" t="s">
        <v>86</v>
      </c>
      <c r="C14" s="142">
        <v>555</v>
      </c>
      <c r="D14" s="36"/>
      <c r="E14" s="36"/>
      <c r="F14" s="144">
        <v>56664685</v>
      </c>
      <c r="G14" s="144">
        <v>56664685</v>
      </c>
      <c r="H14" s="145">
        <v>56664685</v>
      </c>
      <c r="I14" s="145">
        <v>65777648</v>
      </c>
      <c r="J14" s="145">
        <v>64011670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186454003</v>
      </c>
      <c r="U14" s="129" t="s">
        <v>82</v>
      </c>
      <c r="Y14" s="135"/>
    </row>
    <row r="15" spans="1:25" ht="12.75">
      <c r="A15" s="119">
        <v>15</v>
      </c>
      <c r="B15" s="141" t="s">
        <v>87</v>
      </c>
      <c r="C15" s="142">
        <v>447</v>
      </c>
      <c r="D15" s="36"/>
      <c r="E15" s="36"/>
      <c r="F15" s="144">
        <v>-15262086</v>
      </c>
      <c r="G15" s="144">
        <v>-15262086</v>
      </c>
      <c r="H15" s="145">
        <v>-15262086</v>
      </c>
      <c r="I15" s="145">
        <v>-16785220</v>
      </c>
      <c r="J15" s="145">
        <v>-8579054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-40626360</v>
      </c>
      <c r="U15" s="129" t="s">
        <v>82</v>
      </c>
      <c r="Y15" s="135"/>
    </row>
    <row r="16" spans="1:25" ht="12.75">
      <c r="A16" s="119">
        <v>16</v>
      </c>
      <c r="B16" s="141" t="s">
        <v>88</v>
      </c>
      <c r="C16" s="142">
        <v>565</v>
      </c>
      <c r="D16" s="36"/>
      <c r="E16" s="36"/>
      <c r="F16" s="144">
        <v>3501522</v>
      </c>
      <c r="G16" s="144">
        <v>3501522</v>
      </c>
      <c r="H16" s="145">
        <v>3501522</v>
      </c>
      <c r="I16" s="145">
        <v>3537265</v>
      </c>
      <c r="J16" s="145">
        <v>5464040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12502827</v>
      </c>
      <c r="U16" s="129" t="s">
        <v>82</v>
      </c>
      <c r="Y16" s="135"/>
    </row>
    <row r="17" spans="1:25" ht="12.75">
      <c r="A17" s="119">
        <v>17</v>
      </c>
      <c r="B17" s="141" t="s">
        <v>89</v>
      </c>
      <c r="C17" s="142">
        <v>45600017</v>
      </c>
      <c r="D17" s="36"/>
      <c r="E17" s="36"/>
      <c r="F17" s="147">
        <v>-185103</v>
      </c>
      <c r="G17" s="144">
        <v>-185103</v>
      </c>
      <c r="H17" s="145">
        <v>-185103</v>
      </c>
      <c r="I17" s="145">
        <v>-23320</v>
      </c>
      <c r="J17" s="145">
        <v>-162698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-371121</v>
      </c>
      <c r="U17" s="129" t="s">
        <v>90</v>
      </c>
      <c r="Y17" s="135"/>
    </row>
    <row r="18" spans="1:25" ht="12.75">
      <c r="A18" s="119">
        <v>18</v>
      </c>
      <c r="B18" s="141" t="s">
        <v>91</v>
      </c>
      <c r="C18" s="142"/>
      <c r="D18" s="36"/>
      <c r="E18" s="36"/>
      <c r="F18" s="147"/>
      <c r="G18" s="144"/>
      <c r="H18" s="132">
        <v>32864</v>
      </c>
      <c r="I18" s="133">
        <v>32864</v>
      </c>
      <c r="J18" s="132">
        <v>-190627</v>
      </c>
      <c r="K18" s="133">
        <v>-41633</v>
      </c>
      <c r="L18" s="133">
        <v>124558</v>
      </c>
      <c r="M18" s="133">
        <v>124558</v>
      </c>
      <c r="N18" s="133">
        <v>124558</v>
      </c>
      <c r="O18" s="133">
        <v>124558</v>
      </c>
      <c r="P18" s="133">
        <v>124558</v>
      </c>
      <c r="Q18" s="133">
        <v>124558</v>
      </c>
      <c r="R18" s="133">
        <v>124558</v>
      </c>
      <c r="S18" s="133">
        <v>124558</v>
      </c>
      <c r="T18" s="133">
        <v>-124899</v>
      </c>
      <c r="U18" s="129" t="s">
        <v>92</v>
      </c>
      <c r="Y18" s="135"/>
    </row>
    <row r="19" spans="1:21" ht="12.75">
      <c r="A19" s="119">
        <v>19</v>
      </c>
      <c r="B19" s="141" t="s">
        <v>93</v>
      </c>
      <c r="C19" s="142"/>
      <c r="D19" s="36"/>
      <c r="E19" s="36"/>
      <c r="F19" s="147"/>
      <c r="G19" s="144"/>
      <c r="H19" s="137">
        <v>51120501</v>
      </c>
      <c r="I19" s="137">
        <v>57943308</v>
      </c>
      <c r="J19" s="137">
        <v>60694260</v>
      </c>
      <c r="K19" s="137">
        <v>-41633</v>
      </c>
      <c r="L19" s="137">
        <v>124558</v>
      </c>
      <c r="M19" s="137">
        <v>124558</v>
      </c>
      <c r="N19" s="137">
        <v>124558</v>
      </c>
      <c r="O19" s="137">
        <v>124558</v>
      </c>
      <c r="P19" s="137">
        <v>124558</v>
      </c>
      <c r="Q19" s="137">
        <v>124558</v>
      </c>
      <c r="R19" s="137">
        <v>124558</v>
      </c>
      <c r="S19" s="137">
        <v>124558</v>
      </c>
      <c r="T19" s="137">
        <v>169758069</v>
      </c>
      <c r="U19" s="129"/>
    </row>
    <row r="20" spans="1:21" ht="12.75">
      <c r="A20" s="119">
        <v>20</v>
      </c>
      <c r="B20" s="141"/>
      <c r="C20" s="142"/>
      <c r="D20" s="36"/>
      <c r="E20" s="36"/>
      <c r="F20" s="147"/>
      <c r="G20" s="144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29"/>
    </row>
    <row r="21" spans="1:21" ht="12.75">
      <c r="A21" s="119">
        <v>21</v>
      </c>
      <c r="B21" s="141" t="s">
        <v>94</v>
      </c>
      <c r="C21" s="142"/>
      <c r="D21" s="36"/>
      <c r="E21" s="36"/>
      <c r="F21" s="144">
        <v>2431305</v>
      </c>
      <c r="G21" s="144">
        <v>2431305</v>
      </c>
      <c r="H21" s="147">
        <v>2431305</v>
      </c>
      <c r="I21" s="144">
        <v>2431305</v>
      </c>
      <c r="J21" s="147">
        <v>2578647</v>
      </c>
      <c r="K21" s="144">
        <v>620104.75</v>
      </c>
      <c r="L21" s="144">
        <v>620104.75</v>
      </c>
      <c r="M21" s="144">
        <v>620104.75</v>
      </c>
      <c r="N21" s="144">
        <v>620104.75</v>
      </c>
      <c r="O21" s="144">
        <v>620104.75</v>
      </c>
      <c r="P21" s="144">
        <v>620104.75</v>
      </c>
      <c r="Q21" s="144">
        <v>620104.75</v>
      </c>
      <c r="R21" s="144">
        <v>620104.75</v>
      </c>
      <c r="S21" s="144">
        <v>620104.75</v>
      </c>
      <c r="T21" s="149">
        <v>7441257</v>
      </c>
      <c r="U21" s="129" t="s">
        <v>95</v>
      </c>
    </row>
    <row r="22" spans="1:21" ht="12.75">
      <c r="A22" s="119">
        <v>22</v>
      </c>
      <c r="C22" s="47"/>
      <c r="D22" s="47"/>
      <c r="E22" s="47"/>
      <c r="F22" s="150"/>
      <c r="G22" s="139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51"/>
    </row>
    <row r="23" spans="1:20" ht="12.75">
      <c r="A23" s="119">
        <v>23</v>
      </c>
      <c r="B23" s="93" t="s">
        <v>96</v>
      </c>
      <c r="C23" s="36"/>
      <c r="D23" s="36"/>
      <c r="E23" s="36"/>
      <c r="F23" s="149">
        <v>53518942</v>
      </c>
      <c r="G23" s="149">
        <v>69396038.59183136</v>
      </c>
      <c r="H23" s="149">
        <v>69428902.59183136</v>
      </c>
      <c r="I23" s="149">
        <v>76251709.59183136</v>
      </c>
      <c r="J23" s="149">
        <v>79150003.59183136</v>
      </c>
      <c r="K23" s="149">
        <v>16455568.341831349</v>
      </c>
      <c r="L23" s="149">
        <v>16621759.341831349</v>
      </c>
      <c r="M23" s="149">
        <v>16621759.341831349</v>
      </c>
      <c r="N23" s="149">
        <v>16621759.341831349</v>
      </c>
      <c r="O23" s="149">
        <v>16621759.341831349</v>
      </c>
      <c r="P23" s="149">
        <v>16621759.341831349</v>
      </c>
      <c r="Q23" s="149">
        <v>16621759.341831349</v>
      </c>
      <c r="R23" s="149">
        <v>16621759.341831349</v>
      </c>
      <c r="S23" s="149">
        <v>16621759.341831349</v>
      </c>
      <c r="T23" s="149">
        <v>224830615.77549407</v>
      </c>
    </row>
    <row r="24" spans="1:20" ht="12.75">
      <c r="A24" s="119">
        <v>24</v>
      </c>
      <c r="B24" s="93"/>
      <c r="C24" s="36"/>
      <c r="D24" s="36"/>
      <c r="E24" s="3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1" ht="12.75">
      <c r="A25" s="119">
        <v>25</v>
      </c>
      <c r="B25" s="152" t="s">
        <v>97</v>
      </c>
      <c r="C25" s="36"/>
      <c r="D25" s="36"/>
      <c r="E25" s="36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29"/>
    </row>
    <row r="26" spans="1:22" ht="12.75">
      <c r="A26" s="119">
        <v>26</v>
      </c>
      <c r="B26" t="s">
        <v>98</v>
      </c>
      <c r="C26" s="36"/>
      <c r="D26" s="36"/>
      <c r="E26" s="36"/>
      <c r="F26" s="154">
        <v>0</v>
      </c>
      <c r="G26" s="154">
        <v>-251336</v>
      </c>
      <c r="H26" s="154">
        <v>-251336</v>
      </c>
      <c r="I26" s="154">
        <v>-267973</v>
      </c>
      <c r="J26" s="154">
        <v>-328045</v>
      </c>
      <c r="K26" s="154">
        <v>-331385.5773</v>
      </c>
      <c r="L26" s="154">
        <v>-332964.324</v>
      </c>
      <c r="M26" s="154">
        <v>-328578.4389</v>
      </c>
      <c r="N26" s="154">
        <v>-366818.7597</v>
      </c>
      <c r="O26" s="154">
        <v>-327514.21122</v>
      </c>
      <c r="P26" s="154">
        <v>-344397.73199999996</v>
      </c>
      <c r="Q26" s="154">
        <v>-272069.73264000006</v>
      </c>
      <c r="R26" s="154">
        <v>-73413.3816</v>
      </c>
      <c r="S26" s="154">
        <v>-282957.35988</v>
      </c>
      <c r="T26" s="154">
        <v>-847354</v>
      </c>
      <c r="U26" s="129" t="s">
        <v>99</v>
      </c>
      <c r="V26" s="155"/>
    </row>
    <row r="27" spans="1:22" ht="12.75">
      <c r="A27" s="119">
        <v>27</v>
      </c>
      <c r="B27" t="s">
        <v>100</v>
      </c>
      <c r="C27" s="156"/>
      <c r="D27" s="73"/>
      <c r="E27" s="36"/>
      <c r="F27" s="144">
        <v>0</v>
      </c>
      <c r="G27" s="144">
        <v>-13376</v>
      </c>
      <c r="H27" s="144">
        <v>-13376</v>
      </c>
      <c r="I27" s="144">
        <v>-11396</v>
      </c>
      <c r="J27" s="144">
        <v>-368</v>
      </c>
      <c r="K27" s="144">
        <v>-1138.65396734714</v>
      </c>
      <c r="L27" s="144">
        <v>-189317.09166387442</v>
      </c>
      <c r="M27" s="144">
        <v>-195627.66138600357</v>
      </c>
      <c r="N27" s="144">
        <v>-195627.66138600357</v>
      </c>
      <c r="O27" s="144">
        <v>-176695.95221961613</v>
      </c>
      <c r="P27" s="144">
        <v>-96576.41659936863</v>
      </c>
      <c r="Q27" s="144">
        <v>-93333.98850799454</v>
      </c>
      <c r="R27" s="144">
        <v>-0.03385113559795094</v>
      </c>
      <c r="S27" s="144">
        <v>-0.03275916348188801</v>
      </c>
      <c r="T27" s="144">
        <v>-25140</v>
      </c>
      <c r="U27" s="129" t="s">
        <v>101</v>
      </c>
      <c r="V27" s="140"/>
    </row>
    <row r="28" spans="1:22" ht="12.75">
      <c r="A28" s="119">
        <v>28</v>
      </c>
      <c r="B28" t="s">
        <v>102</v>
      </c>
      <c r="C28" s="73"/>
      <c r="D28" s="73"/>
      <c r="E28" s="36"/>
      <c r="F28" s="144">
        <v>0</v>
      </c>
      <c r="G28" s="144">
        <v>0</v>
      </c>
      <c r="H28" s="144">
        <v>0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>
        <v>0</v>
      </c>
      <c r="U28" s="129" t="s">
        <v>103</v>
      </c>
      <c r="V28" s="140"/>
    </row>
    <row r="29" spans="1:21" ht="12.75">
      <c r="A29" s="119">
        <v>29</v>
      </c>
      <c r="B29" t="s">
        <v>104</v>
      </c>
      <c r="C29" s="73"/>
      <c r="D29" s="73"/>
      <c r="E29" s="36"/>
      <c r="F29" s="144">
        <v>0</v>
      </c>
      <c r="G29" s="144">
        <v>0</v>
      </c>
      <c r="H29" s="144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/>
      <c r="O29" s="157"/>
      <c r="P29" s="157"/>
      <c r="Q29" s="157"/>
      <c r="R29" s="157"/>
      <c r="S29" s="157"/>
      <c r="T29" s="144">
        <v>0</v>
      </c>
      <c r="U29" s="129" t="s">
        <v>105</v>
      </c>
    </row>
    <row r="30" spans="1:21" ht="12.75">
      <c r="A30" s="119">
        <v>30</v>
      </c>
      <c r="B30" s="158" t="s">
        <v>106</v>
      </c>
      <c r="C30" s="159"/>
      <c r="D30" s="73"/>
      <c r="E30" s="73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60"/>
      <c r="S30" s="160"/>
      <c r="T30" s="154">
        <v>0</v>
      </c>
      <c r="U30" s="129"/>
    </row>
    <row r="31" spans="1:21" ht="12.75">
      <c r="A31" s="119">
        <v>31</v>
      </c>
      <c r="B31" s="158" t="s">
        <v>107</v>
      </c>
      <c r="C31" s="161"/>
      <c r="D31" s="73"/>
      <c r="E31" s="73"/>
      <c r="F31" s="139"/>
      <c r="G31" s="139"/>
      <c r="H31" s="162">
        <v>-778426.8333333334</v>
      </c>
      <c r="I31" s="139">
        <v>-778426.8333333334</v>
      </c>
      <c r="J31" s="139">
        <v>-778426.8333333334</v>
      </c>
      <c r="K31" s="139">
        <v>-194606.70833333334</v>
      </c>
      <c r="L31" s="139">
        <v>-194606.70833333334</v>
      </c>
      <c r="M31" s="139">
        <v>-194606.70833333334</v>
      </c>
      <c r="N31" s="139">
        <v>-194606.70833333334</v>
      </c>
      <c r="O31" s="139">
        <v>-194606.70833333334</v>
      </c>
      <c r="P31" s="139">
        <v>-194606.70833333334</v>
      </c>
      <c r="Q31" s="139">
        <v>-194606.70833333334</v>
      </c>
      <c r="R31" s="139">
        <v>-194606.70833333334</v>
      </c>
      <c r="S31" s="139">
        <v>-194606.70833333334</v>
      </c>
      <c r="T31" s="154">
        <v>-2335280.5</v>
      </c>
      <c r="U31" s="129" t="s">
        <v>108</v>
      </c>
    </row>
    <row r="32" spans="1:21" ht="12.75">
      <c r="A32" s="119">
        <v>32</v>
      </c>
      <c r="C32" s="73"/>
      <c r="D32" s="73"/>
      <c r="E32" s="73"/>
      <c r="F32" s="163">
        <v>0</v>
      </c>
      <c r="G32" s="163">
        <v>0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5">
        <v>0</v>
      </c>
      <c r="U32" s="129"/>
    </row>
    <row r="33" spans="1:21" ht="12.75">
      <c r="A33" s="119">
        <v>33</v>
      </c>
      <c r="B33" t="s">
        <v>109</v>
      </c>
      <c r="C33" s="73"/>
      <c r="D33" s="73"/>
      <c r="E33" s="73"/>
      <c r="F33" s="139">
        <v>0</v>
      </c>
      <c r="G33" s="139">
        <v>-264712</v>
      </c>
      <c r="H33" s="139">
        <v>-1043138.8333333334</v>
      </c>
      <c r="I33" s="139">
        <v>-1057795.8333333335</v>
      </c>
      <c r="J33" s="139">
        <v>-1106839.8333333335</v>
      </c>
      <c r="K33" s="139">
        <v>-527130.9396006805</v>
      </c>
      <c r="L33" s="139">
        <v>-716888.1239972078</v>
      </c>
      <c r="M33" s="139">
        <v>-718812.8086193369</v>
      </c>
      <c r="N33" s="139">
        <v>-757053.1294193369</v>
      </c>
      <c r="O33" s="139">
        <v>-698816.8717729495</v>
      </c>
      <c r="P33" s="139">
        <v>-635580.8569327019</v>
      </c>
      <c r="Q33" s="139">
        <v>-560010.429481328</v>
      </c>
      <c r="R33" s="139">
        <v>-268020.1237844689</v>
      </c>
      <c r="S33" s="139">
        <v>-477564.1009724968</v>
      </c>
      <c r="T33" s="139">
        <v>-3207774.5</v>
      </c>
      <c r="U33" s="129"/>
    </row>
    <row r="34" spans="1:21" ht="13.5" thickBot="1">
      <c r="A34" s="119">
        <v>34</v>
      </c>
      <c r="B34" s="152" t="s">
        <v>110</v>
      </c>
      <c r="C34" s="159"/>
      <c r="D34" s="73"/>
      <c r="E34" s="73"/>
      <c r="F34" s="166">
        <v>0</v>
      </c>
      <c r="G34" s="139"/>
      <c r="H34" s="166">
        <v>68385763.75849803</v>
      </c>
      <c r="I34" s="166">
        <v>75193913.75849803</v>
      </c>
      <c r="J34" s="166">
        <v>78043163.75849803</v>
      </c>
      <c r="K34" s="166">
        <v>15928437.402230669</v>
      </c>
      <c r="L34" s="166">
        <v>15904871.217834141</v>
      </c>
      <c r="M34" s="166">
        <v>15902946.533212012</v>
      </c>
      <c r="N34" s="166">
        <v>15864706.212412013</v>
      </c>
      <c r="O34" s="166">
        <v>15922942.4700584</v>
      </c>
      <c r="P34" s="166">
        <v>15986178.484898647</v>
      </c>
      <c r="Q34" s="166">
        <v>16061748.912350021</v>
      </c>
      <c r="R34" s="166">
        <v>16353739.21804688</v>
      </c>
      <c r="S34" s="166">
        <v>16144195.240858853</v>
      </c>
      <c r="T34" s="166">
        <v>221622841.27549407</v>
      </c>
      <c r="U34" s="129"/>
    </row>
    <row r="35" spans="1:18" ht="12.75">
      <c r="A35" s="119">
        <v>35</v>
      </c>
      <c r="B35" s="158"/>
      <c r="R35" s="167"/>
    </row>
    <row r="36" spans="1:21" ht="12.75">
      <c r="A36" s="119">
        <v>36</v>
      </c>
      <c r="B36" s="168"/>
      <c r="C36" s="73"/>
      <c r="D36" s="73"/>
      <c r="E36" s="73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29"/>
    </row>
    <row r="37" spans="1:21" ht="12.75">
      <c r="A37" s="119">
        <v>37</v>
      </c>
      <c r="B37" s="170" t="s">
        <v>111</v>
      </c>
      <c r="C37" s="73"/>
      <c r="D37" s="73"/>
      <c r="E37" s="36"/>
      <c r="F37" s="171">
        <v>1507579263</v>
      </c>
      <c r="G37" s="144">
        <v>1507579263</v>
      </c>
      <c r="H37" s="171">
        <v>1507579263</v>
      </c>
      <c r="I37" s="171">
        <v>1544390047</v>
      </c>
      <c r="J37" s="171">
        <v>1478731635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2">
        <v>4530700945</v>
      </c>
      <c r="U37" s="129" t="s">
        <v>112</v>
      </c>
    </row>
    <row r="38" spans="1:21" ht="13.5" thickBot="1">
      <c r="A38" s="119">
        <v>38</v>
      </c>
      <c r="B38" s="152" t="s">
        <v>113</v>
      </c>
      <c r="C38" s="173"/>
      <c r="D38" s="73"/>
      <c r="E38" s="73"/>
      <c r="F38" s="166">
        <v>0</v>
      </c>
      <c r="G38" s="139">
        <v>74070384.34971601</v>
      </c>
      <c r="P38" s="139"/>
      <c r="T38" s="139"/>
      <c r="U38" s="129" t="s">
        <v>114</v>
      </c>
    </row>
    <row r="39" spans="1:21" ht="12.75">
      <c r="A39" s="119">
        <v>39</v>
      </c>
      <c r="B39" s="174" t="s">
        <v>115</v>
      </c>
      <c r="C39" s="173">
        <v>0.049132</v>
      </c>
      <c r="D39" s="36"/>
      <c r="E39" s="36"/>
      <c r="F39" s="153"/>
      <c r="G39" s="153"/>
      <c r="H39" s="139">
        <v>74070384.34971601</v>
      </c>
      <c r="I39" s="139">
        <v>75878971.789204</v>
      </c>
      <c r="J39" s="139">
        <v>72653042.69082001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53">
        <v>0</v>
      </c>
      <c r="Q39" s="153"/>
      <c r="R39" s="153"/>
      <c r="S39" s="153"/>
      <c r="T39" s="172">
        <v>222602398.82974002</v>
      </c>
      <c r="U39" s="129"/>
    </row>
    <row r="40" spans="1:21" ht="12.75">
      <c r="A40" s="119" t="s">
        <v>116</v>
      </c>
      <c r="B40" s="175"/>
      <c r="C40" s="173">
        <v>0.049132</v>
      </c>
      <c r="D40" s="36"/>
      <c r="E40" s="36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>
        <v>0</v>
      </c>
      <c r="Q40" s="139">
        <v>0</v>
      </c>
      <c r="R40" s="139">
        <v>0</v>
      </c>
      <c r="S40" s="139">
        <v>0</v>
      </c>
      <c r="T40" s="172">
        <v>0</v>
      </c>
      <c r="U40" s="129"/>
    </row>
    <row r="41" spans="1:21" ht="13.5" thickBot="1">
      <c r="A41" s="119">
        <v>41</v>
      </c>
      <c r="B41" s="168" t="s">
        <v>7</v>
      </c>
      <c r="D41" s="36"/>
      <c r="E41" s="36"/>
      <c r="F41" s="166" t="e">
        <v>#REF!</v>
      </c>
      <c r="G41" s="139"/>
      <c r="H41" s="166">
        <v>-5684620.59121798</v>
      </c>
      <c r="I41" s="166">
        <v>-685058.0307059735</v>
      </c>
      <c r="J41" s="166">
        <v>5390121.067678019</v>
      </c>
      <c r="K41" s="166">
        <v>15928437.402230669</v>
      </c>
      <c r="L41" s="166">
        <v>15904871.217834141</v>
      </c>
      <c r="M41" s="166">
        <v>15902946.533212012</v>
      </c>
      <c r="N41" s="166">
        <v>15864706.212412013</v>
      </c>
      <c r="O41" s="166">
        <v>15922942.4700584</v>
      </c>
      <c r="P41" s="166">
        <v>15986178.484898647</v>
      </c>
      <c r="Q41" s="166">
        <v>16061748.912350021</v>
      </c>
      <c r="R41" s="166">
        <v>16353739.21804688</v>
      </c>
      <c r="S41" s="166">
        <v>16144195.240858853</v>
      </c>
      <c r="T41" s="166">
        <v>-979557.5542459488</v>
      </c>
      <c r="U41" s="129"/>
    </row>
    <row r="42" spans="1:21" ht="12.75">
      <c r="A42" s="119">
        <v>42</v>
      </c>
      <c r="B42" s="158" t="s">
        <v>117</v>
      </c>
      <c r="H42" s="149">
        <v>-5684620.59121798</v>
      </c>
      <c r="I42" s="149">
        <v>-685058.0307059735</v>
      </c>
      <c r="J42" s="149">
        <v>5390121.067678019</v>
      </c>
      <c r="K42" s="149">
        <v>15928437.402230669</v>
      </c>
      <c r="L42" s="149">
        <v>15904871.217834141</v>
      </c>
      <c r="M42" s="149">
        <v>15902946.533212012</v>
      </c>
      <c r="N42" s="149">
        <v>15864706.212412013</v>
      </c>
      <c r="O42" s="149">
        <v>15922942.4700584</v>
      </c>
      <c r="P42" s="149">
        <v>15986178.484898647</v>
      </c>
      <c r="Q42" s="149">
        <v>16061748.912350021</v>
      </c>
      <c r="R42" s="149">
        <v>16353739.21804688</v>
      </c>
      <c r="S42" s="149">
        <v>16144195.240858853</v>
      </c>
      <c r="T42" s="149">
        <v>-979557.5542459488</v>
      </c>
      <c r="U42" s="129"/>
    </row>
    <row r="43" spans="1:18" ht="12.75">
      <c r="A43" s="119">
        <v>43</v>
      </c>
      <c r="P43" s="135"/>
      <c r="Q43" s="135"/>
      <c r="R43" s="135"/>
    </row>
    <row r="44" spans="1:21" ht="12.75">
      <c r="A44" s="119">
        <v>44</v>
      </c>
      <c r="B44" s="158"/>
      <c r="C44" s="176" t="s">
        <v>118</v>
      </c>
      <c r="D44" s="73" t="s">
        <v>119</v>
      </c>
      <c r="E44" s="73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54"/>
      <c r="U44" s="129"/>
    </row>
    <row r="45" spans="1:21" s="61" customFormat="1" ht="12.75">
      <c r="A45" s="119">
        <v>45</v>
      </c>
      <c r="B45" s="177" t="s">
        <v>120</v>
      </c>
      <c r="C45" s="178">
        <v>0.000398</v>
      </c>
      <c r="D45" s="178">
        <v>0.000398</v>
      </c>
      <c r="E45" s="63"/>
      <c r="F45" s="26"/>
      <c r="G45" s="26"/>
      <c r="H45" s="26">
        <v>-5682358.112222675</v>
      </c>
      <c r="I45" s="26">
        <v>-684785.3776097525</v>
      </c>
      <c r="J45" s="26">
        <v>5387975.799493084</v>
      </c>
      <c r="K45" s="26">
        <v>15922097.88414458</v>
      </c>
      <c r="L45" s="26">
        <v>15898541.079089442</v>
      </c>
      <c r="M45" s="26">
        <v>15896617.160491792</v>
      </c>
      <c r="N45" s="26">
        <v>15858392.059339473</v>
      </c>
      <c r="O45" s="26">
        <v>15916605.138955317</v>
      </c>
      <c r="P45" s="26">
        <v>15979815.985861657</v>
      </c>
      <c r="Q45" s="26">
        <v>16055356.336282905</v>
      </c>
      <c r="R45" s="26">
        <v>16347230.429838097</v>
      </c>
      <c r="S45" s="26">
        <v>16137708.85115299</v>
      </c>
      <c r="T45" s="26">
        <v>-979167.6903393436</v>
      </c>
      <c r="U45" s="179"/>
    </row>
    <row r="46" spans="1:21" ht="12.75">
      <c r="A46" s="119">
        <v>46</v>
      </c>
      <c r="B46" s="93" t="s">
        <v>121</v>
      </c>
      <c r="D46" s="36"/>
      <c r="E46" s="36"/>
      <c r="F46" s="139"/>
      <c r="G46" s="139"/>
      <c r="H46" s="139">
        <v>-5682358.112222675</v>
      </c>
      <c r="I46" s="139">
        <v>-684785.3776097525</v>
      </c>
      <c r="J46" s="139">
        <v>5387975.799493084</v>
      </c>
      <c r="K46" s="139">
        <v>15922097.88414458</v>
      </c>
      <c r="L46" s="139">
        <v>15898541.079089442</v>
      </c>
      <c r="M46" s="139">
        <v>15896617.160491792</v>
      </c>
      <c r="N46" s="139">
        <v>15858392.059339473</v>
      </c>
      <c r="O46" s="139">
        <v>15916605.138955317</v>
      </c>
      <c r="P46" s="139">
        <v>15979815.985861657</v>
      </c>
      <c r="Q46" s="139">
        <v>16055356.336282905</v>
      </c>
      <c r="R46" s="139">
        <v>16347230.429838097</v>
      </c>
      <c r="S46" s="139">
        <v>16137708.85115299</v>
      </c>
      <c r="T46" s="139">
        <v>-979167.6903393436</v>
      </c>
      <c r="U46" s="180" t="s">
        <v>122</v>
      </c>
    </row>
    <row r="47" spans="1:21" ht="12.75">
      <c r="A47" s="119">
        <v>47</v>
      </c>
      <c r="B47" s="93" t="s">
        <v>123</v>
      </c>
      <c r="D47" s="36"/>
      <c r="E47" s="36"/>
      <c r="F47" s="139"/>
      <c r="G47" s="139"/>
      <c r="H47" s="139">
        <v>5682358.112222675</v>
      </c>
      <c r="I47" s="139">
        <v>684785.3776097525</v>
      </c>
      <c r="J47" s="139">
        <v>-5387975.799493084</v>
      </c>
      <c r="K47" s="139">
        <v>-15922097.88414458</v>
      </c>
      <c r="L47" s="139">
        <v>-15898541.079089442</v>
      </c>
      <c r="M47" s="139">
        <v>-15896617.160491792</v>
      </c>
      <c r="N47" s="139">
        <v>-15858392.059339473</v>
      </c>
      <c r="O47" s="139">
        <v>-15916605.138955317</v>
      </c>
      <c r="P47" s="139">
        <v>-15979815.985861657</v>
      </c>
      <c r="Q47" s="139">
        <v>-16055356.336282905</v>
      </c>
      <c r="R47" s="139">
        <v>-16347230.429838097</v>
      </c>
      <c r="S47" s="139">
        <v>-16137708.85115299</v>
      </c>
      <c r="T47" s="139">
        <v>979167.6903393436</v>
      </c>
      <c r="U47" s="180" t="s">
        <v>124</v>
      </c>
    </row>
    <row r="48" spans="1:21" ht="12.75">
      <c r="A48" s="119">
        <v>48</v>
      </c>
      <c r="B48" s="93"/>
      <c r="D48" s="36"/>
      <c r="E48" s="36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80"/>
    </row>
    <row r="49" spans="1:21" ht="12.75">
      <c r="A49" s="119">
        <v>49</v>
      </c>
      <c r="B49" s="93" t="s">
        <v>125</v>
      </c>
      <c r="D49" s="36"/>
      <c r="E49" s="36"/>
      <c r="F49" s="139"/>
      <c r="G49" s="139"/>
      <c r="H49" s="139">
        <v>-5682358.112222675</v>
      </c>
      <c r="I49" s="139">
        <v>-6367143.489832427</v>
      </c>
      <c r="J49" s="139">
        <v>-979167.6903393436</v>
      </c>
      <c r="K49" s="139">
        <v>14942930.193805236</v>
      </c>
      <c r="L49" s="139">
        <v>30841471.27289468</v>
      </c>
      <c r="M49" s="139">
        <v>46738088.433386475</v>
      </c>
      <c r="N49" s="139">
        <v>62596480.492725946</v>
      </c>
      <c r="O49" s="139">
        <v>78513085.63168126</v>
      </c>
      <c r="P49" s="139">
        <v>94492901.61754292</v>
      </c>
      <c r="Q49" s="139">
        <v>110548257.95382583</v>
      </c>
      <c r="R49" s="139">
        <v>126895488.38366392</v>
      </c>
      <c r="S49" s="139">
        <v>143033197.2348169</v>
      </c>
      <c r="T49" s="139">
        <v>-979167.6903393436</v>
      </c>
      <c r="U49" s="180" t="s">
        <v>122</v>
      </c>
    </row>
    <row r="50" spans="1:21" ht="12.75">
      <c r="A50" s="119">
        <v>50</v>
      </c>
      <c r="B50" s="93" t="s">
        <v>126</v>
      </c>
      <c r="D50" s="36"/>
      <c r="E50" s="36"/>
      <c r="F50" s="139"/>
      <c r="G50" s="139"/>
      <c r="H50" s="139">
        <v>5682358.112222675</v>
      </c>
      <c r="I50" s="139">
        <v>6367143.489832427</v>
      </c>
      <c r="J50" s="139">
        <v>979167.6903393436</v>
      </c>
      <c r="K50" s="139">
        <v>-14942930.193805236</v>
      </c>
      <c r="L50" s="139">
        <v>-30841471.27289468</v>
      </c>
      <c r="M50" s="139">
        <v>-46738088.433386475</v>
      </c>
      <c r="N50" s="139">
        <v>-62596480.492725946</v>
      </c>
      <c r="O50" s="139">
        <v>-78513085.63168126</v>
      </c>
      <c r="P50" s="26">
        <v>-94492901.61754292</v>
      </c>
      <c r="Q50" s="139">
        <v>-110548257.95382583</v>
      </c>
      <c r="R50" s="139">
        <v>-126895488.38366392</v>
      </c>
      <c r="S50" s="139">
        <v>-143033197.2348169</v>
      </c>
      <c r="T50" s="139">
        <v>979167.6903393436</v>
      </c>
      <c r="U50" s="180" t="s">
        <v>124</v>
      </c>
    </row>
    <row r="51" spans="1:21" ht="12.75">
      <c r="A51" s="119">
        <v>51</v>
      </c>
      <c r="B51" s="93"/>
      <c r="D51" s="36"/>
      <c r="E51" s="36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26"/>
      <c r="Q51" s="139"/>
      <c r="R51" s="139"/>
      <c r="S51" s="139"/>
      <c r="T51" s="139"/>
      <c r="U51" s="181"/>
    </row>
    <row r="52" spans="1:21" ht="12.75">
      <c r="A52" s="119">
        <v>52</v>
      </c>
      <c r="B52" s="93"/>
      <c r="D52" s="36"/>
      <c r="E52" s="36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82"/>
      <c r="Q52" s="139"/>
      <c r="R52" s="139"/>
      <c r="S52" s="139"/>
      <c r="T52" s="139"/>
      <c r="U52" s="181"/>
    </row>
    <row r="53" spans="1:21" ht="12.75">
      <c r="A53" s="119">
        <v>53</v>
      </c>
      <c r="B53" s="93" t="s">
        <v>127</v>
      </c>
      <c r="D53" s="36"/>
      <c r="E53" s="36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82"/>
      <c r="Q53" s="139"/>
      <c r="R53" s="139"/>
      <c r="S53" s="139"/>
      <c r="T53" s="139"/>
      <c r="U53" s="181"/>
    </row>
    <row r="54" spans="1:21" ht="12.75">
      <c r="A54" s="119">
        <v>54</v>
      </c>
      <c r="B54" s="93" t="s">
        <v>128</v>
      </c>
      <c r="D54" s="36"/>
      <c r="E54" s="36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81"/>
    </row>
    <row r="55" spans="1:21" ht="12.75">
      <c r="A55" s="119">
        <v>55</v>
      </c>
      <c r="B55" s="93"/>
      <c r="D55" s="36"/>
      <c r="E55" s="36"/>
      <c r="F55" s="139"/>
      <c r="G55" s="139"/>
      <c r="H55" s="139"/>
      <c r="I55" s="139"/>
      <c r="J55" s="139"/>
      <c r="K55" s="139"/>
      <c r="L55" s="183"/>
      <c r="M55" s="139"/>
      <c r="N55" s="139"/>
      <c r="O55" s="139"/>
      <c r="P55" s="139"/>
      <c r="Q55" s="139"/>
      <c r="R55" s="139"/>
      <c r="S55" s="139"/>
      <c r="T55" s="139"/>
      <c r="U55" s="181"/>
    </row>
    <row r="56" spans="2:21" ht="12.75">
      <c r="B56" s="93"/>
      <c r="D56" s="36"/>
      <c r="E56" s="36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81"/>
    </row>
    <row r="57" spans="1:21" ht="12.75">
      <c r="A57"/>
      <c r="C57" s="135"/>
      <c r="D57" s="36"/>
      <c r="E57" s="36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81"/>
    </row>
    <row r="58" spans="1:21" ht="12.75">
      <c r="A58"/>
      <c r="B58" s="93"/>
      <c r="D58" s="36"/>
      <c r="E58" s="36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81"/>
    </row>
    <row r="59" spans="1:20" ht="12.75">
      <c r="A59"/>
      <c r="D59" s="73"/>
      <c r="E59" s="73"/>
      <c r="F59" s="73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 s="175"/>
    </row>
    <row r="86" ht="12.75">
      <c r="A86" s="175"/>
    </row>
    <row r="87" ht="12.75">
      <c r="A87" s="175"/>
    </row>
    <row r="88" ht="12.75">
      <c r="A88" s="175"/>
    </row>
    <row r="89" ht="12.75">
      <c r="A89" s="175"/>
    </row>
    <row r="90" ht="12.75">
      <c r="A90" s="175"/>
    </row>
    <row r="91" ht="12.75">
      <c r="A91" s="175"/>
    </row>
    <row r="92" ht="12.75">
      <c r="A92" s="175"/>
    </row>
    <row r="93" ht="12.75">
      <c r="A93" s="175"/>
    </row>
    <row r="94" ht="12.75">
      <c r="A94" s="175"/>
    </row>
    <row r="95" ht="12.75">
      <c r="A95" s="175"/>
    </row>
    <row r="96" ht="12.75">
      <c r="A96" s="175"/>
    </row>
    <row r="97" ht="12.75">
      <c r="A97" s="175"/>
    </row>
    <row r="98" ht="12.75">
      <c r="A98" s="175"/>
    </row>
    <row r="99" ht="12.75">
      <c r="A99" s="175"/>
    </row>
    <row r="100" ht="12.75">
      <c r="A100" s="175"/>
    </row>
    <row r="101" ht="12.75">
      <c r="A101" s="175"/>
    </row>
    <row r="102" ht="12.75">
      <c r="A102" s="175"/>
    </row>
    <row r="103" ht="12.75">
      <c r="A103" s="175"/>
    </row>
    <row r="104" ht="12.75">
      <c r="A104" s="175"/>
    </row>
    <row r="105" ht="12.75">
      <c r="A105" s="175"/>
    </row>
    <row r="106" ht="12.75">
      <c r="A106" s="175"/>
    </row>
    <row r="107" ht="12.75">
      <c r="A107" s="175"/>
    </row>
    <row r="108" ht="12.75">
      <c r="A108" s="175"/>
    </row>
    <row r="109" ht="12.75">
      <c r="A109" s="175"/>
    </row>
    <row r="110" ht="12.75">
      <c r="A110" s="175"/>
    </row>
    <row r="111" ht="12.75">
      <c r="A111" s="175"/>
    </row>
    <row r="112" ht="12.75">
      <c r="A112" s="175"/>
    </row>
    <row r="113" ht="12.75">
      <c r="A113" s="175"/>
    </row>
    <row r="114" ht="12.75">
      <c r="A114" s="175"/>
    </row>
    <row r="115" ht="12.75">
      <c r="A115" s="175"/>
    </row>
    <row r="116" ht="12.75">
      <c r="A116" s="175"/>
    </row>
    <row r="117" ht="12.75">
      <c r="A117" s="175"/>
    </row>
    <row r="118" ht="12.75">
      <c r="A118" s="175"/>
    </row>
    <row r="119" ht="12.75">
      <c r="A119" s="175"/>
    </row>
    <row r="120" ht="12.75">
      <c r="A120" s="175"/>
    </row>
    <row r="121" ht="12.75">
      <c r="A121" s="175"/>
    </row>
    <row r="122" ht="12.75">
      <c r="A122" s="175"/>
    </row>
    <row r="123" ht="12.75">
      <c r="A123" s="175"/>
    </row>
    <row r="124" ht="12.75">
      <c r="A124" s="175"/>
    </row>
    <row r="125" ht="12.75">
      <c r="A125" s="175"/>
    </row>
    <row r="126" ht="12.75">
      <c r="A126" s="175"/>
    </row>
    <row r="127" ht="12.75">
      <c r="A127" s="175"/>
    </row>
    <row r="128" ht="12.75">
      <c r="A128" s="175"/>
    </row>
    <row r="129" ht="12.75">
      <c r="A129" s="175"/>
    </row>
    <row r="130" ht="12.75">
      <c r="A130" s="175"/>
    </row>
    <row r="131" ht="12.75">
      <c r="A131" s="175"/>
    </row>
    <row r="132" ht="12.75">
      <c r="A132" s="175"/>
    </row>
    <row r="133" ht="12.75">
      <c r="A133" s="175"/>
    </row>
    <row r="134" ht="12.75">
      <c r="A134" s="175"/>
    </row>
    <row r="135" ht="12.75">
      <c r="A135" s="175"/>
    </row>
    <row r="136" ht="12.75">
      <c r="A136" s="175"/>
    </row>
    <row r="137" ht="12.75">
      <c r="A137" s="175"/>
    </row>
    <row r="138" ht="12.75">
      <c r="A138" s="175"/>
    </row>
    <row r="139" ht="12.75">
      <c r="A139" s="175"/>
    </row>
    <row r="140" ht="12.75">
      <c r="A140" s="175"/>
    </row>
    <row r="141" ht="12.75">
      <c r="A141" s="175"/>
    </row>
    <row r="142" ht="12.75">
      <c r="A142" s="175"/>
    </row>
    <row r="143" ht="12.75">
      <c r="A143" s="175"/>
    </row>
    <row r="144" ht="12.75">
      <c r="A144" s="175"/>
    </row>
    <row r="145" ht="12.75">
      <c r="A145" s="175"/>
    </row>
    <row r="146" ht="12.75">
      <c r="A146" s="175"/>
    </row>
    <row r="147" ht="12.75">
      <c r="A147" s="175"/>
    </row>
    <row r="148" ht="12.75">
      <c r="A148" s="175"/>
    </row>
    <row r="149" ht="12.75">
      <c r="A149" s="175"/>
    </row>
    <row r="150" ht="12.75">
      <c r="A150" s="175"/>
    </row>
    <row r="151" ht="12.75">
      <c r="A151" s="175"/>
    </row>
    <row r="152" ht="12.75">
      <c r="A152" s="175"/>
    </row>
    <row r="153" ht="12.75">
      <c r="A153" s="175"/>
    </row>
    <row r="154" ht="12.75">
      <c r="A154" s="175"/>
    </row>
    <row r="155" ht="12.75">
      <c r="A155" s="175"/>
    </row>
    <row r="156" ht="12.75">
      <c r="A156" s="175"/>
    </row>
    <row r="157" ht="12.75">
      <c r="A157" s="175"/>
    </row>
    <row r="158" ht="12.75">
      <c r="A158" s="175"/>
    </row>
    <row r="159" ht="12.75">
      <c r="A159" s="175"/>
    </row>
    <row r="160" ht="12.75">
      <c r="A160" s="175"/>
    </row>
    <row r="161" ht="12.75">
      <c r="A161" s="175"/>
    </row>
    <row r="162" ht="12.75">
      <c r="A162" s="175"/>
    </row>
    <row r="163" ht="12.75">
      <c r="A163" s="175"/>
    </row>
    <row r="164" ht="12.75">
      <c r="A164" s="175"/>
    </row>
    <row r="165" ht="12.75">
      <c r="A165" s="175"/>
    </row>
    <row r="166" ht="12.75">
      <c r="A166" s="175"/>
    </row>
    <row r="167" ht="12.75">
      <c r="A167" s="175"/>
    </row>
    <row r="168" ht="12.75">
      <c r="A168" s="175"/>
    </row>
    <row r="169" ht="12.75">
      <c r="A169" s="175"/>
    </row>
    <row r="170" ht="12.75">
      <c r="A170" s="175"/>
    </row>
    <row r="171" ht="12.75">
      <c r="A171" s="175"/>
    </row>
    <row r="172" ht="12.75">
      <c r="A172" s="175"/>
    </row>
    <row r="173" ht="12.75">
      <c r="A173" s="175"/>
    </row>
    <row r="174" ht="12.75">
      <c r="A174" s="175"/>
    </row>
    <row r="175" ht="12.75">
      <c r="A175" s="175"/>
    </row>
    <row r="176" ht="12.75">
      <c r="A176" s="175"/>
    </row>
    <row r="177" ht="12.75">
      <c r="A177" s="175"/>
    </row>
    <row r="178" ht="12.75">
      <c r="A178" s="175"/>
    </row>
    <row r="179" ht="12.75">
      <c r="A179" s="175"/>
    </row>
    <row r="180" ht="12.75">
      <c r="A180" s="175"/>
    </row>
    <row r="181" ht="12.75">
      <c r="A181" s="175"/>
    </row>
    <row r="182" ht="12.75">
      <c r="A182" s="175"/>
    </row>
    <row r="183" ht="12.75">
      <c r="A183" s="175"/>
    </row>
    <row r="184" ht="12.75">
      <c r="A184" s="175"/>
    </row>
    <row r="185" ht="12.75">
      <c r="A185" s="175"/>
    </row>
    <row r="186" ht="12.75">
      <c r="A186" s="175"/>
    </row>
    <row r="187" ht="12.75">
      <c r="A187" s="175"/>
    </row>
    <row r="188" ht="12.75">
      <c r="A188" s="175"/>
    </row>
    <row r="189" ht="12.75">
      <c r="A189" s="175"/>
    </row>
    <row r="190" ht="12.75">
      <c r="A190" s="175"/>
    </row>
    <row r="191" ht="12.75">
      <c r="A191" s="175"/>
    </row>
    <row r="192" ht="12.75">
      <c r="A192" s="175"/>
    </row>
    <row r="193" ht="12.75">
      <c r="A193" s="175"/>
    </row>
    <row r="194" ht="12.75">
      <c r="A194" s="175"/>
    </row>
    <row r="195" ht="12.75">
      <c r="A195" s="175"/>
    </row>
    <row r="196" ht="12.75">
      <c r="A196" s="175"/>
    </row>
    <row r="197" ht="12.75">
      <c r="A197" s="175"/>
    </row>
    <row r="198" ht="12.75">
      <c r="A198" s="175"/>
    </row>
    <row r="199" ht="12.75">
      <c r="A199" s="175"/>
    </row>
    <row r="200" ht="12.75">
      <c r="A200" s="175"/>
    </row>
    <row r="201" ht="12.75">
      <c r="A201" s="175"/>
    </row>
    <row r="202" ht="12.75">
      <c r="A202" s="175"/>
    </row>
    <row r="203" ht="12.75">
      <c r="A203" s="175"/>
    </row>
    <row r="204" ht="12.75">
      <c r="A204" s="175"/>
    </row>
    <row r="205" ht="12.75">
      <c r="A205" s="175"/>
    </row>
    <row r="206" ht="12.75">
      <c r="A206" s="175"/>
    </row>
    <row r="207" ht="12.75">
      <c r="A207" s="175"/>
    </row>
    <row r="208" ht="12.75">
      <c r="A208" s="175"/>
    </row>
    <row r="209" ht="12.75">
      <c r="A209" s="175"/>
    </row>
    <row r="210" ht="12.75">
      <c r="A210" s="175"/>
    </row>
    <row r="211" ht="12.75">
      <c r="A211" s="175"/>
    </row>
    <row r="212" ht="12.75">
      <c r="A212" s="175"/>
    </row>
    <row r="213" ht="12.75">
      <c r="A213" s="175"/>
    </row>
    <row r="214" ht="12.75">
      <c r="A214" s="175"/>
    </row>
    <row r="215" ht="12.75">
      <c r="A215" s="175"/>
    </row>
    <row r="216" ht="12.75">
      <c r="A216" s="175"/>
    </row>
    <row r="217" ht="12.75">
      <c r="A217" s="175"/>
    </row>
    <row r="218" ht="12.75">
      <c r="A218" s="175"/>
    </row>
    <row r="219" ht="12.75">
      <c r="A219" s="175"/>
    </row>
    <row r="220" ht="12.75">
      <c r="A220" s="175"/>
    </row>
    <row r="221" ht="12.75">
      <c r="A221" s="175"/>
    </row>
    <row r="222" ht="12.75">
      <c r="A222" s="175"/>
    </row>
    <row r="223" ht="12.75">
      <c r="A223" s="175"/>
    </row>
    <row r="224" ht="12.75">
      <c r="A224" s="175"/>
    </row>
    <row r="225" ht="12.75">
      <c r="A225" s="175"/>
    </row>
    <row r="226" ht="12.75">
      <c r="A226" s="175"/>
    </row>
    <row r="227" ht="12.75">
      <c r="A227" s="175"/>
    </row>
    <row r="228" ht="12.75">
      <c r="A228" s="175"/>
    </row>
    <row r="229" ht="12.75">
      <c r="A229" s="175"/>
    </row>
    <row r="230" ht="12.75">
      <c r="A230" s="175"/>
    </row>
    <row r="231" ht="12.75">
      <c r="A231" s="175"/>
    </row>
    <row r="232" ht="12.75">
      <c r="A232" s="175"/>
    </row>
    <row r="233" ht="12.75">
      <c r="A233" s="175"/>
    </row>
    <row r="234" ht="12.75">
      <c r="A234" s="175"/>
    </row>
    <row r="235" ht="12.75">
      <c r="A235" s="175"/>
    </row>
    <row r="236" ht="12.75">
      <c r="A236" s="175"/>
    </row>
    <row r="237" ht="12.75">
      <c r="A237" s="175"/>
    </row>
    <row r="238" ht="12.75">
      <c r="A238" s="175"/>
    </row>
    <row r="239" ht="12.75">
      <c r="A239" s="175"/>
    </row>
    <row r="240" ht="12.75">
      <c r="A240" s="175"/>
    </row>
    <row r="241" ht="12.75">
      <c r="A241" s="175"/>
    </row>
    <row r="242" ht="12.75">
      <c r="A242" s="175"/>
    </row>
    <row r="243" ht="12.75">
      <c r="A243" s="175"/>
    </row>
    <row r="244" ht="12.75">
      <c r="A244" s="175"/>
    </row>
    <row r="245" ht="12.75">
      <c r="A245" s="175"/>
    </row>
    <row r="246" ht="12.75">
      <c r="A246" s="175"/>
    </row>
    <row r="247" ht="12.75">
      <c r="A247" s="175"/>
    </row>
    <row r="248" ht="12.75">
      <c r="A248" s="175"/>
    </row>
    <row r="249" ht="12.75">
      <c r="A249" s="175"/>
    </row>
    <row r="250" ht="12.75">
      <c r="A250" s="175"/>
    </row>
    <row r="251" ht="12.75">
      <c r="A251" s="175"/>
    </row>
    <row r="252" ht="12.75">
      <c r="A252" s="175"/>
    </row>
    <row r="253" ht="12.75">
      <c r="A253" s="175"/>
    </row>
    <row r="254" ht="12.75">
      <c r="A254" s="175"/>
    </row>
    <row r="255" ht="12.75">
      <c r="A255" s="175"/>
    </row>
    <row r="256" ht="12.75">
      <c r="A256" s="175"/>
    </row>
    <row r="257" ht="12.75">
      <c r="A257" s="175"/>
    </row>
    <row r="258" ht="12.75">
      <c r="A258" s="175"/>
    </row>
    <row r="259" ht="12.75">
      <c r="A259" s="175"/>
    </row>
    <row r="260" ht="12.75">
      <c r="A260" s="175"/>
    </row>
    <row r="261" ht="12.75">
      <c r="A261" s="175"/>
    </row>
    <row r="262" ht="12.75">
      <c r="A262" s="175"/>
    </row>
    <row r="263" ht="12.75">
      <c r="A263" s="175"/>
    </row>
    <row r="264" ht="12.75">
      <c r="A264" s="175"/>
    </row>
    <row r="265" ht="12.75">
      <c r="A265" s="175"/>
    </row>
    <row r="266" ht="12.75">
      <c r="A266" s="175"/>
    </row>
    <row r="267" ht="12.75">
      <c r="A267" s="175"/>
    </row>
    <row r="268" ht="12.75">
      <c r="A268" s="175"/>
    </row>
    <row r="269" ht="12.75">
      <c r="A269" s="175"/>
    </row>
    <row r="270" ht="12.75">
      <c r="A270" s="175"/>
    </row>
    <row r="271" ht="12.75">
      <c r="A271" s="175"/>
    </row>
    <row r="272" ht="12.75">
      <c r="A272" s="175"/>
    </row>
    <row r="273" ht="12.75">
      <c r="A273" s="175"/>
    </row>
    <row r="274" ht="12.75">
      <c r="A274" s="175"/>
    </row>
    <row r="275" ht="12.75">
      <c r="A275" s="175"/>
    </row>
    <row r="276" ht="12.75">
      <c r="A276" s="175"/>
    </row>
    <row r="277" ht="12.75">
      <c r="A277" s="175"/>
    </row>
    <row r="278" ht="12.75">
      <c r="A278" s="175"/>
    </row>
    <row r="279" ht="12.75">
      <c r="A279" s="175"/>
    </row>
    <row r="280" ht="12.75">
      <c r="A280" s="175"/>
    </row>
    <row r="281" ht="12.75">
      <c r="A281" s="175"/>
    </row>
    <row r="282" ht="12.75">
      <c r="A282" s="175"/>
    </row>
    <row r="283" ht="12.75">
      <c r="A283" s="175"/>
    </row>
    <row r="284" ht="12.75">
      <c r="A284" s="175"/>
    </row>
    <row r="285" ht="12.75">
      <c r="A285" s="175"/>
    </row>
    <row r="286" ht="12.75">
      <c r="A286" s="175"/>
    </row>
    <row r="287" ht="12.75">
      <c r="A287" s="175"/>
    </row>
    <row r="288" ht="12.75">
      <c r="A288" s="175"/>
    </row>
    <row r="289" ht="12.75">
      <c r="A289" s="175"/>
    </row>
    <row r="290" ht="12.75">
      <c r="A290" s="175"/>
    </row>
    <row r="291" ht="12.75">
      <c r="A291" s="175"/>
    </row>
    <row r="292" ht="12.75">
      <c r="A292" s="175"/>
    </row>
    <row r="293" ht="12.75">
      <c r="A293" s="175"/>
    </row>
    <row r="294" ht="12.75">
      <c r="A294" s="175"/>
    </row>
    <row r="295" ht="12.75">
      <c r="A295" s="175"/>
    </row>
    <row r="296" ht="12.75">
      <c r="A296" s="175"/>
    </row>
    <row r="297" ht="12.75">
      <c r="A297" s="175"/>
    </row>
    <row r="298" ht="12.75">
      <c r="A298" s="175"/>
    </row>
    <row r="299" ht="12.75">
      <c r="A299" s="175"/>
    </row>
    <row r="300" ht="12.75">
      <c r="A300" s="175"/>
    </row>
    <row r="301" ht="12.75">
      <c r="A301" s="175"/>
    </row>
    <row r="302" ht="12.75">
      <c r="A302" s="175"/>
    </row>
    <row r="303" ht="12.75">
      <c r="A303" s="175"/>
    </row>
    <row r="304" ht="12.75">
      <c r="A304" s="175"/>
    </row>
    <row r="305" ht="12.75">
      <c r="A305" s="175"/>
    </row>
    <row r="306" ht="12.75">
      <c r="A306" s="175"/>
    </row>
    <row r="307" ht="12.75">
      <c r="A307" s="175"/>
    </row>
    <row r="308" ht="12.75">
      <c r="A308" s="175"/>
    </row>
    <row r="309" ht="12.75">
      <c r="A309" s="175"/>
    </row>
    <row r="310" ht="12.75">
      <c r="A310" s="175"/>
    </row>
    <row r="311" ht="12.75">
      <c r="A311" s="175"/>
    </row>
    <row r="312" ht="12.75">
      <c r="A312" s="175"/>
    </row>
    <row r="313" ht="12.75">
      <c r="A313" s="175"/>
    </row>
    <row r="314" ht="12.75">
      <c r="A314" s="175"/>
    </row>
    <row r="315" ht="12.75">
      <c r="A315" s="175"/>
    </row>
    <row r="316" ht="12.75">
      <c r="A316" s="175"/>
    </row>
    <row r="317" ht="12.75">
      <c r="A317" s="175"/>
    </row>
    <row r="318" ht="12.75">
      <c r="A318" s="175"/>
    </row>
    <row r="319" ht="12.75">
      <c r="A319" s="175"/>
    </row>
    <row r="320" ht="12.75">
      <c r="A320" s="175"/>
    </row>
    <row r="321" ht="12.75">
      <c r="A321" s="175"/>
    </row>
    <row r="322" ht="12.75">
      <c r="A322" s="175"/>
    </row>
    <row r="323" ht="12.75">
      <c r="A323" s="175"/>
    </row>
    <row r="324" ht="12.75">
      <c r="A324" s="175"/>
    </row>
    <row r="325" ht="12.75">
      <c r="A325" s="175"/>
    </row>
    <row r="326" ht="12.75">
      <c r="A326" s="175"/>
    </row>
    <row r="327" ht="12.75">
      <c r="A327" s="175"/>
    </row>
    <row r="328" ht="12.75">
      <c r="A328" s="175"/>
    </row>
    <row r="329" ht="12.75">
      <c r="A329" s="175"/>
    </row>
    <row r="330" ht="12.75">
      <c r="A330" s="175"/>
    </row>
    <row r="331" ht="12.75">
      <c r="A331" s="175"/>
    </row>
    <row r="332" ht="12.75">
      <c r="A332" s="175"/>
    </row>
    <row r="333" ht="12.75">
      <c r="A333" s="175"/>
    </row>
    <row r="334" ht="12.75">
      <c r="A334" s="175"/>
    </row>
    <row r="335" ht="12.75">
      <c r="A335" s="175"/>
    </row>
    <row r="336" ht="12.75">
      <c r="A336" s="175"/>
    </row>
    <row r="337" ht="12.75">
      <c r="A337" s="175"/>
    </row>
    <row r="338" ht="12.75">
      <c r="A338" s="175"/>
    </row>
    <row r="339" ht="12.75">
      <c r="A339" s="175"/>
    </row>
    <row r="340" ht="12.75">
      <c r="A340" s="175"/>
    </row>
    <row r="341" ht="12.75">
      <c r="A341" s="175"/>
    </row>
    <row r="342" ht="12.75">
      <c r="A342" s="175"/>
    </row>
    <row r="343" ht="12.75">
      <c r="A343" s="175"/>
    </row>
    <row r="344" ht="12.75">
      <c r="A344" s="175"/>
    </row>
    <row r="345" ht="12.75">
      <c r="A345" s="175"/>
    </row>
    <row r="346" ht="12.75">
      <c r="A346" s="175"/>
    </row>
    <row r="347" ht="12.75">
      <c r="A347" s="175"/>
    </row>
    <row r="348" ht="12.75">
      <c r="A348" s="175"/>
    </row>
    <row r="349" ht="12.75">
      <c r="A349" s="175"/>
    </row>
    <row r="350" ht="12.75">
      <c r="A350" s="175"/>
    </row>
    <row r="351" ht="12.75">
      <c r="A351" s="175"/>
    </row>
    <row r="352" ht="12.75">
      <c r="A352" s="175"/>
    </row>
    <row r="353" ht="12.75">
      <c r="A353" s="175"/>
    </row>
    <row r="354" ht="12.75">
      <c r="A354" s="175"/>
    </row>
    <row r="355" ht="12.75">
      <c r="A355" s="175"/>
    </row>
    <row r="356" ht="12.75">
      <c r="A356" s="175"/>
    </row>
    <row r="357" ht="12.75">
      <c r="A357" s="175"/>
    </row>
    <row r="358" ht="12.75">
      <c r="A358" s="175"/>
    </row>
    <row r="359" ht="12.75">
      <c r="A359" s="175"/>
    </row>
    <row r="360" ht="12.75">
      <c r="A360" s="175"/>
    </row>
    <row r="361" ht="12.75">
      <c r="A361" s="175"/>
    </row>
    <row r="362" ht="12.75">
      <c r="A362" s="175"/>
    </row>
    <row r="363" ht="12.75">
      <c r="A363" s="175"/>
    </row>
    <row r="364" ht="12.75">
      <c r="A364" s="175"/>
    </row>
    <row r="365" ht="12.75">
      <c r="A365" s="175"/>
    </row>
    <row r="366" ht="12.75">
      <c r="A366" s="175"/>
    </row>
    <row r="367" ht="12.75">
      <c r="A367" s="175"/>
    </row>
    <row r="368" ht="12.75">
      <c r="A368" s="175"/>
    </row>
    <row r="369" ht="12.75">
      <c r="A369" s="175"/>
    </row>
    <row r="370" ht="12.75">
      <c r="A370" s="175"/>
    </row>
    <row r="371" ht="12.75">
      <c r="A371" s="175"/>
    </row>
    <row r="372" ht="12.75">
      <c r="A372" s="175"/>
    </row>
    <row r="373" ht="12.75">
      <c r="A373" s="175"/>
    </row>
    <row r="374" ht="12.75">
      <c r="A374" s="175"/>
    </row>
    <row r="375" ht="12.75">
      <c r="A375" s="175"/>
    </row>
    <row r="376" ht="12.75">
      <c r="A376" s="175"/>
    </row>
    <row r="377" ht="12.75">
      <c r="A377" s="175"/>
    </row>
    <row r="378" ht="12.75">
      <c r="A378" s="175"/>
    </row>
    <row r="379" ht="12.75">
      <c r="A379" s="175"/>
    </row>
    <row r="380" ht="12.75">
      <c r="A380" s="175"/>
    </row>
    <row r="381" ht="12.75">
      <c r="A381" s="175"/>
    </row>
    <row r="382" ht="12.75">
      <c r="A382" s="175"/>
    </row>
    <row r="383" ht="12.75">
      <c r="A383" s="175"/>
    </row>
    <row r="384" ht="12.75">
      <c r="A384" s="175"/>
    </row>
    <row r="385" ht="12.75">
      <c r="A385" s="175"/>
    </row>
    <row r="386" ht="12.75">
      <c r="A386" s="175"/>
    </row>
    <row r="387" ht="12.75">
      <c r="A387" s="175"/>
    </row>
    <row r="388" ht="12.75">
      <c r="A388" s="175"/>
    </row>
    <row r="389" ht="12.75">
      <c r="A389" s="175"/>
    </row>
    <row r="390" ht="12.75">
      <c r="A390" s="175"/>
    </row>
    <row r="391" ht="12.75">
      <c r="A391" s="175"/>
    </row>
    <row r="392" ht="12.75">
      <c r="A392" s="175"/>
    </row>
    <row r="393" ht="12.75">
      <c r="A393" s="175"/>
    </row>
    <row r="394" ht="12.75">
      <c r="A394" s="175"/>
    </row>
    <row r="395" ht="12.75">
      <c r="A395" s="175"/>
    </row>
    <row r="396" ht="12.75">
      <c r="A396" s="175"/>
    </row>
    <row r="397" ht="12.75">
      <c r="A397" s="175"/>
    </row>
    <row r="398" ht="12.75">
      <c r="A398" s="175"/>
    </row>
    <row r="399" ht="12.75">
      <c r="A399" s="175"/>
    </row>
    <row r="400" ht="12.75">
      <c r="A400" s="175"/>
    </row>
    <row r="401" ht="12.75">
      <c r="A401" s="175"/>
    </row>
    <row r="402" ht="12.75">
      <c r="A402" s="175"/>
    </row>
    <row r="403" ht="12.75">
      <c r="A403" s="175"/>
    </row>
    <row r="404" ht="12.75">
      <c r="A404" s="175"/>
    </row>
    <row r="405" ht="12.75">
      <c r="A405" s="175"/>
    </row>
    <row r="406" ht="12.75">
      <c r="A406" s="175"/>
    </row>
    <row r="407" ht="12.75">
      <c r="A407" s="175"/>
    </row>
    <row r="408" ht="12.75">
      <c r="A408" s="175"/>
    </row>
    <row r="409" ht="12.75">
      <c r="A409" s="175"/>
    </row>
    <row r="410" ht="12.75">
      <c r="A410" s="175"/>
    </row>
    <row r="411" ht="12.75">
      <c r="A411" s="175"/>
    </row>
    <row r="412" ht="12.75">
      <c r="A412" s="175"/>
    </row>
    <row r="413" ht="12.75">
      <c r="A413" s="175"/>
    </row>
    <row r="414" ht="12.75">
      <c r="A414" s="175"/>
    </row>
    <row r="415" ht="12.75">
      <c r="A415" s="175"/>
    </row>
    <row r="416" ht="12.75">
      <c r="A416" s="175"/>
    </row>
    <row r="417" ht="12.75">
      <c r="A417" s="175"/>
    </row>
    <row r="418" ht="12.75">
      <c r="A418" s="175"/>
    </row>
    <row r="419" ht="12.75">
      <c r="A419" s="175"/>
    </row>
    <row r="420" ht="12.75">
      <c r="A420" s="175"/>
    </row>
    <row r="421" ht="12.75">
      <c r="A421" s="175"/>
    </row>
    <row r="422" ht="12.75">
      <c r="A422" s="175"/>
    </row>
    <row r="423" ht="12.75">
      <c r="A423" s="175"/>
    </row>
    <row r="424" ht="12.75">
      <c r="A424" s="175"/>
    </row>
    <row r="425" ht="12.75">
      <c r="A425" s="175"/>
    </row>
    <row r="426" ht="12.75">
      <c r="A426" s="175"/>
    </row>
    <row r="427" ht="12.75">
      <c r="A427" s="175"/>
    </row>
    <row r="428" ht="12.75">
      <c r="A428" s="175"/>
    </row>
    <row r="429" ht="12.75">
      <c r="A429" s="175"/>
    </row>
    <row r="430" ht="12.75">
      <c r="A430" s="175"/>
    </row>
    <row r="431" ht="12.75">
      <c r="A431" s="175"/>
    </row>
    <row r="432" ht="12.75">
      <c r="A432" s="175"/>
    </row>
    <row r="433" ht="12.75">
      <c r="A433" s="175"/>
    </row>
    <row r="434" ht="12.75">
      <c r="A434" s="175"/>
    </row>
    <row r="435" ht="12.75">
      <c r="A435" s="175"/>
    </row>
    <row r="436" ht="12.75">
      <c r="A436" s="175"/>
    </row>
    <row r="437" ht="12.75">
      <c r="A437" s="175"/>
    </row>
    <row r="438" ht="12.75">
      <c r="A438" s="175"/>
    </row>
    <row r="439" ht="12.75">
      <c r="A439" s="175"/>
    </row>
    <row r="440" ht="12.75">
      <c r="A440" s="175"/>
    </row>
    <row r="441" ht="12.75">
      <c r="A441" s="175"/>
    </row>
    <row r="442" ht="12.75">
      <c r="A442" s="175"/>
    </row>
    <row r="443" ht="12.75">
      <c r="A443" s="175"/>
    </row>
    <row r="444" ht="12.75">
      <c r="A444" s="175"/>
    </row>
    <row r="445" ht="12.75">
      <c r="A445" s="175"/>
    </row>
    <row r="446" ht="12.75">
      <c r="A446" s="175"/>
    </row>
    <row r="447" ht="12.75">
      <c r="A447" s="175"/>
    </row>
    <row r="448" ht="12.75">
      <c r="A448" s="175"/>
    </row>
    <row r="449" ht="12.75">
      <c r="A449" s="175"/>
    </row>
    <row r="450" ht="12.75">
      <c r="A450" s="175"/>
    </row>
    <row r="451" ht="12.75">
      <c r="A451" s="175"/>
    </row>
    <row r="452" ht="12.75">
      <c r="A452" s="175"/>
    </row>
    <row r="453" ht="12.75">
      <c r="A453" s="175"/>
    </row>
    <row r="454" ht="12.75">
      <c r="A454" s="175"/>
    </row>
    <row r="455" ht="12.75">
      <c r="A455" s="175"/>
    </row>
    <row r="456" ht="12.75">
      <c r="A456" s="175"/>
    </row>
    <row r="457" ht="12.75">
      <c r="A457" s="175"/>
    </row>
    <row r="458" ht="12.75">
      <c r="A458" s="175"/>
    </row>
    <row r="459" ht="12.75">
      <c r="A459" s="175"/>
    </row>
    <row r="460" ht="12.75">
      <c r="A460" s="175"/>
    </row>
    <row r="461" ht="12.75">
      <c r="A461" s="175"/>
    </row>
    <row r="462" ht="12.75">
      <c r="A462" s="175"/>
    </row>
    <row r="463" ht="12.75">
      <c r="A463" s="175"/>
    </row>
    <row r="464" ht="12.75">
      <c r="A464" s="175"/>
    </row>
    <row r="465" ht="12.75">
      <c r="A465" s="175"/>
    </row>
    <row r="466" ht="12.75">
      <c r="A466" s="175"/>
    </row>
    <row r="467" ht="12.75">
      <c r="A467" s="175"/>
    </row>
    <row r="468" ht="12.75">
      <c r="A468" s="175"/>
    </row>
    <row r="469" ht="12.75">
      <c r="A469" s="175"/>
    </row>
    <row r="470" ht="12.75">
      <c r="A470" s="175"/>
    </row>
    <row r="471" ht="12.75">
      <c r="A471" s="175"/>
    </row>
    <row r="472" ht="12.75">
      <c r="A472" s="175"/>
    </row>
    <row r="473" ht="12.75">
      <c r="A473" s="175"/>
    </row>
    <row r="474" ht="12.75">
      <c r="A474" s="175"/>
    </row>
    <row r="475" ht="12.75">
      <c r="A475" s="175"/>
    </row>
    <row r="476" ht="12.75">
      <c r="A476" s="175"/>
    </row>
    <row r="477" ht="12.75">
      <c r="A477" s="175"/>
    </row>
    <row r="478" ht="12.75">
      <c r="A478" s="175"/>
    </row>
    <row r="479" ht="12.75">
      <c r="A479" s="175"/>
    </row>
    <row r="480" ht="12.75">
      <c r="A480" s="175"/>
    </row>
    <row r="481" ht="12.75">
      <c r="A481" s="175"/>
    </row>
    <row r="482" ht="12.75">
      <c r="A482" s="175"/>
    </row>
    <row r="483" ht="12.75">
      <c r="A483" s="175"/>
    </row>
    <row r="484" ht="12.75">
      <c r="A484" s="175"/>
    </row>
    <row r="485" ht="12.75">
      <c r="A485" s="175"/>
    </row>
    <row r="486" ht="12.75">
      <c r="A486" s="175"/>
    </row>
    <row r="487" ht="12.75">
      <c r="A487" s="175"/>
    </row>
    <row r="488" ht="12.75">
      <c r="A488" s="175"/>
    </row>
    <row r="489" ht="12.75">
      <c r="A489" s="175"/>
    </row>
    <row r="490" ht="12.75">
      <c r="A490" s="175"/>
    </row>
    <row r="491" ht="12.75">
      <c r="A491" s="175"/>
    </row>
    <row r="492" ht="12.75">
      <c r="A492" s="175"/>
    </row>
    <row r="493" ht="12.75">
      <c r="A493" s="175"/>
    </row>
    <row r="494" ht="12.75">
      <c r="A494" s="175"/>
    </row>
    <row r="495" ht="12.75">
      <c r="A495" s="175"/>
    </row>
    <row r="496" ht="12.75">
      <c r="A496" s="175"/>
    </row>
    <row r="497" ht="12.75">
      <c r="A497" s="175"/>
    </row>
    <row r="498" ht="12.75">
      <c r="A498" s="175"/>
    </row>
    <row r="499" ht="12.75">
      <c r="A499" s="175"/>
    </row>
    <row r="500" ht="12.75">
      <c r="A500" s="175"/>
    </row>
    <row r="501" ht="12.75">
      <c r="A501" s="175"/>
    </row>
    <row r="502" ht="12.75">
      <c r="A502" s="175"/>
    </row>
    <row r="503" ht="12.75">
      <c r="A503" s="175"/>
    </row>
    <row r="504" ht="12.75">
      <c r="A504" s="175"/>
    </row>
    <row r="505" ht="12.75">
      <c r="A505" s="175"/>
    </row>
    <row r="506" ht="12.75">
      <c r="A506" s="175"/>
    </row>
    <row r="507" ht="12.75">
      <c r="A507" s="175"/>
    </row>
    <row r="508" ht="12.75">
      <c r="A508" s="175"/>
    </row>
    <row r="509" ht="12.75">
      <c r="A509" s="175"/>
    </row>
    <row r="510" ht="12.75">
      <c r="A510" s="175"/>
    </row>
    <row r="511" ht="12.75">
      <c r="A511" s="175"/>
    </row>
    <row r="512" ht="12.75">
      <c r="A512" s="175"/>
    </row>
    <row r="513" ht="12.75">
      <c r="A513" s="175"/>
    </row>
    <row r="514" ht="12.75">
      <c r="A514" s="175"/>
    </row>
    <row r="515" ht="12.75">
      <c r="A515" s="175"/>
    </row>
    <row r="516" ht="12.75">
      <c r="A516" s="175"/>
    </row>
    <row r="517" ht="12.75">
      <c r="A517" s="175"/>
    </row>
    <row r="518" ht="12.75">
      <c r="A518" s="175"/>
    </row>
    <row r="519" ht="12.75">
      <c r="A519" s="175"/>
    </row>
    <row r="520" ht="12.75">
      <c r="A520" s="175"/>
    </row>
    <row r="521" ht="12.75">
      <c r="A521" s="175"/>
    </row>
    <row r="522" ht="12.75">
      <c r="A522" s="175"/>
    </row>
    <row r="523" ht="12.75">
      <c r="A523" s="175"/>
    </row>
    <row r="524" ht="12.75">
      <c r="A524" s="175"/>
    </row>
    <row r="525" ht="12.75">
      <c r="A525" s="175"/>
    </row>
    <row r="526" ht="12.75">
      <c r="A526" s="175"/>
    </row>
    <row r="527" ht="12.75">
      <c r="A527" s="175"/>
    </row>
    <row r="528" ht="12.75">
      <c r="A528" s="175"/>
    </row>
    <row r="529" ht="12.75">
      <c r="A529" s="175"/>
    </row>
    <row r="530" ht="12.75">
      <c r="A530" s="175"/>
    </row>
    <row r="531" ht="12.75">
      <c r="A531" s="175"/>
    </row>
    <row r="532" ht="12.75">
      <c r="A532" s="175"/>
    </row>
    <row r="533" ht="12.75">
      <c r="A533" s="175"/>
    </row>
    <row r="534" ht="12.75">
      <c r="A534" s="175"/>
    </row>
    <row r="535" ht="12.75">
      <c r="A535" s="175"/>
    </row>
    <row r="536" ht="12.75">
      <c r="A536" s="175"/>
    </row>
    <row r="537" ht="12.75">
      <c r="A537" s="175"/>
    </row>
    <row r="538" ht="12.75">
      <c r="A538" s="175"/>
    </row>
    <row r="539" ht="12.75">
      <c r="A539" s="175"/>
    </row>
    <row r="540" ht="12.75">
      <c r="A540" s="175"/>
    </row>
    <row r="541" ht="12.75">
      <c r="A541" s="175"/>
    </row>
    <row r="542" ht="12.75">
      <c r="A542" s="175"/>
    </row>
    <row r="543" ht="12.75">
      <c r="A543" s="175"/>
    </row>
    <row r="544" ht="12.75">
      <c r="A544" s="175"/>
    </row>
    <row r="545" ht="12.75">
      <c r="A545" s="175"/>
    </row>
    <row r="546" ht="12.75">
      <c r="A546" s="175"/>
    </row>
    <row r="547" ht="12.75">
      <c r="A547" s="175"/>
    </row>
    <row r="548" ht="12.75">
      <c r="A548" s="175"/>
    </row>
    <row r="549" ht="12.75">
      <c r="A549" s="175"/>
    </row>
    <row r="550" ht="12.75">
      <c r="A550" s="175"/>
    </row>
    <row r="551" ht="12.75">
      <c r="A551" s="175"/>
    </row>
    <row r="552" ht="12.75">
      <c r="A552" s="175"/>
    </row>
    <row r="553" ht="12.75">
      <c r="A553" s="175"/>
    </row>
    <row r="554" ht="12.75">
      <c r="A554" s="175"/>
    </row>
    <row r="555" ht="12.75">
      <c r="A555" s="175"/>
    </row>
    <row r="556" ht="12.75">
      <c r="A556" s="175"/>
    </row>
    <row r="557" ht="12.75">
      <c r="A557" s="175"/>
    </row>
    <row r="558" ht="12.75">
      <c r="A558" s="175"/>
    </row>
    <row r="559" ht="12.75">
      <c r="A559" s="175"/>
    </row>
    <row r="560" ht="12.75">
      <c r="A560" s="175"/>
    </row>
    <row r="561" ht="12.75">
      <c r="A561" s="175"/>
    </row>
    <row r="562" ht="12.75">
      <c r="A562" s="175"/>
    </row>
    <row r="563" ht="12.75">
      <c r="A563" s="175"/>
    </row>
    <row r="564" ht="12.75">
      <c r="A564" s="175"/>
    </row>
    <row r="565" ht="12.75">
      <c r="A565" s="175"/>
    </row>
    <row r="566" ht="12.75">
      <c r="A566" s="175"/>
    </row>
    <row r="567" ht="12.75">
      <c r="A567" s="175"/>
    </row>
    <row r="568" ht="12.75">
      <c r="A568" s="175"/>
    </row>
    <row r="569" ht="12.75">
      <c r="A569" s="175"/>
    </row>
    <row r="570" ht="12.75">
      <c r="A570" s="175"/>
    </row>
    <row r="571" ht="12.75">
      <c r="A571" s="175"/>
    </row>
    <row r="572" ht="12.75">
      <c r="A572" s="175"/>
    </row>
    <row r="573" ht="12.75">
      <c r="A573" s="175"/>
    </row>
    <row r="574" ht="12.75">
      <c r="A574" s="175"/>
    </row>
    <row r="575" ht="12.75">
      <c r="A575" s="175"/>
    </row>
    <row r="576" ht="12.75">
      <c r="A576" s="175"/>
    </row>
    <row r="577" ht="12.75">
      <c r="A577" s="175"/>
    </row>
    <row r="578" ht="12.75">
      <c r="A578" s="175"/>
    </row>
    <row r="579" ht="12.75">
      <c r="A579" s="175"/>
    </row>
    <row r="580" ht="12.75">
      <c r="A580" s="175"/>
    </row>
    <row r="581" ht="12.75">
      <c r="A581" s="175"/>
    </row>
    <row r="582" ht="12.75">
      <c r="A582" s="175"/>
    </row>
    <row r="583" ht="12.75">
      <c r="A583" s="175"/>
    </row>
    <row r="584" ht="12.75">
      <c r="A584" s="175"/>
    </row>
    <row r="585" ht="12.75">
      <c r="A585" s="175"/>
    </row>
    <row r="586" ht="12.75">
      <c r="A586" s="175"/>
    </row>
    <row r="587" ht="12.75">
      <c r="A587" s="175"/>
    </row>
    <row r="588" ht="12.75">
      <c r="A588" s="175"/>
    </row>
    <row r="589" ht="12.75">
      <c r="A589" s="175"/>
    </row>
    <row r="590" ht="12.75">
      <c r="A590" s="175"/>
    </row>
    <row r="591" ht="12.75">
      <c r="A591" s="175"/>
    </row>
    <row r="592" ht="12.75">
      <c r="A592" s="175"/>
    </row>
    <row r="593" ht="12.75">
      <c r="A593" s="175"/>
    </row>
    <row r="594" ht="12.75">
      <c r="A594" s="175"/>
    </row>
    <row r="595" ht="12.75">
      <c r="A595" s="175"/>
    </row>
    <row r="596" ht="12.75">
      <c r="A596" s="175"/>
    </row>
    <row r="597" ht="12.75">
      <c r="A597" s="175"/>
    </row>
    <row r="598" ht="12.75">
      <c r="A598" s="175"/>
    </row>
    <row r="599" ht="12.75">
      <c r="A599" s="175"/>
    </row>
    <row r="600" ht="12.75">
      <c r="A600" s="175"/>
    </row>
    <row r="601" ht="12.75">
      <c r="A601" s="175"/>
    </row>
    <row r="602" ht="12.75">
      <c r="A602" s="175"/>
    </row>
    <row r="603" ht="12.75">
      <c r="A603" s="175"/>
    </row>
    <row r="604" ht="12.75">
      <c r="A604" s="175"/>
    </row>
    <row r="605" ht="12.75">
      <c r="A605" s="175"/>
    </row>
    <row r="606" ht="12.75">
      <c r="A606" s="175"/>
    </row>
    <row r="607" ht="12.75">
      <c r="A607" s="175"/>
    </row>
    <row r="608" ht="12.75">
      <c r="A608" s="175"/>
    </row>
    <row r="609" ht="12.75">
      <c r="A609" s="175"/>
    </row>
    <row r="610" ht="12.75">
      <c r="A610" s="175"/>
    </row>
    <row r="611" ht="12.75">
      <c r="A611" s="175"/>
    </row>
    <row r="612" ht="12.75">
      <c r="A612" s="175"/>
    </row>
    <row r="613" ht="12.75">
      <c r="A613" s="175"/>
    </row>
    <row r="614" ht="12.75">
      <c r="A614" s="175"/>
    </row>
    <row r="615" ht="12.75">
      <c r="A615" s="175"/>
    </row>
    <row r="616" ht="12.75">
      <c r="A616" s="175"/>
    </row>
    <row r="617" ht="12.75">
      <c r="A617" s="175"/>
    </row>
    <row r="618" ht="12.75">
      <c r="A618" s="175"/>
    </row>
    <row r="619" ht="12.75">
      <c r="A619" s="175"/>
    </row>
    <row r="620" ht="12.75">
      <c r="A620" s="175"/>
    </row>
    <row r="621" ht="12.75">
      <c r="A621" s="175"/>
    </row>
    <row r="622" ht="12.75">
      <c r="A622" s="175"/>
    </row>
    <row r="623" ht="12.75">
      <c r="A623" s="175"/>
    </row>
    <row r="624" ht="12.75">
      <c r="A624" s="175"/>
    </row>
    <row r="625" ht="12.75">
      <c r="A625" s="175"/>
    </row>
    <row r="626" ht="12.75">
      <c r="A626" s="175"/>
    </row>
    <row r="627" ht="12.75">
      <c r="A627" s="175"/>
    </row>
    <row r="628" ht="12.75">
      <c r="A628" s="175"/>
    </row>
    <row r="629" ht="12.75">
      <c r="A629" s="175"/>
    </row>
    <row r="630" ht="12.75">
      <c r="A630" s="175"/>
    </row>
    <row r="631" ht="12.75">
      <c r="A631" s="175"/>
    </row>
    <row r="632" ht="12.75">
      <c r="A632" s="175"/>
    </row>
    <row r="633" ht="12.75">
      <c r="A633" s="175"/>
    </row>
    <row r="634" ht="12.75">
      <c r="A634" s="175"/>
    </row>
    <row r="635" ht="12.75">
      <c r="A635" s="175"/>
    </row>
    <row r="636" ht="12.75">
      <c r="A636" s="175"/>
    </row>
    <row r="637" ht="12.75">
      <c r="A637" s="175"/>
    </row>
    <row r="638" ht="12.75">
      <c r="A638" s="175"/>
    </row>
    <row r="639" ht="12.75">
      <c r="A639" s="175"/>
    </row>
    <row r="640" ht="12.75">
      <c r="A640" s="175"/>
    </row>
    <row r="641" ht="12.75">
      <c r="A641" s="175"/>
    </row>
    <row r="642" ht="12.75">
      <c r="A642" s="175"/>
    </row>
    <row r="643" ht="12.75">
      <c r="A643" s="175"/>
    </row>
    <row r="644" ht="12.75">
      <c r="A644" s="175"/>
    </row>
    <row r="645" ht="12.75">
      <c r="A645" s="175"/>
    </row>
    <row r="646" ht="12.75">
      <c r="A646" s="175"/>
    </row>
    <row r="647" ht="12.75">
      <c r="A647" s="175"/>
    </row>
    <row r="648" ht="12.75">
      <c r="A648" s="175"/>
    </row>
    <row r="649" ht="12.75">
      <c r="A649" s="175"/>
    </row>
    <row r="650" ht="12.75">
      <c r="A650" s="175"/>
    </row>
    <row r="651" ht="12.75">
      <c r="A651" s="175"/>
    </row>
    <row r="652" ht="12.75">
      <c r="A652" s="175"/>
    </row>
    <row r="653" ht="12.75">
      <c r="A653" s="175"/>
    </row>
    <row r="654" ht="12.75">
      <c r="A654" s="175"/>
    </row>
    <row r="655" ht="12.75">
      <c r="A655" s="175"/>
    </row>
    <row r="656" ht="12.75">
      <c r="A656" s="175"/>
    </row>
    <row r="657" ht="12.75">
      <c r="A657" s="175"/>
    </row>
    <row r="658" ht="12.75">
      <c r="A658" s="175"/>
    </row>
    <row r="659" ht="12.75">
      <c r="A659" s="175"/>
    </row>
    <row r="660" ht="12.75">
      <c r="A660" s="175"/>
    </row>
    <row r="661" ht="12.75">
      <c r="A661" s="175"/>
    </row>
    <row r="662" ht="12.75">
      <c r="A662" s="175"/>
    </row>
    <row r="663" ht="12.75">
      <c r="A663" s="175"/>
    </row>
    <row r="664" ht="12.75">
      <c r="A664" s="175"/>
    </row>
    <row r="665" ht="12.75">
      <c r="A665" s="175"/>
    </row>
    <row r="666" ht="12.75">
      <c r="A666" s="175"/>
    </row>
    <row r="667" ht="12.75">
      <c r="A667" s="175"/>
    </row>
    <row r="668" ht="12.75">
      <c r="A668" s="175"/>
    </row>
    <row r="669" ht="12.75">
      <c r="A669" s="175"/>
    </row>
    <row r="670" ht="12.75">
      <c r="A670" s="175"/>
    </row>
    <row r="671" ht="12.75">
      <c r="A671" s="175"/>
    </row>
    <row r="672" ht="12.75">
      <c r="A672" s="175"/>
    </row>
    <row r="673" ht="12.75">
      <c r="A673" s="175"/>
    </row>
    <row r="674" ht="12.75">
      <c r="A674" s="175"/>
    </row>
    <row r="675" ht="12.75">
      <c r="A675" s="175"/>
    </row>
    <row r="676" ht="12.75">
      <c r="A676" s="175"/>
    </row>
    <row r="677" ht="12.75">
      <c r="A677" s="175"/>
    </row>
    <row r="678" ht="12.75">
      <c r="A678" s="175"/>
    </row>
    <row r="679" ht="12.75">
      <c r="A679" s="175"/>
    </row>
    <row r="680" ht="12.75">
      <c r="A680" s="175"/>
    </row>
    <row r="681" ht="12.75">
      <c r="A681" s="175"/>
    </row>
    <row r="682" ht="12.75">
      <c r="A682" s="175"/>
    </row>
    <row r="683" ht="12.75">
      <c r="A683" s="175"/>
    </row>
    <row r="684" ht="12.75">
      <c r="A684" s="175"/>
    </row>
    <row r="685" ht="12.75">
      <c r="A685" s="175"/>
    </row>
    <row r="686" ht="12.75">
      <c r="A686" s="175"/>
    </row>
    <row r="687" ht="12.75">
      <c r="A687" s="175"/>
    </row>
    <row r="688" ht="12.75">
      <c r="A688" s="175"/>
    </row>
    <row r="689" ht="12.75">
      <c r="A689" s="175"/>
    </row>
    <row r="690" ht="12.75">
      <c r="A690" s="175"/>
    </row>
    <row r="691" ht="12.75">
      <c r="A691" s="175"/>
    </row>
    <row r="692" ht="12.75">
      <c r="A692" s="175"/>
    </row>
    <row r="693" ht="12.75">
      <c r="A693" s="175"/>
    </row>
    <row r="694" ht="12.75">
      <c r="A694" s="175"/>
    </row>
    <row r="695" ht="12.75">
      <c r="A695" s="175"/>
    </row>
    <row r="696" ht="12.75">
      <c r="A696" s="175"/>
    </row>
    <row r="697" ht="12.75">
      <c r="A697" s="175"/>
    </row>
    <row r="698" ht="12.75">
      <c r="A698" s="175"/>
    </row>
    <row r="699" ht="12.75">
      <c r="A699" s="175"/>
    </row>
    <row r="700" ht="12.75">
      <c r="A700" s="175"/>
    </row>
    <row r="701" ht="12.75">
      <c r="A701" s="175"/>
    </row>
    <row r="702" ht="12.75">
      <c r="A702" s="175"/>
    </row>
    <row r="703" ht="12.75">
      <c r="A703" s="175"/>
    </row>
    <row r="704" ht="12.75">
      <c r="A704" s="175"/>
    </row>
    <row r="705" ht="12.75">
      <c r="A705" s="175"/>
    </row>
    <row r="706" ht="12.75">
      <c r="A706" s="175"/>
    </row>
    <row r="707" ht="12.75">
      <c r="A707" s="175"/>
    </row>
    <row r="708" ht="12.75">
      <c r="A708" s="175"/>
    </row>
    <row r="709" ht="12.75">
      <c r="A709" s="175"/>
    </row>
    <row r="710" ht="12.75">
      <c r="A710" s="175"/>
    </row>
    <row r="711" ht="12.75">
      <c r="A711" s="175"/>
    </row>
    <row r="712" ht="12.75">
      <c r="A712" s="175"/>
    </row>
    <row r="713" ht="12.75">
      <c r="A713" s="175"/>
    </row>
    <row r="714" ht="12.75">
      <c r="A714" s="175"/>
    </row>
    <row r="715" ht="12.75">
      <c r="A715" s="175"/>
    </row>
    <row r="716" ht="12.75">
      <c r="A716" s="175"/>
    </row>
    <row r="717" ht="12.75">
      <c r="A717" s="175"/>
    </row>
    <row r="718" ht="12.75">
      <c r="A718" s="175"/>
    </row>
    <row r="719" ht="12.75">
      <c r="A719" s="175"/>
    </row>
    <row r="720" ht="12.75">
      <c r="A720" s="175"/>
    </row>
    <row r="721" ht="12.75">
      <c r="A721" s="175"/>
    </row>
    <row r="722" ht="12.75">
      <c r="A722" s="175"/>
    </row>
    <row r="723" ht="12.75">
      <c r="A723" s="175"/>
    </row>
    <row r="724" ht="12.75">
      <c r="A724" s="175"/>
    </row>
    <row r="725" ht="12.75">
      <c r="A725" s="175"/>
    </row>
    <row r="726" ht="12.75">
      <c r="A726" s="175"/>
    </row>
    <row r="727" ht="12.75">
      <c r="A727" s="175"/>
    </row>
    <row r="728" ht="12.75">
      <c r="A728" s="175"/>
    </row>
    <row r="729" ht="12.75">
      <c r="A729" s="175"/>
    </row>
    <row r="730" ht="12.75">
      <c r="A730" s="175"/>
    </row>
    <row r="731" ht="12.75">
      <c r="A731" s="175"/>
    </row>
    <row r="732" ht="12.75">
      <c r="A732" s="175"/>
    </row>
    <row r="733" ht="12.75">
      <c r="A733" s="175"/>
    </row>
    <row r="734" ht="12.75">
      <c r="A734" s="175"/>
    </row>
    <row r="735" ht="12.75">
      <c r="A735" s="175"/>
    </row>
    <row r="736" ht="12.75">
      <c r="A736" s="175"/>
    </row>
    <row r="737" ht="12.75">
      <c r="A737" s="175"/>
    </row>
    <row r="738" ht="12.75">
      <c r="A738" s="175"/>
    </row>
    <row r="739" ht="12.75">
      <c r="A739" s="175"/>
    </row>
    <row r="740" ht="12.75">
      <c r="A740" s="175"/>
    </row>
    <row r="741" ht="12.75">
      <c r="A741" s="175"/>
    </row>
    <row r="742" ht="12.75">
      <c r="A742" s="175"/>
    </row>
    <row r="743" ht="12.75">
      <c r="A743" s="175"/>
    </row>
    <row r="744" ht="12.75">
      <c r="A744" s="175"/>
    </row>
    <row r="745" ht="12.75">
      <c r="A745" s="175"/>
    </row>
    <row r="746" ht="12.75">
      <c r="A746" s="175"/>
    </row>
    <row r="747" ht="12.75">
      <c r="A747" s="175"/>
    </row>
    <row r="748" ht="12.75">
      <c r="A748" s="175"/>
    </row>
    <row r="749" ht="12.75">
      <c r="A749" s="175"/>
    </row>
    <row r="750" ht="12.75">
      <c r="A750" s="175"/>
    </row>
    <row r="751" ht="12.75">
      <c r="A751" s="175"/>
    </row>
    <row r="752" ht="12.75">
      <c r="A752" s="175"/>
    </row>
    <row r="753" ht="12.75">
      <c r="A753" s="175"/>
    </row>
    <row r="754" ht="12.75">
      <c r="A754" s="175"/>
    </row>
    <row r="755" ht="12.75">
      <c r="A755" s="175"/>
    </row>
    <row r="756" ht="12.75">
      <c r="A756" s="175"/>
    </row>
    <row r="757" ht="12.75">
      <c r="A757" s="175"/>
    </row>
    <row r="758" ht="12.75">
      <c r="A758" s="175"/>
    </row>
    <row r="759" ht="12.75">
      <c r="A759" s="175"/>
    </row>
    <row r="760" ht="12.75">
      <c r="A760" s="175"/>
    </row>
    <row r="761" ht="12.75">
      <c r="A761" s="175"/>
    </row>
    <row r="762" ht="12.75">
      <c r="A762" s="175"/>
    </row>
    <row r="763" ht="12.75">
      <c r="A763" s="175"/>
    </row>
    <row r="764" ht="12.75">
      <c r="A764" s="175"/>
    </row>
    <row r="765" ht="12.75">
      <c r="A765" s="175"/>
    </row>
    <row r="766" ht="12.75">
      <c r="A766" s="175"/>
    </row>
    <row r="767" ht="12.75">
      <c r="A767" s="175"/>
    </row>
    <row r="768" ht="12.75">
      <c r="A768" s="175"/>
    </row>
    <row r="769" ht="12.75">
      <c r="A769" s="175"/>
    </row>
    <row r="770" ht="12.75">
      <c r="A770" s="175"/>
    </row>
    <row r="771" ht="12.75">
      <c r="A771" s="175"/>
    </row>
    <row r="772" ht="12.75">
      <c r="A772" s="175"/>
    </row>
    <row r="773" ht="12.75">
      <c r="A773" s="175"/>
    </row>
    <row r="774" ht="12.75">
      <c r="A774" s="175"/>
    </row>
    <row r="775" ht="12.75">
      <c r="A775" s="175"/>
    </row>
    <row r="776" ht="12.75">
      <c r="A776" s="175"/>
    </row>
    <row r="777" ht="12.75">
      <c r="A777" s="175"/>
    </row>
    <row r="778" ht="12.75">
      <c r="A778" s="175"/>
    </row>
    <row r="779" ht="12.75">
      <c r="A779" s="175"/>
    </row>
    <row r="780" ht="12.75">
      <c r="A780" s="175"/>
    </row>
    <row r="781" ht="12.75">
      <c r="A781" s="175"/>
    </row>
    <row r="782" ht="12.75">
      <c r="A782" s="175"/>
    </row>
    <row r="783" ht="12.75">
      <c r="A783" s="175"/>
    </row>
    <row r="784" ht="12.75">
      <c r="A784" s="175"/>
    </row>
    <row r="785" ht="12.75">
      <c r="A785" s="175"/>
    </row>
    <row r="786" ht="12.75">
      <c r="A786" s="175"/>
    </row>
    <row r="787" ht="12.75">
      <c r="A787" s="175"/>
    </row>
    <row r="788" ht="12.75">
      <c r="A788" s="175"/>
    </row>
    <row r="789" ht="12.75">
      <c r="A789" s="175"/>
    </row>
    <row r="790" ht="12.75">
      <c r="A790" s="175"/>
    </row>
    <row r="791" ht="12.75">
      <c r="A791" s="175"/>
    </row>
    <row r="792" ht="12.75">
      <c r="A792" s="175"/>
    </row>
    <row r="793" ht="12.75">
      <c r="A793" s="175"/>
    </row>
    <row r="794" ht="12.75">
      <c r="A794" s="175"/>
    </row>
    <row r="795" ht="12.75">
      <c r="A795" s="175"/>
    </row>
    <row r="796" ht="12.75">
      <c r="A796" s="175"/>
    </row>
    <row r="797" ht="12.75">
      <c r="A797" s="175"/>
    </row>
    <row r="798" ht="12.75">
      <c r="A798" s="175"/>
    </row>
    <row r="799" ht="12.75">
      <c r="A799" s="175"/>
    </row>
    <row r="800" ht="12.75">
      <c r="A800" s="175"/>
    </row>
    <row r="801" ht="12.75">
      <c r="A801" s="175"/>
    </row>
    <row r="802" ht="12.75">
      <c r="A802" s="175"/>
    </row>
    <row r="803" ht="12.75">
      <c r="A803" s="175"/>
    </row>
    <row r="804" ht="12.75">
      <c r="A804" s="175"/>
    </row>
    <row r="805" ht="12.75">
      <c r="A805" s="175"/>
    </row>
    <row r="806" ht="12.75">
      <c r="A806" s="175"/>
    </row>
    <row r="807" ht="12.75">
      <c r="A807" s="175"/>
    </row>
    <row r="808" ht="12.75">
      <c r="A808" s="175"/>
    </row>
    <row r="809" ht="12.75">
      <c r="A809" s="175"/>
    </row>
    <row r="810" ht="12.75">
      <c r="A810" s="175"/>
    </row>
    <row r="811" ht="12.75">
      <c r="A811" s="175"/>
    </row>
    <row r="812" ht="12.75">
      <c r="A812" s="175"/>
    </row>
    <row r="813" ht="12.75">
      <c r="A813" s="175"/>
    </row>
    <row r="814" ht="12.75">
      <c r="A814" s="175"/>
    </row>
    <row r="815" ht="12.75">
      <c r="A815" s="175"/>
    </row>
    <row r="816" ht="12.75">
      <c r="A816" s="175"/>
    </row>
    <row r="817" ht="12.75">
      <c r="A817" s="175"/>
    </row>
    <row r="818" ht="12.75">
      <c r="A818" s="175"/>
    </row>
    <row r="819" ht="12.75">
      <c r="A819" s="175"/>
    </row>
    <row r="820" ht="12.75">
      <c r="A820" s="175"/>
    </row>
    <row r="821" ht="12.75">
      <c r="A821" s="175"/>
    </row>
    <row r="822" ht="12.75">
      <c r="A822" s="175"/>
    </row>
    <row r="823" ht="12.75">
      <c r="A823" s="175"/>
    </row>
    <row r="824" ht="12.75">
      <c r="A824" s="175"/>
    </row>
    <row r="825" ht="12.75">
      <c r="A825" s="175"/>
    </row>
    <row r="826" ht="12.75">
      <c r="A826" s="175"/>
    </row>
    <row r="827" ht="12.75">
      <c r="A827" s="175"/>
    </row>
    <row r="828" ht="12.75">
      <c r="A828" s="175"/>
    </row>
    <row r="829" ht="12.75">
      <c r="A829" s="175"/>
    </row>
    <row r="830" ht="12.75">
      <c r="A830" s="175"/>
    </row>
    <row r="831" ht="12.75">
      <c r="A831" s="175"/>
    </row>
    <row r="832" ht="12.75">
      <c r="A832" s="175"/>
    </row>
    <row r="833" ht="12.75">
      <c r="A833" s="175"/>
    </row>
    <row r="834" ht="12.75">
      <c r="A834" s="175"/>
    </row>
    <row r="835" ht="12.75">
      <c r="A835" s="175"/>
    </row>
    <row r="836" ht="12.75">
      <c r="A836" s="175"/>
    </row>
    <row r="837" ht="12.75">
      <c r="A837" s="175"/>
    </row>
    <row r="838" ht="12.75">
      <c r="A838" s="175"/>
    </row>
    <row r="839" ht="12.75">
      <c r="A839" s="175"/>
    </row>
    <row r="840" ht="12.75">
      <c r="A840" s="175"/>
    </row>
    <row r="841" ht="12.75">
      <c r="A841" s="175"/>
    </row>
    <row r="842" ht="12.75">
      <c r="A842" s="175"/>
    </row>
    <row r="843" ht="12.75">
      <c r="A843" s="175"/>
    </row>
    <row r="844" ht="12.75">
      <c r="A844" s="175"/>
    </row>
    <row r="845" ht="12.75">
      <c r="A845" s="175"/>
    </row>
    <row r="846" ht="12.75">
      <c r="A846" s="175"/>
    </row>
    <row r="847" ht="12.75">
      <c r="A847" s="175"/>
    </row>
    <row r="848" ht="12.75">
      <c r="A848" s="175"/>
    </row>
    <row r="849" ht="12.75">
      <c r="A849" s="175"/>
    </row>
    <row r="850" ht="12.75">
      <c r="A850" s="175"/>
    </row>
    <row r="851" ht="12.75">
      <c r="A851" s="175"/>
    </row>
    <row r="852" ht="12.75">
      <c r="A852" s="175"/>
    </row>
    <row r="853" ht="12.75">
      <c r="A853" s="175"/>
    </row>
    <row r="854" ht="12.75">
      <c r="A854" s="175"/>
    </row>
    <row r="855" ht="12.75">
      <c r="A855" s="175"/>
    </row>
    <row r="856" ht="12.75">
      <c r="A856" s="175"/>
    </row>
    <row r="857" ht="12.75">
      <c r="A857" s="175"/>
    </row>
    <row r="858" ht="12.75">
      <c r="A858" s="175"/>
    </row>
    <row r="859" ht="12.75">
      <c r="A859" s="175"/>
    </row>
    <row r="860" ht="12.75">
      <c r="A860" s="175"/>
    </row>
    <row r="861" ht="12.75">
      <c r="A861" s="175"/>
    </row>
    <row r="862" ht="12.75">
      <c r="A862" s="175"/>
    </row>
    <row r="863" ht="12.75">
      <c r="A863" s="175"/>
    </row>
    <row r="864" ht="12.75">
      <c r="A864" s="175"/>
    </row>
    <row r="865" ht="12.75">
      <c r="A865" s="175"/>
    </row>
    <row r="866" ht="12.75">
      <c r="A866" s="175"/>
    </row>
    <row r="867" ht="12.75">
      <c r="A867" s="175"/>
    </row>
    <row r="868" ht="12.75">
      <c r="A868" s="175"/>
    </row>
    <row r="869" ht="12.75">
      <c r="A869" s="175"/>
    </row>
    <row r="870" ht="12.75">
      <c r="A870" s="175"/>
    </row>
    <row r="871" ht="12.75">
      <c r="A871" s="175"/>
    </row>
    <row r="872" ht="12.75">
      <c r="A872" s="175"/>
    </row>
    <row r="873" ht="12.75">
      <c r="A873" s="175"/>
    </row>
    <row r="874" ht="12.75">
      <c r="A874" s="175"/>
    </row>
    <row r="875" ht="12.75">
      <c r="A875" s="175"/>
    </row>
    <row r="876" ht="12.75">
      <c r="A876" s="175"/>
    </row>
    <row r="877" ht="12.75">
      <c r="A877" s="175"/>
    </row>
    <row r="878" ht="12.75">
      <c r="A878" s="175"/>
    </row>
    <row r="879" ht="12.75">
      <c r="A879" s="175"/>
    </row>
    <row r="880" ht="12.75">
      <c r="A880" s="175"/>
    </row>
    <row r="881" ht="12.75">
      <c r="A881" s="175"/>
    </row>
    <row r="882" ht="12.75">
      <c r="A882" s="175"/>
    </row>
    <row r="883" ht="12.75">
      <c r="A883" s="175"/>
    </row>
    <row r="884" ht="12.75">
      <c r="A884" s="175"/>
    </row>
    <row r="885" ht="12.75">
      <c r="A885" s="175"/>
    </row>
    <row r="886" ht="12.75">
      <c r="A886" s="175"/>
    </row>
    <row r="887" ht="12.75">
      <c r="A887" s="175"/>
    </row>
    <row r="888" ht="12.75">
      <c r="A888" s="175"/>
    </row>
    <row r="889" ht="12.75">
      <c r="A889" s="175"/>
    </row>
    <row r="890" ht="12.75">
      <c r="A890" s="175"/>
    </row>
    <row r="891" ht="12.75">
      <c r="A891" s="175"/>
    </row>
    <row r="892" ht="12.75">
      <c r="A892" s="175"/>
    </row>
    <row r="893" ht="12.75">
      <c r="A893" s="175"/>
    </row>
    <row r="894" ht="12.75">
      <c r="A894" s="175"/>
    </row>
    <row r="895" ht="12.75">
      <c r="A895" s="175"/>
    </row>
    <row r="896" ht="12.75">
      <c r="A896" s="175"/>
    </row>
    <row r="897" ht="12.75">
      <c r="A897" s="175"/>
    </row>
    <row r="898" ht="12.75">
      <c r="A898" s="175"/>
    </row>
    <row r="899" ht="12.75">
      <c r="A899" s="175"/>
    </row>
    <row r="900" ht="12.75">
      <c r="A900" s="175"/>
    </row>
    <row r="901" ht="12.75">
      <c r="A901" s="175"/>
    </row>
    <row r="902" ht="12.75">
      <c r="A902" s="175"/>
    </row>
    <row r="903" ht="12.75">
      <c r="A903" s="175"/>
    </row>
    <row r="904" ht="12.75">
      <c r="A904" s="175"/>
    </row>
    <row r="905" ht="12.75">
      <c r="A905" s="175"/>
    </row>
    <row r="906" ht="12.75">
      <c r="A906" s="175"/>
    </row>
    <row r="907" ht="12.75">
      <c r="A907" s="175"/>
    </row>
    <row r="908" ht="12.75">
      <c r="A908" s="175"/>
    </row>
    <row r="909" ht="12.75">
      <c r="A909" s="175"/>
    </row>
    <row r="910" ht="12.75">
      <c r="A910" s="175"/>
    </row>
    <row r="911" ht="12.75">
      <c r="A911" s="175"/>
    </row>
    <row r="912" ht="12.75">
      <c r="A912" s="175"/>
    </row>
    <row r="913" ht="12.75">
      <c r="A913" s="175"/>
    </row>
    <row r="914" ht="12.75">
      <c r="A914" s="175"/>
    </row>
    <row r="915" ht="12.75">
      <c r="A915" s="175"/>
    </row>
    <row r="916" ht="12.75">
      <c r="A916" s="175"/>
    </row>
    <row r="917" ht="12.75">
      <c r="A917" s="175"/>
    </row>
    <row r="918" ht="12.75">
      <c r="A918" s="175"/>
    </row>
    <row r="919" ht="12.75">
      <c r="A919" s="175"/>
    </row>
    <row r="920" ht="12.75">
      <c r="A920" s="175"/>
    </row>
    <row r="921" ht="12.75">
      <c r="A921" s="175"/>
    </row>
    <row r="922" ht="12.75">
      <c r="A922" s="175"/>
    </row>
    <row r="923" ht="12.75">
      <c r="A923" s="175"/>
    </row>
    <row r="924" ht="12.75">
      <c r="A924" s="175"/>
    </row>
    <row r="925" ht="12.75">
      <c r="A925" s="175"/>
    </row>
    <row r="926" ht="12.75">
      <c r="A926" s="175"/>
    </row>
    <row r="927" ht="12.75">
      <c r="A927" s="175"/>
    </row>
    <row r="928" ht="12.75">
      <c r="A928" s="175"/>
    </row>
    <row r="929" ht="12.75">
      <c r="A929" s="175"/>
    </row>
    <row r="930" ht="12.75">
      <c r="A930" s="175"/>
    </row>
    <row r="931" ht="12.75">
      <c r="A931" s="175"/>
    </row>
    <row r="932" ht="12.75">
      <c r="A932" s="175"/>
    </row>
    <row r="933" ht="12.75">
      <c r="A933" s="175"/>
    </row>
    <row r="934" ht="12.75">
      <c r="A934" s="175"/>
    </row>
    <row r="935" ht="12.75">
      <c r="A935" s="175"/>
    </row>
    <row r="936" ht="12.75">
      <c r="A936" s="175"/>
    </row>
    <row r="937" ht="12.75">
      <c r="A937" s="175"/>
    </row>
    <row r="938" ht="12.75">
      <c r="A938" s="175"/>
    </row>
    <row r="939" ht="12.75">
      <c r="A939" s="175"/>
    </row>
    <row r="940" ht="12.75">
      <c r="A940" s="175"/>
    </row>
    <row r="941" ht="12.75">
      <c r="A941" s="175"/>
    </row>
    <row r="942" ht="12.75">
      <c r="A942" s="175"/>
    </row>
    <row r="943" ht="12.75">
      <c r="A943" s="175"/>
    </row>
    <row r="944" ht="12.75">
      <c r="A944" s="175"/>
    </row>
    <row r="945" ht="12.75">
      <c r="A945" s="175"/>
    </row>
    <row r="946" ht="12.75">
      <c r="A946" s="175"/>
    </row>
    <row r="947" ht="12.75">
      <c r="A947" s="175"/>
    </row>
    <row r="948" ht="12.75">
      <c r="A948" s="175"/>
    </row>
    <row r="949" ht="12.75">
      <c r="A949" s="175"/>
    </row>
    <row r="950" ht="12.75">
      <c r="A950" s="175"/>
    </row>
    <row r="951" ht="12.75">
      <c r="A951" s="175"/>
    </row>
    <row r="952" ht="12.75">
      <c r="A952" s="175"/>
    </row>
    <row r="953" ht="12.75">
      <c r="A953" s="175"/>
    </row>
    <row r="954" ht="12.75">
      <c r="A954" s="175"/>
    </row>
    <row r="955" ht="12.75">
      <c r="A955" s="175"/>
    </row>
    <row r="956" ht="12.75">
      <c r="A956" s="175"/>
    </row>
    <row r="957" ht="12.75">
      <c r="A957" s="175"/>
    </row>
    <row r="958" ht="12.75">
      <c r="A958" s="175"/>
    </row>
    <row r="959" ht="12.75">
      <c r="A959" s="175"/>
    </row>
    <row r="960" ht="12.75">
      <c r="A960" s="175"/>
    </row>
    <row r="961" ht="12.75">
      <c r="A961" s="175"/>
    </row>
    <row r="962" ht="12.75">
      <c r="A962" s="175"/>
    </row>
    <row r="963" ht="12.75">
      <c r="A963" s="175"/>
    </row>
    <row r="964" ht="12.75">
      <c r="A964" s="175"/>
    </row>
    <row r="965" ht="12.75">
      <c r="A965" s="175"/>
    </row>
    <row r="966" ht="12.75">
      <c r="A966" s="175"/>
    </row>
    <row r="967" ht="12.75">
      <c r="A967" s="175"/>
    </row>
    <row r="968" ht="12.75">
      <c r="A968" s="175"/>
    </row>
    <row r="969" ht="12.75">
      <c r="A969" s="175"/>
    </row>
    <row r="970" ht="12.75">
      <c r="A970" s="175"/>
    </row>
    <row r="971" ht="12.75">
      <c r="A971" s="175"/>
    </row>
    <row r="972" ht="12.75">
      <c r="A972" s="175"/>
    </row>
    <row r="973" ht="12.75">
      <c r="A973" s="175"/>
    </row>
    <row r="974" ht="12.75">
      <c r="A974" s="175"/>
    </row>
    <row r="975" ht="12.75">
      <c r="A975" s="175"/>
    </row>
    <row r="976" ht="12.75">
      <c r="A976" s="175"/>
    </row>
    <row r="977" ht="12.75">
      <c r="A977" s="175"/>
    </row>
    <row r="978" ht="12.75">
      <c r="A978" s="175"/>
    </row>
    <row r="979" ht="12.75">
      <c r="A979" s="175"/>
    </row>
    <row r="980" ht="12.75">
      <c r="A980" s="175"/>
    </row>
    <row r="981" ht="12.75">
      <c r="A981" s="175"/>
    </row>
    <row r="982" ht="12.75">
      <c r="A982" s="175"/>
    </row>
    <row r="983" ht="12.75">
      <c r="A983" s="175"/>
    </row>
    <row r="984" ht="12.75">
      <c r="A984" s="175"/>
    </row>
    <row r="985" ht="12.75">
      <c r="A985" s="175"/>
    </row>
    <row r="986" ht="12.75">
      <c r="A986" s="175"/>
    </row>
    <row r="987" ht="12.75">
      <c r="A987" s="175"/>
    </row>
    <row r="988" ht="12.75">
      <c r="A988" s="175"/>
    </row>
    <row r="989" ht="12.75">
      <c r="A989" s="175"/>
    </row>
    <row r="990" ht="12.75">
      <c r="A990" s="175"/>
    </row>
    <row r="991" ht="12.75">
      <c r="A991" s="175"/>
    </row>
    <row r="992" ht="12.75">
      <c r="A992" s="175"/>
    </row>
    <row r="993" ht="12.75">
      <c r="A993" s="175"/>
    </row>
    <row r="994" ht="12.75">
      <c r="A994" s="175"/>
    </row>
    <row r="995" ht="12.75">
      <c r="A995" s="175"/>
    </row>
    <row r="996" ht="12.75">
      <c r="A996" s="175"/>
    </row>
    <row r="997" ht="12.75">
      <c r="A997" s="175"/>
    </row>
    <row r="998" ht="12.75">
      <c r="A998" s="175"/>
    </row>
    <row r="999" ht="12.75">
      <c r="A999" s="175"/>
    </row>
    <row r="1000" ht="12.75">
      <c r="A1000" s="175"/>
    </row>
    <row r="1001" ht="12.75">
      <c r="A1001" s="175"/>
    </row>
    <row r="1002" ht="12.75">
      <c r="A1002" s="175"/>
    </row>
    <row r="1003" ht="12.75">
      <c r="A1003" s="175"/>
    </row>
    <row r="1004" ht="12.75">
      <c r="A1004" s="175"/>
    </row>
    <row r="1005" ht="12.75">
      <c r="A1005" s="175"/>
    </row>
    <row r="1006" ht="12.75">
      <c r="A1006" s="175"/>
    </row>
    <row r="1007" ht="12.75">
      <c r="A1007" s="175"/>
    </row>
    <row r="1008" ht="12.75">
      <c r="A1008" s="175"/>
    </row>
    <row r="1009" ht="12.75">
      <c r="A1009" s="175"/>
    </row>
    <row r="1010" ht="12.75">
      <c r="A1010" s="175"/>
    </row>
    <row r="1011" ht="12.75">
      <c r="A1011" s="175"/>
    </row>
    <row r="1012" ht="12.75">
      <c r="A1012" s="175"/>
    </row>
    <row r="1013" ht="12.75">
      <c r="A1013" s="175"/>
    </row>
    <row r="1014" ht="12.75">
      <c r="A1014" s="175"/>
    </row>
    <row r="1015" ht="12.75">
      <c r="A1015" s="175"/>
    </row>
    <row r="1016" ht="12.75">
      <c r="A1016" s="175"/>
    </row>
    <row r="1017" ht="12.75">
      <c r="A1017" s="175"/>
    </row>
    <row r="1018" ht="12.75">
      <c r="A1018" s="175"/>
    </row>
    <row r="1019" ht="12.75">
      <c r="A1019" s="175"/>
    </row>
    <row r="1020" ht="12.75">
      <c r="A1020" s="175"/>
    </row>
    <row r="1021" ht="12.75">
      <c r="A1021" s="175"/>
    </row>
    <row r="1022" ht="12.75">
      <c r="A1022" s="175"/>
    </row>
    <row r="1023" ht="12.75">
      <c r="A1023" s="175"/>
    </row>
    <row r="1024" ht="12.75">
      <c r="A1024" s="175"/>
    </row>
    <row r="1025" ht="12.75">
      <c r="A1025" s="175"/>
    </row>
    <row r="1026" ht="12.75">
      <c r="A1026" s="175"/>
    </row>
    <row r="1027" ht="12.75">
      <c r="A1027" s="175"/>
    </row>
    <row r="1028" ht="12.75">
      <c r="A1028" s="175"/>
    </row>
    <row r="1029" ht="12.75">
      <c r="A1029" s="175"/>
    </row>
    <row r="1030" ht="12.75">
      <c r="A1030" s="175"/>
    </row>
    <row r="1031" ht="12.75">
      <c r="A1031" s="175"/>
    </row>
    <row r="1032" ht="12.75">
      <c r="A1032" s="175"/>
    </row>
    <row r="1033" ht="12.75">
      <c r="A1033" s="175"/>
    </row>
    <row r="1034" ht="12.75">
      <c r="A1034" s="175"/>
    </row>
    <row r="1035" ht="12.75">
      <c r="A1035" s="175"/>
    </row>
    <row r="1036" ht="12.75">
      <c r="A1036" s="175"/>
    </row>
    <row r="1037" ht="12.75">
      <c r="A1037" s="175"/>
    </row>
    <row r="1038" ht="12.75">
      <c r="A1038" s="175"/>
    </row>
    <row r="1039" ht="12.75">
      <c r="A1039" s="175"/>
    </row>
    <row r="1040" ht="12.75">
      <c r="A1040" s="175"/>
    </row>
    <row r="1041" ht="12.75">
      <c r="A1041" s="175"/>
    </row>
    <row r="1042" ht="12.75">
      <c r="A1042" s="175"/>
    </row>
    <row r="1043" ht="12.75">
      <c r="A1043" s="175"/>
    </row>
    <row r="1044" ht="12.75">
      <c r="A1044" s="175"/>
    </row>
    <row r="1045" ht="12.75">
      <c r="A1045" s="175"/>
    </row>
    <row r="1046" ht="12.75">
      <c r="A1046" s="175"/>
    </row>
    <row r="1047" ht="12.75">
      <c r="A1047" s="175"/>
    </row>
    <row r="1048" ht="12.75">
      <c r="A1048" s="175"/>
    </row>
    <row r="1049" ht="12.75">
      <c r="A1049" s="175"/>
    </row>
    <row r="1050" ht="12.75">
      <c r="A1050" s="175"/>
    </row>
    <row r="1051" ht="12.75">
      <c r="A1051" s="175"/>
    </row>
    <row r="1052" ht="12.75">
      <c r="A1052" s="175"/>
    </row>
    <row r="1053" ht="12.75">
      <c r="A1053" s="175"/>
    </row>
    <row r="1054" ht="12.75">
      <c r="A1054" s="175"/>
    </row>
    <row r="1055" ht="12.75">
      <c r="A1055" s="175"/>
    </row>
    <row r="1056" ht="12.75">
      <c r="A1056" s="175"/>
    </row>
    <row r="1057" ht="12.75">
      <c r="A1057" s="175"/>
    </row>
    <row r="1058" ht="12.75">
      <c r="A1058" s="175"/>
    </row>
    <row r="1059" ht="12.75">
      <c r="A1059" s="175"/>
    </row>
    <row r="1060" ht="12.75">
      <c r="A1060" s="175"/>
    </row>
    <row r="1061" ht="12.75">
      <c r="A1061" s="175"/>
    </row>
    <row r="1062" ht="12.75">
      <c r="A1062" s="175"/>
    </row>
    <row r="1063" ht="12.75">
      <c r="A1063" s="175"/>
    </row>
    <row r="1064" ht="12.75">
      <c r="A1064" s="175"/>
    </row>
    <row r="1065" ht="12.75">
      <c r="A1065" s="175"/>
    </row>
    <row r="1066" ht="12.75">
      <c r="A1066" s="175"/>
    </row>
    <row r="1067" ht="12.75">
      <c r="A1067" s="175"/>
    </row>
    <row r="1068" ht="12.75">
      <c r="A1068" s="175"/>
    </row>
    <row r="1069" ht="12.75">
      <c r="A1069" s="175"/>
    </row>
    <row r="1070" ht="12.75">
      <c r="A1070" s="175"/>
    </row>
    <row r="1071" ht="12.75">
      <c r="A1071" s="175"/>
    </row>
    <row r="1072" ht="12.75">
      <c r="A1072" s="175"/>
    </row>
    <row r="1073" ht="12.75">
      <c r="A1073" s="175"/>
    </row>
    <row r="1074" ht="12.75">
      <c r="A1074" s="175"/>
    </row>
    <row r="1075" ht="12.75">
      <c r="A1075" s="175"/>
    </row>
    <row r="1076" ht="12.75">
      <c r="A1076" s="175"/>
    </row>
    <row r="1077" ht="12.75">
      <c r="A1077" s="175"/>
    </row>
    <row r="1078" ht="12.75">
      <c r="A1078" s="175"/>
    </row>
    <row r="1079" ht="12.75">
      <c r="A1079" s="175"/>
    </row>
    <row r="1080" ht="12.75">
      <c r="A1080" s="175"/>
    </row>
    <row r="1081" ht="12.75">
      <c r="A1081" s="175"/>
    </row>
    <row r="1082" ht="12.75">
      <c r="A1082" s="175"/>
    </row>
    <row r="1083" ht="12.75">
      <c r="A1083" s="175"/>
    </row>
    <row r="1084" ht="12.75">
      <c r="A1084" s="175"/>
    </row>
    <row r="1085" ht="12.75">
      <c r="A1085" s="175"/>
    </row>
    <row r="1086" ht="12.75">
      <c r="A1086" s="175"/>
    </row>
    <row r="1087" ht="12.75">
      <c r="A1087" s="175"/>
    </row>
    <row r="1088" ht="12.75">
      <c r="A1088" s="175"/>
    </row>
    <row r="1089" ht="12.75">
      <c r="A1089" s="175"/>
    </row>
    <row r="1090" ht="12.75">
      <c r="A1090" s="175"/>
    </row>
    <row r="1091" ht="12.75">
      <c r="A1091" s="175"/>
    </row>
    <row r="1092" ht="12.75">
      <c r="A1092" s="175"/>
    </row>
    <row r="1093" ht="12.75">
      <c r="A1093" s="175"/>
    </row>
    <row r="1094" ht="12.75">
      <c r="A1094" s="175"/>
    </row>
    <row r="1095" ht="12.75">
      <c r="A1095" s="175"/>
    </row>
    <row r="1096" ht="12.75">
      <c r="A1096" s="175"/>
    </row>
    <row r="1097" ht="12.75">
      <c r="A1097" s="175"/>
    </row>
    <row r="1098" ht="12.75">
      <c r="A1098" s="175"/>
    </row>
    <row r="1099" ht="12.75">
      <c r="A1099" s="175"/>
    </row>
    <row r="1100" ht="12.75">
      <c r="A1100" s="175"/>
    </row>
    <row r="1101" ht="12.75">
      <c r="A1101" s="175"/>
    </row>
    <row r="1102" ht="12.75">
      <c r="A1102" s="175"/>
    </row>
    <row r="1103" ht="12.75">
      <c r="A1103" s="175"/>
    </row>
    <row r="1104" ht="12.75">
      <c r="A1104" s="175"/>
    </row>
    <row r="1105" ht="12.75">
      <c r="A1105" s="175"/>
    </row>
    <row r="1106" ht="12.75">
      <c r="A1106" s="175"/>
    </row>
    <row r="1107" ht="12.75">
      <c r="A1107" s="175"/>
    </row>
    <row r="1108" ht="12.75">
      <c r="A1108" s="175"/>
    </row>
    <row r="1109" ht="12.75">
      <c r="A1109" s="175"/>
    </row>
    <row r="1110" ht="12.75">
      <c r="A1110" s="175"/>
    </row>
    <row r="1111" ht="12.75">
      <c r="A1111" s="175"/>
    </row>
    <row r="1112" ht="12.75">
      <c r="A1112" s="175"/>
    </row>
    <row r="1113" ht="12.75">
      <c r="A1113" s="175"/>
    </row>
    <row r="1114" ht="12.75">
      <c r="A1114" s="175"/>
    </row>
    <row r="1115" ht="12.75">
      <c r="A1115" s="175"/>
    </row>
    <row r="1116" ht="12.75">
      <c r="A1116" s="175"/>
    </row>
    <row r="1117" ht="12.75">
      <c r="A1117" s="175"/>
    </row>
    <row r="1118" ht="12.75">
      <c r="A1118" s="175"/>
    </row>
    <row r="1119" ht="12.75">
      <c r="A1119" s="175"/>
    </row>
    <row r="1120" ht="12.75">
      <c r="A1120" s="175"/>
    </row>
    <row r="1121" ht="12.75">
      <c r="A1121" s="175"/>
    </row>
    <row r="1122" ht="12.75">
      <c r="A1122" s="175"/>
    </row>
    <row r="1123" ht="12.75">
      <c r="A1123" s="175"/>
    </row>
    <row r="1124" ht="12.75">
      <c r="A1124" s="175"/>
    </row>
    <row r="1125" ht="12.75">
      <c r="A1125" s="175"/>
    </row>
    <row r="1126" ht="12.75">
      <c r="A1126" s="175"/>
    </row>
    <row r="1127" ht="12.75">
      <c r="A1127" s="175"/>
    </row>
    <row r="1128" ht="12.75">
      <c r="A1128" s="175"/>
    </row>
    <row r="1129" ht="12.75">
      <c r="A1129" s="175"/>
    </row>
    <row r="1130" ht="12.75">
      <c r="A1130" s="175"/>
    </row>
    <row r="1131" ht="12.75">
      <c r="A1131" s="175"/>
    </row>
    <row r="1132" ht="12.75">
      <c r="A1132" s="175"/>
    </row>
    <row r="1133" ht="12.75">
      <c r="A1133" s="175"/>
    </row>
    <row r="1134" ht="12.75">
      <c r="A1134" s="175"/>
    </row>
    <row r="1135" ht="12.75">
      <c r="A1135" s="175"/>
    </row>
    <row r="1136" ht="12.75">
      <c r="A1136" s="175"/>
    </row>
    <row r="1137" ht="12.75">
      <c r="A1137" s="175"/>
    </row>
    <row r="1138" ht="12.75">
      <c r="A1138" s="175"/>
    </row>
    <row r="1139" ht="12.75">
      <c r="A1139" s="175"/>
    </row>
    <row r="1140" ht="12.75">
      <c r="A1140" s="175"/>
    </row>
    <row r="1141" ht="12.75">
      <c r="A1141" s="175"/>
    </row>
    <row r="1142" ht="12.75">
      <c r="A1142" s="175"/>
    </row>
    <row r="1143" ht="12.75">
      <c r="A1143" s="175"/>
    </row>
    <row r="1144" ht="12.75">
      <c r="A1144" s="175"/>
    </row>
    <row r="1145" ht="12.75">
      <c r="A1145" s="175"/>
    </row>
    <row r="1146" ht="12.75">
      <c r="A1146" s="175"/>
    </row>
    <row r="1147" ht="12.75">
      <c r="A1147" s="175"/>
    </row>
    <row r="1148" ht="12.75">
      <c r="A1148" s="175"/>
    </row>
    <row r="1149" ht="12.75">
      <c r="A1149" s="175"/>
    </row>
    <row r="1150" ht="12.75">
      <c r="A1150" s="175"/>
    </row>
    <row r="1151" ht="12.75">
      <c r="A1151" s="175"/>
    </row>
    <row r="1152" ht="12.75">
      <c r="A1152" s="175"/>
    </row>
    <row r="1153" ht="12.75">
      <c r="A1153" s="175"/>
    </row>
    <row r="1154" ht="12.75">
      <c r="A1154" s="175"/>
    </row>
    <row r="1155" ht="12.75">
      <c r="A1155" s="175"/>
    </row>
    <row r="1156" ht="12.75">
      <c r="A1156" s="175"/>
    </row>
    <row r="1157" ht="12.75">
      <c r="A1157" s="175"/>
    </row>
    <row r="1158" ht="12.75">
      <c r="A1158" s="175"/>
    </row>
    <row r="1159" ht="12.75">
      <c r="A1159" s="175"/>
    </row>
    <row r="1160" ht="12.75">
      <c r="A1160" s="175"/>
    </row>
    <row r="1161" ht="12.75">
      <c r="A1161" s="175"/>
    </row>
    <row r="1162" ht="12.75">
      <c r="A1162" s="175"/>
    </row>
    <row r="1163" ht="12.75">
      <c r="A1163" s="175"/>
    </row>
    <row r="1164" ht="12.75">
      <c r="A1164" s="175"/>
    </row>
    <row r="1165" ht="12.75">
      <c r="A1165" s="175"/>
    </row>
    <row r="1166" ht="12.75">
      <c r="A1166" s="175"/>
    </row>
    <row r="1167" ht="12.75">
      <c r="A1167" s="175"/>
    </row>
    <row r="1168" ht="12.75">
      <c r="A1168" s="175"/>
    </row>
    <row r="1169" ht="12.75">
      <c r="A1169" s="175"/>
    </row>
    <row r="1170" ht="12.75">
      <c r="A1170" s="175"/>
    </row>
    <row r="1171" ht="12.75">
      <c r="A1171" s="175"/>
    </row>
    <row r="1172" ht="12.75">
      <c r="A1172" s="175"/>
    </row>
    <row r="1173" ht="12.75">
      <c r="A1173" s="175"/>
    </row>
    <row r="1174" ht="12.75">
      <c r="A1174" s="175"/>
    </row>
    <row r="1175" ht="12.75">
      <c r="A1175" s="175"/>
    </row>
    <row r="1176" ht="12.75">
      <c r="A1176" s="175"/>
    </row>
    <row r="1177" ht="12.75">
      <c r="A1177" s="175"/>
    </row>
    <row r="1178" ht="12.75">
      <c r="A1178" s="175"/>
    </row>
    <row r="1179" ht="12.75">
      <c r="A1179" s="175"/>
    </row>
    <row r="1180" ht="12.75">
      <c r="A1180" s="175"/>
    </row>
    <row r="1181" ht="12.75">
      <c r="A1181" s="175"/>
    </row>
    <row r="1182" ht="12.75">
      <c r="A1182" s="175"/>
    </row>
    <row r="1183" ht="12.75">
      <c r="A1183" s="175"/>
    </row>
    <row r="1184" ht="12.75">
      <c r="A1184" s="175"/>
    </row>
    <row r="1185" ht="12.75">
      <c r="A1185" s="175"/>
    </row>
    <row r="1186" ht="12.75">
      <c r="A1186" s="175"/>
    </row>
    <row r="1187" ht="12.75">
      <c r="A1187" s="175"/>
    </row>
    <row r="1188" ht="12.75">
      <c r="A1188" s="175"/>
    </row>
    <row r="1189" ht="12.75">
      <c r="A1189" s="175"/>
    </row>
    <row r="1190" ht="12.75">
      <c r="A1190" s="175"/>
    </row>
    <row r="1191" ht="12.75">
      <c r="A1191" s="175"/>
    </row>
    <row r="1192" ht="12.75">
      <c r="A1192" s="175"/>
    </row>
    <row r="1193" ht="12.75">
      <c r="A1193" s="175"/>
    </row>
    <row r="1194" ht="12.75">
      <c r="A1194" s="175"/>
    </row>
    <row r="1195" ht="12.75">
      <c r="A1195" s="175"/>
    </row>
    <row r="1196" ht="12.75">
      <c r="A1196" s="175"/>
    </row>
    <row r="1197" ht="12.75">
      <c r="A1197" s="175"/>
    </row>
    <row r="1198" ht="12.75">
      <c r="A1198" s="175"/>
    </row>
    <row r="1199" ht="12.75">
      <c r="A1199" s="175"/>
    </row>
    <row r="1200" ht="12.75">
      <c r="A1200" s="175"/>
    </row>
    <row r="1201" ht="12.75">
      <c r="A1201" s="175"/>
    </row>
    <row r="1202" ht="12.75">
      <c r="A1202" s="175"/>
    </row>
    <row r="1203" ht="12.75">
      <c r="A1203" s="175"/>
    </row>
    <row r="1204" ht="12.75">
      <c r="A1204" s="175"/>
    </row>
    <row r="1205" ht="12.75">
      <c r="A1205" s="175"/>
    </row>
    <row r="1206" ht="12.75">
      <c r="A1206" s="175"/>
    </row>
    <row r="1207" ht="12.75">
      <c r="A1207" s="175"/>
    </row>
    <row r="1208" ht="12.75">
      <c r="A1208" s="175"/>
    </row>
    <row r="1209" ht="12.75">
      <c r="A1209" s="175"/>
    </row>
    <row r="1210" ht="12.75">
      <c r="A1210" s="175"/>
    </row>
    <row r="1211" ht="12.75">
      <c r="A1211" s="175"/>
    </row>
    <row r="1212" ht="12.75">
      <c r="A1212" s="175"/>
    </row>
    <row r="1213" ht="12.75">
      <c r="A1213" s="175"/>
    </row>
    <row r="1214" ht="12.75">
      <c r="A1214" s="175"/>
    </row>
    <row r="1215" ht="12.75">
      <c r="A1215" s="175"/>
    </row>
    <row r="1216" ht="12.75">
      <c r="A1216" s="175"/>
    </row>
    <row r="1217" ht="12.75">
      <c r="A1217" s="175"/>
    </row>
    <row r="1218" ht="12.75">
      <c r="A1218" s="175"/>
    </row>
    <row r="1219" ht="12.75">
      <c r="A1219" s="175"/>
    </row>
    <row r="1220" ht="12.75">
      <c r="A1220" s="175"/>
    </row>
    <row r="1221" ht="12.75">
      <c r="A1221" s="175"/>
    </row>
    <row r="1222" ht="12.75">
      <c r="A1222" s="175"/>
    </row>
    <row r="1223" ht="12.75">
      <c r="A1223" s="175"/>
    </row>
    <row r="1224" ht="12.75">
      <c r="A1224" s="175"/>
    </row>
    <row r="1225" ht="12.75">
      <c r="A1225" s="175"/>
    </row>
    <row r="1226" ht="12.75">
      <c r="A1226" s="175"/>
    </row>
    <row r="1227" ht="12.75">
      <c r="A1227" s="175"/>
    </row>
    <row r="1228" ht="12.75">
      <c r="A1228" s="175"/>
    </row>
    <row r="1229" ht="12.75">
      <c r="A1229" s="175"/>
    </row>
    <row r="1230" ht="12.75">
      <c r="A1230" s="175"/>
    </row>
    <row r="1231" ht="12.75">
      <c r="A1231" s="175"/>
    </row>
    <row r="1232" ht="12.75">
      <c r="A1232" s="175"/>
    </row>
    <row r="1233" ht="12.75">
      <c r="A1233" s="175"/>
    </row>
    <row r="1234" ht="12.75">
      <c r="A1234" s="175"/>
    </row>
    <row r="1235" ht="12.75">
      <c r="A1235" s="175"/>
    </row>
    <row r="1236" ht="12.75">
      <c r="A1236" s="175"/>
    </row>
    <row r="1237" ht="12.75">
      <c r="A1237" s="175"/>
    </row>
    <row r="1238" ht="12.75">
      <c r="A1238" s="175"/>
    </row>
    <row r="1239" ht="12.75">
      <c r="A1239" s="175"/>
    </row>
    <row r="1240" ht="12.75">
      <c r="A1240" s="175"/>
    </row>
    <row r="1241" ht="12.75">
      <c r="A1241" s="175"/>
    </row>
    <row r="1242" ht="12.75">
      <c r="A1242" s="175"/>
    </row>
    <row r="1243" ht="12.75">
      <c r="A1243" s="175"/>
    </row>
    <row r="1244" ht="12.75">
      <c r="A1244" s="175"/>
    </row>
    <row r="1245" ht="12.75">
      <c r="A1245" s="175"/>
    </row>
    <row r="1246" ht="12.75">
      <c r="A1246" s="175"/>
    </row>
    <row r="1247" ht="12.75">
      <c r="A1247" s="175"/>
    </row>
    <row r="1248" ht="12.75">
      <c r="A1248" s="175"/>
    </row>
    <row r="1249" ht="12.75">
      <c r="A1249" s="175"/>
    </row>
    <row r="1250" ht="12.75">
      <c r="A1250" s="175"/>
    </row>
    <row r="1251" ht="12.75">
      <c r="A1251" s="175"/>
    </row>
    <row r="1252" ht="12.75">
      <c r="A1252" s="175"/>
    </row>
    <row r="1253" ht="12.75">
      <c r="A1253" s="175"/>
    </row>
    <row r="1254" ht="12.75">
      <c r="A1254" s="175"/>
    </row>
    <row r="1255" ht="12.75">
      <c r="A1255" s="175"/>
    </row>
    <row r="1256" ht="12.75">
      <c r="A1256" s="175"/>
    </row>
    <row r="1257" ht="12.75">
      <c r="A1257" s="175"/>
    </row>
    <row r="1258" ht="12.75">
      <c r="A1258" s="175"/>
    </row>
    <row r="1259" ht="12.75">
      <c r="A1259" s="175"/>
    </row>
    <row r="1260" ht="12.75">
      <c r="A1260" s="175"/>
    </row>
    <row r="1261" ht="12.75">
      <c r="A1261" s="175"/>
    </row>
    <row r="1262" ht="12.75">
      <c r="A1262" s="175"/>
    </row>
    <row r="1263" ht="12.75">
      <c r="A1263" s="175"/>
    </row>
    <row r="1264" ht="12.75">
      <c r="A1264" s="175"/>
    </row>
    <row r="1265" ht="12.75">
      <c r="A1265" s="175"/>
    </row>
    <row r="1266" ht="12.75">
      <c r="A1266" s="175"/>
    </row>
    <row r="1267" ht="12.75">
      <c r="A1267" s="175"/>
    </row>
    <row r="1268" ht="12.75">
      <c r="A1268" s="175"/>
    </row>
    <row r="1269" ht="12.75">
      <c r="A1269" s="175"/>
    </row>
    <row r="1270" ht="12.75">
      <c r="A1270" s="175"/>
    </row>
    <row r="1271" ht="12.75">
      <c r="A1271" s="175"/>
    </row>
    <row r="1272" ht="12.75">
      <c r="A1272" s="175"/>
    </row>
    <row r="1273" ht="12.75">
      <c r="A1273" s="175"/>
    </row>
    <row r="1274" ht="12.75">
      <c r="A1274" s="175"/>
    </row>
    <row r="1275" ht="12.75">
      <c r="A1275" s="175"/>
    </row>
    <row r="1276" ht="12.75">
      <c r="A1276" s="175"/>
    </row>
    <row r="1277" ht="12.75">
      <c r="A1277" s="175"/>
    </row>
    <row r="1278" ht="12.75">
      <c r="A1278" s="175"/>
    </row>
    <row r="1279" ht="12.75">
      <c r="A1279" s="175"/>
    </row>
    <row r="1280" ht="12.75">
      <c r="A1280" s="175"/>
    </row>
    <row r="1281" ht="12.75">
      <c r="A1281" s="175"/>
    </row>
    <row r="1282" ht="12.75">
      <c r="A1282" s="175"/>
    </row>
    <row r="1283" ht="12.75">
      <c r="A1283" s="175"/>
    </row>
    <row r="1284" ht="12.75">
      <c r="A1284" s="175"/>
    </row>
    <row r="1285" ht="12.75">
      <c r="A1285" s="175"/>
    </row>
    <row r="1286" ht="12.75">
      <c r="A1286" s="175"/>
    </row>
    <row r="1287" ht="12.75">
      <c r="A1287" s="175"/>
    </row>
    <row r="1288" ht="12.75">
      <c r="A1288" s="175"/>
    </row>
    <row r="1289" ht="12.75">
      <c r="A1289" s="175"/>
    </row>
    <row r="1290" ht="12.75">
      <c r="A1290" s="175"/>
    </row>
    <row r="1291" ht="12.75">
      <c r="A1291" s="175"/>
    </row>
    <row r="1292" ht="12.75">
      <c r="A1292" s="175"/>
    </row>
    <row r="1293" ht="12.75">
      <c r="A1293" s="175"/>
    </row>
    <row r="1294" ht="12.75">
      <c r="A1294" s="175"/>
    </row>
    <row r="1295" ht="12.75">
      <c r="A1295" s="175"/>
    </row>
    <row r="1296" ht="12.75">
      <c r="A1296" s="175"/>
    </row>
    <row r="1297" ht="12.75">
      <c r="A1297" s="175"/>
    </row>
    <row r="1298" ht="12.75">
      <c r="A1298" s="175"/>
    </row>
    <row r="1299" ht="12.75">
      <c r="A1299" s="175"/>
    </row>
    <row r="1300" ht="12.75">
      <c r="A1300" s="175"/>
    </row>
    <row r="1301" ht="12.75">
      <c r="A1301" s="175"/>
    </row>
    <row r="1302" ht="12.75">
      <c r="A1302" s="175"/>
    </row>
    <row r="1303" ht="12.75">
      <c r="A1303" s="175"/>
    </row>
    <row r="1304" ht="12.75">
      <c r="A1304" s="175"/>
    </row>
    <row r="1305" ht="12.75">
      <c r="A1305" s="175"/>
    </row>
    <row r="1306" ht="12.75">
      <c r="A1306" s="175"/>
    </row>
    <row r="1307" ht="12.75">
      <c r="A1307" s="175"/>
    </row>
    <row r="1308" ht="12.75">
      <c r="A1308" s="175"/>
    </row>
    <row r="1309" ht="12.75">
      <c r="A1309" s="175"/>
    </row>
    <row r="1310" ht="12.75">
      <c r="A1310" s="175"/>
    </row>
    <row r="1311" ht="12.75">
      <c r="A1311" s="175"/>
    </row>
    <row r="1312" ht="12.75">
      <c r="A1312" s="175"/>
    </row>
    <row r="1313" ht="12.75">
      <c r="A1313" s="175"/>
    </row>
    <row r="1314" ht="12.75">
      <c r="A1314" s="175"/>
    </row>
    <row r="1315" ht="12.75">
      <c r="A1315" s="175"/>
    </row>
    <row r="1316" ht="12.75">
      <c r="A1316" s="175"/>
    </row>
    <row r="1317" ht="12.75">
      <c r="A1317" s="175"/>
    </row>
    <row r="1318" ht="12.75">
      <c r="A1318" s="175"/>
    </row>
    <row r="1319" ht="12.75">
      <c r="A1319" s="175"/>
    </row>
    <row r="1320" ht="12.75">
      <c r="A1320" s="175"/>
    </row>
    <row r="1321" ht="12.75">
      <c r="A1321" s="175"/>
    </row>
    <row r="1322" ht="12.75">
      <c r="A1322" s="175"/>
    </row>
    <row r="1323" ht="12.75">
      <c r="A1323" s="175"/>
    </row>
    <row r="1324" ht="12.75">
      <c r="A1324" s="175"/>
    </row>
    <row r="1325" ht="12.75">
      <c r="A1325" s="175"/>
    </row>
    <row r="1326" ht="12.75">
      <c r="A1326" s="175"/>
    </row>
    <row r="1327" ht="12.75">
      <c r="A1327" s="175"/>
    </row>
    <row r="1328" ht="12.75">
      <c r="A1328" s="175"/>
    </row>
    <row r="1329" ht="12.75">
      <c r="A1329" s="175"/>
    </row>
    <row r="1330" ht="12.75">
      <c r="A1330" s="175"/>
    </row>
    <row r="1331" ht="12.75">
      <c r="A1331" s="175"/>
    </row>
    <row r="1332" ht="12.75">
      <c r="A1332" s="175"/>
    </row>
    <row r="1333" ht="12.75">
      <c r="A1333" s="175"/>
    </row>
    <row r="1334" ht="12.75">
      <c r="A1334" s="175"/>
    </row>
    <row r="1335" ht="12.75">
      <c r="A1335" s="175"/>
    </row>
    <row r="1336" ht="12.75">
      <c r="A1336" s="175"/>
    </row>
    <row r="1337" ht="12.75">
      <c r="A1337" s="175"/>
    </row>
    <row r="1338" ht="12.75">
      <c r="A1338" s="175"/>
    </row>
    <row r="1339" ht="12.75">
      <c r="A1339" s="175"/>
    </row>
    <row r="1340" ht="12.75">
      <c r="A1340" s="175"/>
    </row>
    <row r="1341" ht="12.75">
      <c r="A1341" s="175"/>
    </row>
    <row r="1342" ht="12.75">
      <c r="A1342" s="175"/>
    </row>
    <row r="1343" ht="12.75">
      <c r="A1343" s="175"/>
    </row>
    <row r="1344" ht="12.75">
      <c r="A1344" s="175"/>
    </row>
    <row r="1345" ht="12.75">
      <c r="A1345" s="175"/>
    </row>
    <row r="1346" ht="12.75">
      <c r="A1346" s="175"/>
    </row>
    <row r="1347" ht="12.75">
      <c r="A1347" s="175"/>
    </row>
    <row r="1348" ht="12.75">
      <c r="A1348" s="175"/>
    </row>
    <row r="1349" ht="12.75">
      <c r="A1349" s="175"/>
    </row>
    <row r="1350" ht="12.75">
      <c r="A1350" s="175"/>
    </row>
    <row r="1351" ht="12.75">
      <c r="A1351" s="175"/>
    </row>
    <row r="1352" ht="12.75">
      <c r="A1352" s="175"/>
    </row>
    <row r="1353" ht="12.75">
      <c r="A1353" s="175"/>
    </row>
    <row r="1354" ht="12.75">
      <c r="A1354" s="175"/>
    </row>
    <row r="1355" ht="12.75">
      <c r="A1355" s="175"/>
    </row>
    <row r="1356" ht="12.75">
      <c r="A1356" s="175"/>
    </row>
    <row r="1357" ht="12.75">
      <c r="A1357" s="175"/>
    </row>
    <row r="1358" ht="12.75">
      <c r="A1358" s="175"/>
    </row>
    <row r="1359" ht="12.75">
      <c r="A1359" s="175"/>
    </row>
    <row r="1360" ht="12.75">
      <c r="A1360" s="175"/>
    </row>
    <row r="1361" ht="12.75">
      <c r="A1361" s="175"/>
    </row>
    <row r="1362" ht="12.75">
      <c r="A1362" s="175"/>
    </row>
    <row r="1363" ht="12.75">
      <c r="A1363" s="175"/>
    </row>
    <row r="1364" ht="12.75">
      <c r="A1364" s="175"/>
    </row>
    <row r="1365" ht="12.75">
      <c r="A1365" s="175"/>
    </row>
    <row r="1366" ht="12.75">
      <c r="A1366" s="175"/>
    </row>
    <row r="1367" ht="12.75">
      <c r="A1367" s="175"/>
    </row>
    <row r="1368" ht="12.75">
      <c r="A1368" s="175"/>
    </row>
    <row r="1369" ht="12.75">
      <c r="A1369" s="175"/>
    </row>
    <row r="1370" ht="12.75">
      <c r="A1370" s="175"/>
    </row>
    <row r="1371" ht="12.75">
      <c r="A1371" s="175"/>
    </row>
    <row r="1372" ht="12.75">
      <c r="A1372" s="175"/>
    </row>
    <row r="1373" ht="12.75">
      <c r="A1373" s="175"/>
    </row>
    <row r="1374" ht="12.75">
      <c r="A1374" s="175"/>
    </row>
    <row r="1375" ht="12.75">
      <c r="A1375" s="175"/>
    </row>
    <row r="1376" ht="12.75">
      <c r="A1376" s="175"/>
    </row>
    <row r="1377" ht="12.75">
      <c r="A1377" s="175"/>
    </row>
    <row r="1378" ht="12.75">
      <c r="A1378" s="175"/>
    </row>
    <row r="1379" ht="12.75">
      <c r="A1379" s="175"/>
    </row>
    <row r="1380" ht="12.75">
      <c r="A1380" s="175"/>
    </row>
    <row r="1381" ht="12.75">
      <c r="A1381" s="175"/>
    </row>
    <row r="1382" ht="12.75">
      <c r="A1382" s="175"/>
    </row>
    <row r="1383" ht="12.75">
      <c r="A1383" s="175"/>
    </row>
    <row r="1384" ht="12.75">
      <c r="A1384" s="175"/>
    </row>
    <row r="1385" ht="12.75">
      <c r="A1385" s="175"/>
    </row>
    <row r="1386" ht="12.75">
      <c r="A1386" s="175"/>
    </row>
    <row r="1387" ht="12.75">
      <c r="A1387" s="175"/>
    </row>
    <row r="1388" ht="12.75">
      <c r="A1388" s="175"/>
    </row>
    <row r="1389" ht="12.75">
      <c r="A1389" s="175"/>
    </row>
    <row r="1390" ht="12.75">
      <c r="A1390" s="175"/>
    </row>
    <row r="1391" ht="12.75">
      <c r="A1391" s="175"/>
    </row>
    <row r="1392" ht="12.75">
      <c r="A1392" s="175"/>
    </row>
    <row r="1393" ht="12.75">
      <c r="A1393" s="175"/>
    </row>
    <row r="1394" ht="12.75">
      <c r="A1394" s="175"/>
    </row>
    <row r="1395" ht="12.75">
      <c r="A1395" s="175"/>
    </row>
    <row r="1396" ht="12.75">
      <c r="A1396" s="175"/>
    </row>
    <row r="1397" ht="12.75">
      <c r="A1397" s="175"/>
    </row>
    <row r="1398" ht="12.75">
      <c r="A1398" s="175"/>
    </row>
    <row r="1399" ht="12.75">
      <c r="A1399" s="175"/>
    </row>
    <row r="1400" ht="12.75">
      <c r="A1400" s="175"/>
    </row>
    <row r="1401" ht="12.75">
      <c r="A1401" s="175"/>
    </row>
    <row r="1402" ht="12.75">
      <c r="A1402" s="175"/>
    </row>
    <row r="1403" ht="12.75">
      <c r="A1403" s="175"/>
    </row>
    <row r="1404" ht="12.75">
      <c r="A1404" s="175"/>
    </row>
    <row r="1405" ht="12.75">
      <c r="A1405" s="175"/>
    </row>
    <row r="1406" ht="12.75">
      <c r="A1406" s="175"/>
    </row>
    <row r="1407" ht="12.75">
      <c r="A1407" s="175"/>
    </row>
    <row r="1408" ht="12.75">
      <c r="A1408" s="175"/>
    </row>
    <row r="1409" ht="12.75">
      <c r="A1409" s="175"/>
    </row>
    <row r="1410" ht="12.75">
      <c r="A1410" s="175"/>
    </row>
    <row r="1411" ht="12.75">
      <c r="A1411" s="175"/>
    </row>
    <row r="1412" ht="12.75">
      <c r="A1412" s="175"/>
    </row>
    <row r="1413" ht="12.75">
      <c r="A1413" s="175"/>
    </row>
    <row r="1414" ht="12.75">
      <c r="A1414" s="175"/>
    </row>
    <row r="1415" ht="12.75">
      <c r="A1415" s="175"/>
    </row>
    <row r="1416" ht="12.75">
      <c r="A1416" s="175"/>
    </row>
    <row r="1417" ht="12.75">
      <c r="A1417" s="175"/>
    </row>
    <row r="1418" ht="12.75">
      <c r="A1418" s="175"/>
    </row>
    <row r="1419" ht="12.75">
      <c r="A1419" s="175"/>
    </row>
    <row r="1420" ht="12.75">
      <c r="A1420" s="175"/>
    </row>
    <row r="1421" ht="12.75">
      <c r="A1421" s="175"/>
    </row>
    <row r="1422" ht="12.75">
      <c r="A1422" s="175"/>
    </row>
    <row r="1423" ht="12.75">
      <c r="A1423" s="175"/>
    </row>
    <row r="1424" ht="12.75">
      <c r="A1424" s="175"/>
    </row>
    <row r="1425" ht="12.75">
      <c r="A1425" s="175"/>
    </row>
    <row r="1426" ht="12.75">
      <c r="A1426" s="175"/>
    </row>
    <row r="1427" ht="12.75">
      <c r="A1427" s="175"/>
    </row>
    <row r="1428" ht="12.75">
      <c r="A1428" s="175"/>
    </row>
    <row r="1429" ht="12.75">
      <c r="A1429" s="175"/>
    </row>
    <row r="1430" ht="12.75">
      <c r="A1430" s="175"/>
    </row>
    <row r="1431" ht="12.75">
      <c r="A1431" s="175"/>
    </row>
    <row r="1432" ht="12.75">
      <c r="A1432" s="175"/>
    </row>
    <row r="1433" ht="12.75">
      <c r="A1433" s="175"/>
    </row>
    <row r="1434" ht="12.75">
      <c r="A1434" s="175"/>
    </row>
    <row r="1435" ht="12.75">
      <c r="A1435" s="175"/>
    </row>
    <row r="1436" ht="12.75">
      <c r="A1436" s="175"/>
    </row>
    <row r="1437" ht="12.75">
      <c r="A1437" s="175"/>
    </row>
    <row r="1438" ht="12.75">
      <c r="A1438" s="175"/>
    </row>
    <row r="1439" ht="12.75">
      <c r="A1439" s="175"/>
    </row>
    <row r="1440" ht="12.75">
      <c r="A1440" s="175"/>
    </row>
    <row r="1441" ht="12.75">
      <c r="A1441" s="175"/>
    </row>
    <row r="1442" ht="12.75">
      <c r="A1442" s="175"/>
    </row>
    <row r="1443" ht="12.75">
      <c r="A1443" s="175"/>
    </row>
    <row r="1444" ht="12.75">
      <c r="A1444" s="175"/>
    </row>
    <row r="1445" ht="12.75">
      <c r="A1445" s="175"/>
    </row>
    <row r="1446" ht="12.75">
      <c r="A1446" s="175"/>
    </row>
    <row r="1447" ht="12.75">
      <c r="A1447" s="175"/>
    </row>
    <row r="1448" ht="12.75">
      <c r="A1448" s="175"/>
    </row>
    <row r="1449" ht="12.75">
      <c r="A1449" s="175"/>
    </row>
    <row r="1450" ht="12.75">
      <c r="A1450" s="175"/>
    </row>
    <row r="1451" ht="12.75">
      <c r="A1451" s="175"/>
    </row>
    <row r="1452" ht="12.75">
      <c r="A1452" s="175"/>
    </row>
    <row r="1453" ht="12.75">
      <c r="A1453" s="175"/>
    </row>
    <row r="1454" ht="12.75">
      <c r="A1454" s="175"/>
    </row>
    <row r="1455" ht="12.75">
      <c r="A1455" s="175"/>
    </row>
    <row r="1456" ht="12.75">
      <c r="A1456" s="175"/>
    </row>
    <row r="1457" ht="12.75">
      <c r="A1457" s="175"/>
    </row>
    <row r="1458" ht="12.75">
      <c r="A1458" s="175"/>
    </row>
    <row r="1459" ht="12.75">
      <c r="A1459" s="175"/>
    </row>
    <row r="1460" ht="12.75">
      <c r="A1460" s="175"/>
    </row>
    <row r="1461" ht="12.75">
      <c r="A1461" s="175"/>
    </row>
    <row r="1462" ht="12.75">
      <c r="A1462" s="175"/>
    </row>
    <row r="1463" ht="12.75">
      <c r="A1463" s="175"/>
    </row>
    <row r="1464" ht="12.75">
      <c r="A1464" s="175"/>
    </row>
    <row r="1465" ht="12.75">
      <c r="A1465" s="175"/>
    </row>
    <row r="1466" ht="12.75">
      <c r="A1466" s="175"/>
    </row>
    <row r="1467" ht="12.75">
      <c r="A1467" s="175"/>
    </row>
    <row r="1468" ht="12.75">
      <c r="A1468" s="175"/>
    </row>
    <row r="1469" ht="12.75">
      <c r="A1469" s="175"/>
    </row>
    <row r="1470" ht="12.75">
      <c r="A1470" s="175"/>
    </row>
    <row r="1471" ht="12.75">
      <c r="A1471" s="175"/>
    </row>
    <row r="1472" ht="12.75">
      <c r="A1472" s="175"/>
    </row>
    <row r="1473" ht="12.75">
      <c r="A1473" s="175"/>
    </row>
    <row r="1474" ht="12.75">
      <c r="A1474" s="175"/>
    </row>
    <row r="1475" ht="12.75">
      <c r="A1475" s="175"/>
    </row>
    <row r="1476" ht="12.75">
      <c r="A1476" s="175"/>
    </row>
    <row r="1477" ht="12.75">
      <c r="A1477" s="175"/>
    </row>
    <row r="1478" ht="12.75">
      <c r="A1478" s="175"/>
    </row>
    <row r="1479" ht="12.75">
      <c r="A1479" s="175"/>
    </row>
    <row r="1480" ht="12.75">
      <c r="A1480" s="175"/>
    </row>
    <row r="1481" ht="12.75">
      <c r="A1481" s="175"/>
    </row>
    <row r="1482" ht="12.75">
      <c r="A1482" s="175"/>
    </row>
    <row r="1483" ht="12.75">
      <c r="A1483" s="175"/>
    </row>
    <row r="1484" ht="12.75">
      <c r="A1484" s="175"/>
    </row>
    <row r="1485" ht="12.75">
      <c r="A1485" s="175"/>
    </row>
    <row r="1486" ht="12.75">
      <c r="A1486" s="175"/>
    </row>
    <row r="1487" ht="12.75">
      <c r="A1487" s="175"/>
    </row>
    <row r="1488" ht="12.75">
      <c r="A1488" s="175"/>
    </row>
    <row r="1489" ht="12.75">
      <c r="A1489" s="175"/>
    </row>
    <row r="1490" ht="12.75">
      <c r="A1490" s="175"/>
    </row>
    <row r="1491" ht="12.75">
      <c r="A1491" s="175"/>
    </row>
    <row r="1492" ht="12.75">
      <c r="A1492" s="175"/>
    </row>
    <row r="1493" ht="12.75">
      <c r="A1493" s="175"/>
    </row>
    <row r="1494" ht="12.75">
      <c r="A1494" s="175"/>
    </row>
    <row r="1495" ht="12.75">
      <c r="A1495" s="175"/>
    </row>
    <row r="1496" ht="12.75">
      <c r="A1496" s="175"/>
    </row>
    <row r="1497" ht="12.75">
      <c r="A1497" s="175"/>
    </row>
    <row r="1498" ht="12.75">
      <c r="A1498" s="175"/>
    </row>
    <row r="1499" ht="12.75">
      <c r="A1499" s="175"/>
    </row>
    <row r="1500" ht="12.75">
      <c r="A1500" s="175"/>
    </row>
    <row r="1501" ht="12.75">
      <c r="A1501" s="175"/>
    </row>
    <row r="1502" ht="12.75">
      <c r="A1502" s="175"/>
    </row>
    <row r="1503" ht="12.75">
      <c r="A1503" s="175"/>
    </row>
    <row r="1504" ht="12.75">
      <c r="A1504" s="175"/>
    </row>
    <row r="1505" ht="12.75">
      <c r="A1505" s="175"/>
    </row>
    <row r="1506" ht="12.75">
      <c r="A1506" s="175"/>
    </row>
    <row r="1507" ht="12.75">
      <c r="A1507" s="175"/>
    </row>
    <row r="1508" ht="12.75">
      <c r="A1508" s="175"/>
    </row>
    <row r="1509" ht="12.75">
      <c r="A1509" s="175"/>
    </row>
    <row r="1510" ht="12.75">
      <c r="A1510" s="175"/>
    </row>
    <row r="1511" ht="12.75">
      <c r="A1511" s="175"/>
    </row>
    <row r="1512" ht="12.75">
      <c r="A1512" s="175"/>
    </row>
    <row r="1513" ht="12.75">
      <c r="A1513" s="175"/>
    </row>
    <row r="1514" ht="12.75">
      <c r="A1514" s="175"/>
    </row>
    <row r="1515" ht="12.75">
      <c r="A1515" s="175"/>
    </row>
    <row r="1516" ht="12.75">
      <c r="A1516" s="175"/>
    </row>
    <row r="1517" ht="12.75">
      <c r="A1517" s="175"/>
    </row>
    <row r="1518" ht="12.75">
      <c r="A1518" s="175"/>
    </row>
    <row r="1519" ht="12.75">
      <c r="A1519" s="175"/>
    </row>
    <row r="1520" ht="12.75">
      <c r="A1520" s="175"/>
    </row>
    <row r="1521" ht="12.75">
      <c r="A1521" s="175"/>
    </row>
    <row r="1522" ht="12.75">
      <c r="A1522" s="175"/>
    </row>
    <row r="1523" ht="12.75">
      <c r="A1523" s="175"/>
    </row>
    <row r="1524" ht="12.75">
      <c r="A1524" s="175"/>
    </row>
    <row r="1525" ht="12.75">
      <c r="A1525" s="175"/>
    </row>
    <row r="1526" ht="12.75">
      <c r="A1526" s="175"/>
    </row>
    <row r="1527" ht="12.75">
      <c r="A1527" s="175"/>
    </row>
    <row r="1528" ht="12.75">
      <c r="A1528" s="175"/>
    </row>
    <row r="1529" ht="12.75">
      <c r="A1529" s="175"/>
    </row>
    <row r="1530" ht="12.75">
      <c r="A1530" s="175"/>
    </row>
    <row r="1531" ht="12.75">
      <c r="A1531" s="175"/>
    </row>
    <row r="1532" ht="12.75">
      <c r="A1532" s="175"/>
    </row>
    <row r="1533" ht="12.75">
      <c r="A1533" s="175"/>
    </row>
    <row r="1534" ht="12.75">
      <c r="A1534" s="175"/>
    </row>
    <row r="1535" ht="12.75">
      <c r="A1535" s="175"/>
    </row>
    <row r="1536" ht="12.75">
      <c r="A1536" s="175"/>
    </row>
    <row r="1537" ht="12.75">
      <c r="A1537" s="175"/>
    </row>
    <row r="1538" ht="12.75">
      <c r="A1538" s="175"/>
    </row>
    <row r="1539" ht="12.75">
      <c r="A1539" s="175"/>
    </row>
    <row r="1540" ht="12.75">
      <c r="A1540" s="175"/>
    </row>
    <row r="1541" ht="12.75">
      <c r="A1541" s="175"/>
    </row>
    <row r="1542" ht="12.75">
      <c r="A1542" s="175"/>
    </row>
    <row r="1543" ht="12.75">
      <c r="A1543" s="175"/>
    </row>
    <row r="1544" ht="12.75">
      <c r="A1544" s="175"/>
    </row>
    <row r="1545" ht="12.75">
      <c r="A1545" s="175"/>
    </row>
    <row r="1546" ht="12.75">
      <c r="A1546" s="175"/>
    </row>
    <row r="1547" ht="12.75">
      <c r="A1547" s="175"/>
    </row>
    <row r="1548" ht="12.75">
      <c r="A1548" s="175"/>
    </row>
    <row r="1549" ht="12.75">
      <c r="A1549" s="175"/>
    </row>
    <row r="1550" ht="12.75">
      <c r="A1550" s="175"/>
    </row>
    <row r="1551" ht="12.75">
      <c r="A1551" s="175"/>
    </row>
    <row r="1552" ht="12.75">
      <c r="A1552" s="175"/>
    </row>
    <row r="1553" ht="12.75">
      <c r="A1553" s="175"/>
    </row>
    <row r="1554" ht="12.75">
      <c r="A1554" s="175"/>
    </row>
    <row r="1555" ht="12.75">
      <c r="A1555" s="175"/>
    </row>
    <row r="1556" ht="12.75">
      <c r="A1556" s="175"/>
    </row>
    <row r="1557" ht="12.75">
      <c r="A1557" s="175"/>
    </row>
    <row r="1558" ht="12.75">
      <c r="A1558" s="175"/>
    </row>
    <row r="1559" ht="12.75">
      <c r="A1559" s="175"/>
    </row>
    <row r="1560" ht="12.75">
      <c r="A1560" s="175"/>
    </row>
    <row r="1561" ht="12.75">
      <c r="A1561" s="175"/>
    </row>
    <row r="1562" ht="12.75">
      <c r="A1562" s="175"/>
    </row>
    <row r="1563" ht="12.75">
      <c r="A1563" s="175"/>
    </row>
    <row r="1564" ht="12.75">
      <c r="A1564" s="175"/>
    </row>
    <row r="1565" ht="12.75">
      <c r="A1565" s="175"/>
    </row>
    <row r="1566" ht="12.75">
      <c r="A1566" s="175"/>
    </row>
    <row r="1567" ht="12.75">
      <c r="A1567" s="175"/>
    </row>
    <row r="1568" ht="12.75">
      <c r="A1568" s="175"/>
    </row>
    <row r="1569" ht="12.75">
      <c r="A1569" s="175"/>
    </row>
    <row r="1570" ht="12.75">
      <c r="A1570" s="175"/>
    </row>
    <row r="1571" ht="12.75">
      <c r="A1571" s="175"/>
    </row>
    <row r="1572" ht="12.75">
      <c r="A1572" s="175"/>
    </row>
    <row r="1573" ht="12.75">
      <c r="A1573" s="175"/>
    </row>
    <row r="1574" ht="12.75">
      <c r="A1574" s="175"/>
    </row>
    <row r="1575" ht="12.75">
      <c r="A1575" s="175"/>
    </row>
    <row r="1576" ht="12.75">
      <c r="A1576" s="175"/>
    </row>
    <row r="1577" ht="12.75">
      <c r="A1577" s="175"/>
    </row>
    <row r="1578" ht="12.75">
      <c r="A1578" s="175"/>
    </row>
    <row r="1579" ht="12.75">
      <c r="A1579" s="175"/>
    </row>
    <row r="1580" ht="12.75">
      <c r="A1580" s="175"/>
    </row>
    <row r="1581" ht="12.75">
      <c r="A1581" s="175"/>
    </row>
    <row r="1582" ht="12.75">
      <c r="A1582" s="175"/>
    </row>
    <row r="1583" ht="12.75">
      <c r="A1583" s="175"/>
    </row>
    <row r="1584" ht="12.75">
      <c r="A1584" s="175"/>
    </row>
    <row r="1585" ht="12.75">
      <c r="A1585" s="175"/>
    </row>
    <row r="1586" ht="12.75">
      <c r="A1586" s="175"/>
    </row>
    <row r="1587" ht="12.75">
      <c r="A1587" s="175"/>
    </row>
    <row r="1588" ht="12.75">
      <c r="A1588" s="175"/>
    </row>
    <row r="1589" ht="12.75">
      <c r="A1589" s="175"/>
    </row>
    <row r="1590" ht="12.75">
      <c r="A1590" s="175"/>
    </row>
    <row r="1591" ht="12.75">
      <c r="A1591" s="175"/>
    </row>
    <row r="1592" ht="12.75">
      <c r="A1592" s="175"/>
    </row>
    <row r="1593" ht="12.75">
      <c r="A1593" s="175"/>
    </row>
    <row r="1594" ht="12.75">
      <c r="A1594" s="175"/>
    </row>
    <row r="1595" ht="12.75">
      <c r="A1595" s="175"/>
    </row>
    <row r="1596" ht="12.75">
      <c r="A1596" s="175"/>
    </row>
    <row r="1597" ht="12.75">
      <c r="A1597" s="175"/>
    </row>
    <row r="1598" ht="12.75">
      <c r="A1598" s="175"/>
    </row>
    <row r="1599" ht="12.75">
      <c r="A1599" s="175"/>
    </row>
    <row r="1600" ht="12.75">
      <c r="A1600" s="175"/>
    </row>
    <row r="1601" ht="12.75">
      <c r="A1601" s="175"/>
    </row>
    <row r="1602" ht="12.75">
      <c r="A1602" s="175"/>
    </row>
    <row r="1603" ht="12.75">
      <c r="A1603" s="175"/>
    </row>
    <row r="1604" ht="12.75">
      <c r="A1604" s="175"/>
    </row>
    <row r="1605" ht="12.75">
      <c r="A1605" s="175"/>
    </row>
    <row r="1606" ht="12.75">
      <c r="A1606" s="175"/>
    </row>
    <row r="1607" ht="12.75">
      <c r="A1607" s="175"/>
    </row>
    <row r="1608" ht="12.75">
      <c r="A1608" s="175"/>
    </row>
    <row r="1609" ht="12.75">
      <c r="A1609" s="175"/>
    </row>
    <row r="1610" ht="12.75">
      <c r="A1610" s="175"/>
    </row>
    <row r="1611" ht="12.75">
      <c r="A1611" s="175"/>
    </row>
    <row r="1612" ht="12.75">
      <c r="A1612" s="175"/>
    </row>
    <row r="1613" ht="12.75">
      <c r="A1613" s="175"/>
    </row>
    <row r="1614" ht="12.75">
      <c r="A1614" s="175"/>
    </row>
    <row r="1615" ht="12.75">
      <c r="A1615" s="175"/>
    </row>
    <row r="1616" ht="12.75">
      <c r="A1616" s="175"/>
    </row>
    <row r="1617" ht="12.75">
      <c r="A1617" s="175"/>
    </row>
    <row r="1618" ht="12.75">
      <c r="A1618" s="175"/>
    </row>
    <row r="1619" ht="12.75">
      <c r="A1619" s="175"/>
    </row>
    <row r="1620" ht="12.75">
      <c r="A1620" s="175"/>
    </row>
    <row r="1621" ht="12.75">
      <c r="A1621" s="175"/>
    </row>
    <row r="1622" ht="12.75">
      <c r="A1622" s="175"/>
    </row>
    <row r="1623" ht="12.75">
      <c r="A1623" s="175"/>
    </row>
    <row r="1624" ht="12.75">
      <c r="A1624" s="175"/>
    </row>
    <row r="1625" ht="12.75">
      <c r="A1625" s="175"/>
    </row>
    <row r="1626" ht="12.75">
      <c r="A1626" s="175"/>
    </row>
    <row r="1627" ht="12.75">
      <c r="A1627" s="175"/>
    </row>
    <row r="1628" ht="12.75">
      <c r="A1628" s="175"/>
    </row>
    <row r="1629" ht="12.75">
      <c r="A1629" s="175"/>
    </row>
    <row r="1630" ht="12.75">
      <c r="A1630" s="175"/>
    </row>
    <row r="1631" ht="12.75">
      <c r="A1631" s="175"/>
    </row>
    <row r="1632" ht="12.75">
      <c r="A1632" s="175"/>
    </row>
    <row r="1633" ht="12.75">
      <c r="A1633" s="175"/>
    </row>
    <row r="1634" ht="12.75">
      <c r="A1634" s="175"/>
    </row>
    <row r="1635" ht="12.75">
      <c r="A1635" s="175"/>
    </row>
    <row r="1636" ht="12.75">
      <c r="A1636" s="175"/>
    </row>
    <row r="1637" ht="12.75">
      <c r="A1637" s="175"/>
    </row>
    <row r="1638" ht="12.75">
      <c r="A1638" s="175"/>
    </row>
    <row r="1639" ht="12.75">
      <c r="A1639" s="175"/>
    </row>
    <row r="1640" ht="12.75">
      <c r="A1640" s="175"/>
    </row>
    <row r="1641" ht="12.75">
      <c r="A1641" s="175"/>
    </row>
    <row r="1642" ht="12.75">
      <c r="A1642" s="175"/>
    </row>
    <row r="1643" ht="12.75">
      <c r="A1643" s="175"/>
    </row>
    <row r="1644" ht="12.75">
      <c r="A1644" s="175"/>
    </row>
    <row r="1645" ht="12.75">
      <c r="A1645" s="175"/>
    </row>
    <row r="1646" ht="12.75">
      <c r="A1646" s="175"/>
    </row>
    <row r="1647" ht="12.75">
      <c r="A1647" s="175"/>
    </row>
    <row r="1648" ht="12.75">
      <c r="A1648" s="175"/>
    </row>
    <row r="1649" ht="12.75">
      <c r="A1649" s="175"/>
    </row>
    <row r="1650" ht="12.75">
      <c r="A1650" s="175"/>
    </row>
    <row r="1651" ht="12.75">
      <c r="A1651" s="175"/>
    </row>
    <row r="1652" ht="12.75">
      <c r="A1652" s="175"/>
    </row>
    <row r="1653" ht="12.75">
      <c r="A1653" s="175"/>
    </row>
    <row r="1654" ht="12.75">
      <c r="A1654" s="175"/>
    </row>
    <row r="1655" ht="12.75">
      <c r="A1655" s="175"/>
    </row>
    <row r="1656" ht="12.75">
      <c r="A1656" s="175"/>
    </row>
    <row r="1657" ht="12.75">
      <c r="A1657" s="175"/>
    </row>
    <row r="1658" ht="12.75">
      <c r="A1658" s="175"/>
    </row>
    <row r="1659" ht="12.75">
      <c r="A1659" s="175"/>
    </row>
    <row r="1660" ht="12.75">
      <c r="A1660" s="175"/>
    </row>
    <row r="1661" ht="12.75">
      <c r="A1661" s="175"/>
    </row>
    <row r="1662" ht="12.75">
      <c r="A1662" s="175"/>
    </row>
    <row r="1663" ht="12.75">
      <c r="A1663" s="175"/>
    </row>
    <row r="1664" ht="12.75">
      <c r="A1664" s="175"/>
    </row>
    <row r="1665" ht="12.75">
      <c r="A1665" s="175"/>
    </row>
    <row r="1666" ht="12.75">
      <c r="A1666" s="175"/>
    </row>
    <row r="1667" ht="12.75">
      <c r="A1667" s="175"/>
    </row>
    <row r="1668" ht="12.75">
      <c r="A1668" s="175"/>
    </row>
    <row r="1669" ht="12.75">
      <c r="A1669" s="175"/>
    </row>
    <row r="1670" ht="12.75">
      <c r="A1670" s="175"/>
    </row>
    <row r="1671" ht="12.75">
      <c r="A1671" s="175"/>
    </row>
    <row r="1672" ht="12.75">
      <c r="A1672" s="175"/>
    </row>
    <row r="1673" ht="12.75">
      <c r="A1673" s="175"/>
    </row>
    <row r="1674" ht="12.75">
      <c r="A1674" s="175"/>
    </row>
    <row r="1675" ht="12.75">
      <c r="A1675" s="175"/>
    </row>
    <row r="1676" ht="12.75">
      <c r="A1676" s="175"/>
    </row>
    <row r="1677" ht="12.75">
      <c r="A1677" s="175"/>
    </row>
    <row r="1678" ht="12.75">
      <c r="A1678" s="175"/>
    </row>
    <row r="1679" ht="12.75">
      <c r="A1679" s="175"/>
    </row>
    <row r="1680" ht="12.75">
      <c r="A1680" s="175"/>
    </row>
    <row r="1681" ht="12.75">
      <c r="A1681" s="175"/>
    </row>
    <row r="1682" ht="12.75">
      <c r="A1682" s="175"/>
    </row>
    <row r="1683" ht="12.75">
      <c r="A1683" s="175"/>
    </row>
    <row r="1684" ht="12.75">
      <c r="A1684" s="175"/>
    </row>
    <row r="1685" ht="12.75">
      <c r="A1685" s="175"/>
    </row>
    <row r="1686" ht="12.75">
      <c r="A1686" s="175"/>
    </row>
    <row r="1687" ht="12.75">
      <c r="A1687" s="175"/>
    </row>
    <row r="1688" ht="12.75">
      <c r="A1688" s="175"/>
    </row>
    <row r="1689" ht="12.75">
      <c r="A1689" s="175"/>
    </row>
    <row r="1690" ht="12.75">
      <c r="A1690" s="175"/>
    </row>
    <row r="1691" ht="12.75">
      <c r="A1691" s="175"/>
    </row>
    <row r="1692" ht="12.75">
      <c r="A1692" s="175"/>
    </row>
    <row r="1693" ht="12.75">
      <c r="A1693" s="175"/>
    </row>
    <row r="1694" ht="12.75">
      <c r="A1694" s="175"/>
    </row>
    <row r="1695" ht="12.75">
      <c r="A1695" s="175"/>
    </row>
    <row r="1696" ht="12.75">
      <c r="A1696" s="175"/>
    </row>
    <row r="1697" ht="12.75">
      <c r="A1697" s="175"/>
    </row>
    <row r="1698" ht="12.75">
      <c r="A1698" s="175"/>
    </row>
    <row r="1699" ht="12.75">
      <c r="A1699" s="175"/>
    </row>
    <row r="1700" ht="12.75">
      <c r="A1700" s="175"/>
    </row>
    <row r="1701" ht="12.75">
      <c r="A1701" s="175"/>
    </row>
    <row r="1702" ht="12.75">
      <c r="A1702" s="175"/>
    </row>
    <row r="1703" ht="12.75">
      <c r="A1703" s="175"/>
    </row>
    <row r="1704" ht="12.75">
      <c r="A1704" s="175"/>
    </row>
    <row r="1705" ht="12.75">
      <c r="A1705" s="175"/>
    </row>
    <row r="1706" ht="12.75">
      <c r="A1706" s="175"/>
    </row>
    <row r="1707" ht="12.75">
      <c r="A1707" s="175"/>
    </row>
    <row r="1708" ht="12.75">
      <c r="A1708" s="175"/>
    </row>
    <row r="1709" ht="12.75">
      <c r="A1709" s="175"/>
    </row>
    <row r="1710" ht="12.75">
      <c r="A1710" s="175"/>
    </row>
    <row r="1711" ht="12.75">
      <c r="A1711" s="175"/>
    </row>
    <row r="1712" ht="12.75">
      <c r="A1712" s="175"/>
    </row>
    <row r="1713" ht="12.75">
      <c r="A1713" s="175"/>
    </row>
    <row r="1714" ht="12.75">
      <c r="A1714" s="175"/>
    </row>
    <row r="1715" ht="12.75">
      <c r="A1715" s="175"/>
    </row>
    <row r="1716" ht="12.75">
      <c r="A1716" s="175"/>
    </row>
    <row r="1717" ht="12.75">
      <c r="A1717" s="175"/>
    </row>
    <row r="1718" ht="12.75">
      <c r="A1718" s="175"/>
    </row>
    <row r="1719" ht="12.75">
      <c r="A1719" s="175"/>
    </row>
    <row r="1720" ht="12.75">
      <c r="A1720" s="175"/>
    </row>
    <row r="1721" ht="12.75">
      <c r="A1721" s="175"/>
    </row>
    <row r="1722" ht="12.75">
      <c r="A1722" s="175"/>
    </row>
    <row r="1723" ht="12.75">
      <c r="A1723" s="175"/>
    </row>
    <row r="1724" ht="12.75">
      <c r="A1724" s="175"/>
    </row>
    <row r="1725" ht="12.75">
      <c r="A1725" s="175"/>
    </row>
    <row r="1726" ht="12.75">
      <c r="A1726" s="175"/>
    </row>
    <row r="1727" ht="12.75">
      <c r="A1727" s="175"/>
    </row>
    <row r="1728" ht="12.75">
      <c r="A1728" s="175"/>
    </row>
    <row r="1729" ht="12.75">
      <c r="A1729" s="175"/>
    </row>
    <row r="1730" ht="12.75">
      <c r="A1730" s="175"/>
    </row>
    <row r="1731" ht="12.75">
      <c r="A1731" s="175"/>
    </row>
    <row r="1732" ht="12.75">
      <c r="A1732" s="175"/>
    </row>
    <row r="1733" ht="12.75">
      <c r="A1733" s="175"/>
    </row>
    <row r="1734" ht="12.75">
      <c r="A1734" s="175"/>
    </row>
    <row r="1735" ht="12.75">
      <c r="A1735" s="175"/>
    </row>
    <row r="1736" ht="12.75">
      <c r="A1736" s="175"/>
    </row>
    <row r="1737" ht="12.75">
      <c r="A1737" s="175"/>
    </row>
    <row r="1738" ht="12.75">
      <c r="A1738" s="175"/>
    </row>
    <row r="1739" ht="12.75">
      <c r="A1739" s="175"/>
    </row>
    <row r="1740" ht="12.75">
      <c r="A1740" s="175"/>
    </row>
    <row r="1741" ht="12.75">
      <c r="A1741" s="175"/>
    </row>
    <row r="1742" ht="12.75">
      <c r="A1742" s="175"/>
    </row>
    <row r="1743" ht="12.75">
      <c r="A1743" s="175"/>
    </row>
    <row r="1744" ht="12.75">
      <c r="A1744" s="175"/>
    </row>
    <row r="1745" ht="12.75">
      <c r="A1745" s="175"/>
    </row>
    <row r="1746" ht="12.75">
      <c r="A1746" s="175"/>
    </row>
    <row r="1747" ht="12.75">
      <c r="A1747" s="175"/>
    </row>
    <row r="1748" ht="12.75">
      <c r="A1748" s="175"/>
    </row>
    <row r="1749" ht="12.75">
      <c r="A1749" s="175"/>
    </row>
    <row r="1750" ht="12.75">
      <c r="A1750" s="175"/>
    </row>
    <row r="1751" ht="12.75">
      <c r="A1751" s="175"/>
    </row>
    <row r="1752" ht="12.75">
      <c r="A1752" s="175"/>
    </row>
    <row r="1753" ht="12.75">
      <c r="A1753" s="175"/>
    </row>
    <row r="1754" ht="12.75">
      <c r="A1754" s="175"/>
    </row>
    <row r="1755" ht="12.75">
      <c r="A1755" s="175"/>
    </row>
    <row r="1756" ht="12.75">
      <c r="A1756" s="175"/>
    </row>
    <row r="1757" ht="12.75">
      <c r="A1757" s="175"/>
    </row>
    <row r="1758" ht="12.75">
      <c r="A1758" s="175"/>
    </row>
    <row r="1759" ht="12.75">
      <c r="A1759" s="175"/>
    </row>
    <row r="1760" ht="12.75">
      <c r="A1760" s="175"/>
    </row>
    <row r="1761" ht="12.75">
      <c r="A1761" s="175"/>
    </row>
    <row r="1762" ht="12.75">
      <c r="A1762" s="175"/>
    </row>
    <row r="1763" ht="12.75">
      <c r="A1763" s="175"/>
    </row>
    <row r="1764" ht="12.75">
      <c r="A1764" s="175"/>
    </row>
    <row r="1765" ht="12.75">
      <c r="A1765" s="175"/>
    </row>
    <row r="1766" ht="12.75">
      <c r="A1766" s="175"/>
    </row>
    <row r="1767" ht="12.75">
      <c r="A1767" s="175"/>
    </row>
    <row r="1768" ht="12.75">
      <c r="A1768" s="175"/>
    </row>
    <row r="1769" ht="12.75">
      <c r="A1769" s="175"/>
    </row>
    <row r="1770" ht="12.75">
      <c r="A1770" s="175"/>
    </row>
    <row r="1771" ht="12.75">
      <c r="A1771" s="175"/>
    </row>
    <row r="1772" ht="12.75">
      <c r="A1772" s="175"/>
    </row>
    <row r="1773" ht="12.75">
      <c r="A1773" s="175"/>
    </row>
    <row r="1774" ht="12.75">
      <c r="A1774" s="175"/>
    </row>
    <row r="1775" ht="12.75">
      <c r="A1775" s="175"/>
    </row>
    <row r="1776" ht="12.75">
      <c r="A1776" s="175"/>
    </row>
    <row r="1777" ht="12.75">
      <c r="A1777" s="175"/>
    </row>
    <row r="1778" ht="12.75">
      <c r="A1778" s="175"/>
    </row>
    <row r="1779" ht="12.75">
      <c r="A1779" s="175"/>
    </row>
    <row r="1780" ht="12.75">
      <c r="A1780" s="175"/>
    </row>
    <row r="1781" ht="12.75">
      <c r="A1781" s="175"/>
    </row>
    <row r="1782" ht="12.75">
      <c r="A1782" s="175"/>
    </row>
    <row r="1783" ht="12.75">
      <c r="A1783" s="175"/>
    </row>
    <row r="1784" ht="12.75">
      <c r="A1784" s="175"/>
    </row>
    <row r="1785" ht="12.75">
      <c r="A1785" s="175"/>
    </row>
    <row r="1786" ht="12.75">
      <c r="A1786" s="175"/>
    </row>
    <row r="1787" ht="12.75">
      <c r="A1787" s="175"/>
    </row>
    <row r="1788" ht="12.75">
      <c r="A1788" s="175"/>
    </row>
    <row r="1789" ht="12.75">
      <c r="A1789" s="175"/>
    </row>
    <row r="1790" ht="12.75">
      <c r="A1790" s="175"/>
    </row>
    <row r="1791" ht="12.75">
      <c r="A1791" s="175"/>
    </row>
    <row r="1792" ht="12.75">
      <c r="A1792" s="175"/>
    </row>
    <row r="1793" ht="12.75">
      <c r="A1793" s="175"/>
    </row>
    <row r="1794" ht="12.75">
      <c r="A1794" s="175"/>
    </row>
    <row r="1795" ht="12.75">
      <c r="A1795" s="175"/>
    </row>
    <row r="1796" ht="12.75">
      <c r="A1796" s="175"/>
    </row>
    <row r="1797" ht="12.75">
      <c r="A1797" s="175"/>
    </row>
    <row r="1798" ht="12.75">
      <c r="A1798" s="175"/>
    </row>
    <row r="1799" ht="12.75">
      <c r="A1799" s="175"/>
    </row>
    <row r="1800" ht="12.75">
      <c r="A1800" s="175"/>
    </row>
    <row r="1801" ht="12.75">
      <c r="A1801" s="175"/>
    </row>
    <row r="1802" ht="12.75">
      <c r="A1802" s="175"/>
    </row>
    <row r="1803" ht="12.75">
      <c r="A1803" s="175"/>
    </row>
    <row r="1804" ht="12.75">
      <c r="A1804" s="175"/>
    </row>
    <row r="1805" ht="12.75">
      <c r="A1805" s="175"/>
    </row>
    <row r="1806" ht="12.75">
      <c r="A1806" s="175"/>
    </row>
    <row r="1807" ht="12.75">
      <c r="A1807" s="175"/>
    </row>
    <row r="1808" ht="12.75">
      <c r="A1808" s="175"/>
    </row>
    <row r="1809" ht="12.75">
      <c r="A1809" s="175"/>
    </row>
    <row r="1810" ht="12.75">
      <c r="A1810" s="175"/>
    </row>
    <row r="1811" ht="12.75">
      <c r="A1811" s="175"/>
    </row>
    <row r="1812" ht="12.75">
      <c r="A1812" s="175"/>
    </row>
    <row r="1813" ht="12.75">
      <c r="A1813" s="175"/>
    </row>
    <row r="1814" ht="12.75">
      <c r="A1814" s="175"/>
    </row>
    <row r="1815" ht="12.75">
      <c r="A1815" s="175"/>
    </row>
    <row r="1816" ht="12.75">
      <c r="A1816" s="175"/>
    </row>
    <row r="1817" ht="12.75">
      <c r="A1817" s="175"/>
    </row>
    <row r="1818" ht="12.75">
      <c r="A1818" s="175"/>
    </row>
    <row r="1819" ht="12.75">
      <c r="A1819" s="175"/>
    </row>
    <row r="1820" ht="12.75">
      <c r="A1820" s="175"/>
    </row>
    <row r="1821" ht="12.75">
      <c r="A1821" s="175"/>
    </row>
    <row r="1822" ht="12.75">
      <c r="A1822" s="175"/>
    </row>
    <row r="1823" ht="12.75">
      <c r="A1823" s="175"/>
    </row>
    <row r="1824" ht="12.75">
      <c r="A1824" s="175"/>
    </row>
    <row r="1825" ht="12.75">
      <c r="A1825" s="175"/>
    </row>
    <row r="1826" ht="12.75">
      <c r="A1826" s="175"/>
    </row>
    <row r="1827" ht="12.75">
      <c r="A1827" s="175"/>
    </row>
    <row r="1828" ht="12.75">
      <c r="A1828" s="175"/>
    </row>
    <row r="1829" ht="12.75">
      <c r="A1829" s="175"/>
    </row>
    <row r="1830" ht="12.75">
      <c r="A1830" s="175"/>
    </row>
    <row r="1831" ht="12.75">
      <c r="A1831" s="175"/>
    </row>
    <row r="1832" ht="12.75">
      <c r="A1832" s="175"/>
    </row>
    <row r="1833" ht="12.75">
      <c r="A1833" s="175"/>
    </row>
    <row r="1834" ht="12.75">
      <c r="A1834" s="175"/>
    </row>
    <row r="1835" ht="12.75">
      <c r="A1835" s="175"/>
    </row>
    <row r="1836" ht="12.75">
      <c r="A1836" s="175"/>
    </row>
    <row r="1837" ht="12.75">
      <c r="A1837" s="175"/>
    </row>
    <row r="1838" ht="12.75">
      <c r="A1838" s="175"/>
    </row>
    <row r="1839" ht="12.75">
      <c r="A1839" s="175"/>
    </row>
    <row r="1840" ht="12.75">
      <c r="A1840" s="175"/>
    </row>
    <row r="1841" ht="12.75">
      <c r="A1841" s="175"/>
    </row>
    <row r="1842" ht="12.75">
      <c r="A1842" s="175"/>
    </row>
    <row r="1843" ht="12.75">
      <c r="A1843" s="175"/>
    </row>
    <row r="1844" ht="12.75">
      <c r="A1844" s="175"/>
    </row>
    <row r="1845" ht="12.75">
      <c r="A1845" s="175"/>
    </row>
    <row r="1846" ht="12.75">
      <c r="A1846" s="175"/>
    </row>
    <row r="1847" ht="12.75">
      <c r="A1847" s="175"/>
    </row>
    <row r="1848" ht="12.75">
      <c r="A1848" s="175"/>
    </row>
    <row r="1849" ht="12.75">
      <c r="A1849" s="175"/>
    </row>
    <row r="1850" ht="12.75">
      <c r="A1850" s="175"/>
    </row>
    <row r="1851" ht="12.75">
      <c r="A1851" s="175"/>
    </row>
    <row r="1852" ht="12.75">
      <c r="A1852" s="175"/>
    </row>
    <row r="1853" ht="12.75">
      <c r="A1853" s="175"/>
    </row>
    <row r="1854" ht="12.75">
      <c r="A1854" s="175"/>
    </row>
    <row r="1855" ht="12.75">
      <c r="A1855" s="175"/>
    </row>
    <row r="1856" ht="12.75">
      <c r="A1856" s="175"/>
    </row>
    <row r="1857" ht="12.75">
      <c r="A1857" s="175"/>
    </row>
    <row r="1858" ht="12.75">
      <c r="A1858" s="175"/>
    </row>
    <row r="1859" ht="12.75">
      <c r="A1859" s="175"/>
    </row>
    <row r="1860" ht="12.75">
      <c r="A1860" s="175"/>
    </row>
    <row r="1861" ht="12.75">
      <c r="A1861" s="175"/>
    </row>
    <row r="1862" ht="12.75">
      <c r="A1862" s="175"/>
    </row>
    <row r="1863" ht="12.75">
      <c r="A1863" s="175"/>
    </row>
    <row r="1864" ht="12.75">
      <c r="A1864" s="175"/>
    </row>
    <row r="1865" ht="12.75">
      <c r="A1865" s="175"/>
    </row>
    <row r="1866" ht="12.75">
      <c r="A1866" s="175"/>
    </row>
    <row r="1867" ht="12.75">
      <c r="A1867" s="175"/>
    </row>
    <row r="1868" ht="12.75">
      <c r="A1868" s="175"/>
    </row>
    <row r="1869" ht="12.75">
      <c r="A1869" s="175"/>
    </row>
    <row r="1870" ht="12.75">
      <c r="A1870" s="175"/>
    </row>
    <row r="1871" ht="12.75">
      <c r="A1871" s="175"/>
    </row>
    <row r="1872" ht="12.75">
      <c r="A1872" s="175"/>
    </row>
    <row r="1873" ht="12.75">
      <c r="A1873" s="175"/>
    </row>
    <row r="1874" ht="12.75">
      <c r="A1874" s="175"/>
    </row>
    <row r="1875" ht="12.75">
      <c r="A1875" s="175"/>
    </row>
    <row r="1876" ht="12.75">
      <c r="A1876" s="175"/>
    </row>
    <row r="1877" ht="12.75">
      <c r="A1877" s="175"/>
    </row>
    <row r="1878" ht="12.75">
      <c r="A1878" s="175"/>
    </row>
    <row r="1879" ht="12.75">
      <c r="A1879" s="175"/>
    </row>
    <row r="1880" ht="12.75">
      <c r="A1880" s="175"/>
    </row>
    <row r="1881" ht="12.75">
      <c r="A1881" s="175"/>
    </row>
    <row r="1882" ht="12.75">
      <c r="A1882" s="175"/>
    </row>
    <row r="1883" ht="12.75">
      <c r="A1883" s="175"/>
    </row>
    <row r="1884" ht="12.75">
      <c r="A1884" s="175"/>
    </row>
    <row r="1885" ht="12.75">
      <c r="A1885" s="175"/>
    </row>
    <row r="1886" ht="12.75">
      <c r="A1886" s="175"/>
    </row>
    <row r="1887" ht="12.75">
      <c r="A1887" s="175"/>
    </row>
    <row r="1888" ht="12.75">
      <c r="A1888" s="175"/>
    </row>
    <row r="1889" ht="12.75">
      <c r="A1889" s="175"/>
    </row>
    <row r="1890" ht="12.75">
      <c r="A1890" s="175"/>
    </row>
    <row r="1891" ht="12.75">
      <c r="A1891" s="175"/>
    </row>
    <row r="1892" ht="12.75">
      <c r="A1892" s="175"/>
    </row>
    <row r="1893" ht="12.75">
      <c r="A1893" s="175"/>
    </row>
    <row r="1894" ht="12.75">
      <c r="A1894" s="175"/>
    </row>
    <row r="1895" ht="12.75">
      <c r="A1895" s="175"/>
    </row>
    <row r="1896" ht="12.75">
      <c r="A1896" s="175"/>
    </row>
    <row r="1897" ht="12.75">
      <c r="A1897" s="175"/>
    </row>
    <row r="1898" ht="12.75">
      <c r="A1898" s="175"/>
    </row>
    <row r="1899" ht="12.75">
      <c r="A1899" s="175"/>
    </row>
    <row r="1900" ht="12.75">
      <c r="A1900" s="175"/>
    </row>
    <row r="1901" ht="12.75">
      <c r="A1901" s="175"/>
    </row>
    <row r="1902" ht="12.75">
      <c r="A1902" s="175"/>
    </row>
    <row r="1903" ht="12.75">
      <c r="A1903" s="175"/>
    </row>
    <row r="1904" ht="12.75">
      <c r="A1904" s="175"/>
    </row>
    <row r="1905" ht="12.75">
      <c r="A1905" s="175"/>
    </row>
    <row r="1906" ht="12.75">
      <c r="A1906" s="175"/>
    </row>
    <row r="1907" ht="12.75">
      <c r="A1907" s="175"/>
    </row>
    <row r="1908" ht="12.75">
      <c r="A1908" s="175"/>
    </row>
    <row r="1909" ht="12.75">
      <c r="A1909" s="175"/>
    </row>
    <row r="1910" ht="12.75">
      <c r="A1910" s="175"/>
    </row>
    <row r="1911" ht="12.75">
      <c r="A1911" s="175"/>
    </row>
    <row r="1912" ht="12.75">
      <c r="A1912" s="175"/>
    </row>
    <row r="1913" ht="12.75">
      <c r="A1913" s="175"/>
    </row>
    <row r="1914" ht="12.75">
      <c r="A1914" s="175"/>
    </row>
    <row r="1915" ht="12.75">
      <c r="A1915" s="175"/>
    </row>
    <row r="1916" ht="12.75">
      <c r="A1916" s="175"/>
    </row>
    <row r="1917" ht="12.75">
      <c r="A1917" s="175"/>
    </row>
    <row r="1918" ht="12.75">
      <c r="A1918" s="175"/>
    </row>
    <row r="1919" ht="12.75">
      <c r="A1919" s="175"/>
    </row>
    <row r="1920" ht="12.75">
      <c r="A1920" s="175"/>
    </row>
    <row r="1921" ht="12.75">
      <c r="A1921" s="175"/>
    </row>
    <row r="1922" ht="12.75">
      <c r="A1922" s="175"/>
    </row>
    <row r="1923" ht="12.75">
      <c r="A1923" s="175"/>
    </row>
    <row r="1924" ht="12.75">
      <c r="A1924" s="175"/>
    </row>
    <row r="1925" ht="12.75">
      <c r="A1925" s="175"/>
    </row>
    <row r="1926" ht="12.75">
      <c r="A1926" s="175"/>
    </row>
    <row r="1927" ht="12.75">
      <c r="A1927" s="175"/>
    </row>
    <row r="1928" ht="12.75">
      <c r="A1928" s="175"/>
    </row>
    <row r="1929" ht="12.75">
      <c r="A1929" s="175"/>
    </row>
    <row r="1930" ht="12.75">
      <c r="A1930" s="175"/>
    </row>
    <row r="1931" ht="12.75">
      <c r="A1931" s="175"/>
    </row>
    <row r="1932" ht="12.75">
      <c r="A1932" s="175"/>
    </row>
    <row r="1933" ht="12.75">
      <c r="A1933" s="175"/>
    </row>
    <row r="1934" ht="12.75">
      <c r="A1934" s="175"/>
    </row>
    <row r="1935" ht="12.75">
      <c r="A1935" s="175"/>
    </row>
    <row r="1936" ht="12.75">
      <c r="A1936" s="175"/>
    </row>
    <row r="1937" ht="12.75">
      <c r="A1937" s="175"/>
    </row>
    <row r="1938" ht="12.75">
      <c r="A1938" s="175"/>
    </row>
    <row r="1939" ht="12.75">
      <c r="A1939" s="175"/>
    </row>
    <row r="1940" ht="12.75">
      <c r="A1940" s="175"/>
    </row>
    <row r="1941" ht="12.75">
      <c r="A1941" s="175"/>
    </row>
    <row r="1942" ht="12.75">
      <c r="A1942" s="175"/>
    </row>
    <row r="1943" ht="12.75">
      <c r="A1943" s="175"/>
    </row>
    <row r="1944" ht="12.75">
      <c r="A1944" s="175"/>
    </row>
    <row r="1945" ht="12.75">
      <c r="A1945" s="175"/>
    </row>
    <row r="1946" ht="12.75">
      <c r="A1946" s="175"/>
    </row>
    <row r="1947" ht="12.75">
      <c r="A1947" s="175"/>
    </row>
    <row r="1948" ht="12.75">
      <c r="A1948" s="175"/>
    </row>
    <row r="1949" ht="12.75">
      <c r="A1949" s="175"/>
    </row>
    <row r="1950" ht="12.75">
      <c r="A1950" s="175"/>
    </row>
    <row r="1951" ht="12.75">
      <c r="A1951" s="175"/>
    </row>
    <row r="1952" ht="12.75">
      <c r="A1952" s="175"/>
    </row>
    <row r="1953" ht="12.75">
      <c r="A1953" s="175"/>
    </row>
    <row r="1954" ht="12.75">
      <c r="A1954" s="175"/>
    </row>
    <row r="1955" ht="12.75">
      <c r="A1955" s="175"/>
    </row>
    <row r="1956" ht="12.75">
      <c r="A1956" s="175"/>
    </row>
    <row r="1957" ht="12.75">
      <c r="A1957" s="175"/>
    </row>
    <row r="1958" ht="12.75">
      <c r="A1958" s="175"/>
    </row>
    <row r="1959" ht="12.75">
      <c r="A1959" s="175"/>
    </row>
    <row r="1960" ht="12.75">
      <c r="A1960" s="175"/>
    </row>
    <row r="1961" ht="12.75">
      <c r="A1961" s="175"/>
    </row>
    <row r="1962" ht="12.75">
      <c r="A1962" s="175"/>
    </row>
    <row r="1963" ht="12.75">
      <c r="A1963" s="175"/>
    </row>
    <row r="1964" ht="12.75">
      <c r="A1964" s="175"/>
    </row>
    <row r="1965" ht="12.75">
      <c r="A1965" s="175"/>
    </row>
    <row r="1966" ht="12.75">
      <c r="A1966" s="175"/>
    </row>
    <row r="1967" ht="12.75">
      <c r="A1967" s="175"/>
    </row>
    <row r="1968" ht="12.75">
      <c r="A1968" s="175"/>
    </row>
    <row r="1969" ht="12.75">
      <c r="A1969" s="175"/>
    </row>
    <row r="1970" ht="12.75">
      <c r="A1970" s="175"/>
    </row>
    <row r="1971" ht="12.75">
      <c r="A1971" s="175"/>
    </row>
    <row r="1972" ht="12.75">
      <c r="A1972" s="175"/>
    </row>
    <row r="1973" ht="12.75">
      <c r="A1973" s="175"/>
    </row>
    <row r="1974" ht="12.75">
      <c r="A1974" s="175"/>
    </row>
    <row r="1975" ht="12.75">
      <c r="A1975" s="175"/>
    </row>
    <row r="1976" ht="12.75">
      <c r="A1976" s="175"/>
    </row>
    <row r="1977" ht="12.75">
      <c r="A1977" s="175"/>
    </row>
    <row r="1978" ht="12.75">
      <c r="A1978" s="175"/>
    </row>
    <row r="1979" ht="12.75">
      <c r="A1979" s="175"/>
    </row>
    <row r="1980" ht="12.75">
      <c r="A1980" s="175"/>
    </row>
    <row r="1981" ht="12.75">
      <c r="A1981" s="175"/>
    </row>
    <row r="1982" ht="12.75">
      <c r="A1982" s="175"/>
    </row>
    <row r="1983" ht="12.75">
      <c r="A1983" s="175"/>
    </row>
    <row r="1984" ht="12.75">
      <c r="A1984" s="175"/>
    </row>
    <row r="1985" ht="12.75">
      <c r="A1985" s="175"/>
    </row>
    <row r="1986" ht="12.75">
      <c r="A1986" s="175"/>
    </row>
    <row r="1987" ht="12.75">
      <c r="A1987" s="175"/>
    </row>
    <row r="1988" ht="12.75">
      <c r="A1988" s="175"/>
    </row>
    <row r="1989" ht="12.75">
      <c r="A1989" s="175"/>
    </row>
    <row r="1990" ht="12.75">
      <c r="A1990" s="175"/>
    </row>
    <row r="1991" ht="12.75">
      <c r="A1991" s="175"/>
    </row>
    <row r="1992" ht="12.75">
      <c r="A1992" s="175"/>
    </row>
    <row r="1993" ht="12.75">
      <c r="A1993" s="175"/>
    </row>
    <row r="1994" ht="12.75">
      <c r="A1994" s="175"/>
    </row>
    <row r="1995" ht="12.75">
      <c r="A1995" s="175"/>
    </row>
    <row r="1996" ht="12.75">
      <c r="A1996" s="175"/>
    </row>
    <row r="1997" ht="12.75">
      <c r="A1997" s="175"/>
    </row>
    <row r="1998" ht="12.75">
      <c r="A1998" s="175"/>
    </row>
    <row r="1999" ht="12.75">
      <c r="A1999" s="175"/>
    </row>
    <row r="2000" ht="12.75">
      <c r="A2000" s="175"/>
    </row>
    <row r="2001" ht="12.75">
      <c r="A2001" s="175"/>
    </row>
    <row r="2002" ht="12.75">
      <c r="A2002" s="175"/>
    </row>
    <row r="2003" ht="12.75">
      <c r="A2003" s="175"/>
    </row>
    <row r="2004" ht="12.75">
      <c r="A2004" s="175"/>
    </row>
    <row r="2005" ht="12.75">
      <c r="A2005" s="175"/>
    </row>
    <row r="2006" ht="12.75">
      <c r="A2006" s="175"/>
    </row>
    <row r="2007" ht="12.75">
      <c r="A2007" s="175"/>
    </row>
    <row r="2008" ht="12.75">
      <c r="A2008" s="175"/>
    </row>
    <row r="2009" ht="12.75">
      <c r="A2009" s="175"/>
    </row>
    <row r="2010" ht="12.75">
      <c r="A2010" s="175"/>
    </row>
    <row r="2011" ht="12.75">
      <c r="A2011" s="175"/>
    </row>
    <row r="2012" ht="12.75">
      <c r="A2012" s="175"/>
    </row>
    <row r="2013" ht="12.75">
      <c r="A2013" s="175"/>
    </row>
    <row r="2014" ht="12.75">
      <c r="A2014" s="175"/>
    </row>
    <row r="2015" ht="12.75">
      <c r="A2015" s="175"/>
    </row>
    <row r="2016" ht="12.75">
      <c r="A2016" s="175"/>
    </row>
    <row r="2017" ht="12.75">
      <c r="A2017" s="175"/>
    </row>
    <row r="2018" ht="12.75">
      <c r="A2018" s="175"/>
    </row>
    <row r="2019" ht="12.75">
      <c r="A2019" s="175"/>
    </row>
    <row r="2020" ht="12.75">
      <c r="A2020" s="175"/>
    </row>
    <row r="2021" ht="12.75">
      <c r="A2021" s="175"/>
    </row>
    <row r="2022" ht="12.75">
      <c r="A2022" s="175"/>
    </row>
    <row r="2023" ht="12.75">
      <c r="A2023" s="175"/>
    </row>
    <row r="2024" ht="12.75">
      <c r="A2024" s="175"/>
    </row>
    <row r="2025" ht="12.75">
      <c r="A2025" s="175"/>
    </row>
    <row r="2026" ht="12.75">
      <c r="A2026" s="175"/>
    </row>
    <row r="2027" ht="12.75">
      <c r="A2027" s="175"/>
    </row>
    <row r="2028" ht="12.75">
      <c r="A2028" s="175"/>
    </row>
    <row r="2029" ht="12.75">
      <c r="A2029" s="175"/>
    </row>
    <row r="2030" ht="12.75">
      <c r="A2030" s="175"/>
    </row>
    <row r="2031" ht="12.75">
      <c r="A2031" s="175"/>
    </row>
    <row r="2032" ht="12.75">
      <c r="A2032" s="175"/>
    </row>
    <row r="2033" ht="12.75">
      <c r="A2033" s="175"/>
    </row>
    <row r="2034" ht="12.75">
      <c r="A2034" s="175"/>
    </row>
    <row r="2035" ht="12.75">
      <c r="A2035" s="175"/>
    </row>
    <row r="2036" ht="12.75">
      <c r="A2036" s="175"/>
    </row>
    <row r="2037" ht="12.75">
      <c r="A2037" s="175"/>
    </row>
    <row r="2038" ht="12.75">
      <c r="A2038" s="175"/>
    </row>
    <row r="2039" ht="12.75">
      <c r="A2039" s="175"/>
    </row>
    <row r="2040" ht="12.75">
      <c r="A2040" s="175"/>
    </row>
    <row r="2041" ht="12.75">
      <c r="A2041" s="175"/>
    </row>
    <row r="2042" ht="12.75">
      <c r="A2042" s="175"/>
    </row>
    <row r="2043" ht="12.75">
      <c r="A2043" s="175"/>
    </row>
    <row r="2044" ht="12.75">
      <c r="A2044" s="175"/>
    </row>
    <row r="2045" ht="12.75">
      <c r="A2045" s="175"/>
    </row>
    <row r="2046" ht="12.75">
      <c r="A2046" s="175"/>
    </row>
    <row r="2047" ht="12.75">
      <c r="A2047" s="175"/>
    </row>
    <row r="2048" ht="12.75">
      <c r="A2048" s="175"/>
    </row>
    <row r="2049" ht="12.75">
      <c r="A2049" s="175"/>
    </row>
    <row r="2050" ht="12.75">
      <c r="A2050" s="175"/>
    </row>
    <row r="2051" ht="12.75">
      <c r="A2051" s="175"/>
    </row>
    <row r="2052" ht="12.75">
      <c r="A2052" s="175"/>
    </row>
    <row r="2053" ht="12.75">
      <c r="A2053" s="175"/>
    </row>
    <row r="2054" ht="12.75">
      <c r="A2054" s="175"/>
    </row>
    <row r="2055" ht="12.75">
      <c r="A2055" s="175"/>
    </row>
    <row r="2056" ht="12.75">
      <c r="A2056" s="175"/>
    </row>
    <row r="2057" ht="12.75">
      <c r="A2057" s="175"/>
    </row>
    <row r="2058" ht="12.75">
      <c r="A2058" s="175"/>
    </row>
    <row r="2059" ht="12.75">
      <c r="A2059" s="175"/>
    </row>
    <row r="2060" ht="12.75">
      <c r="A2060" s="175"/>
    </row>
    <row r="2061" ht="12.75">
      <c r="A2061" s="175"/>
    </row>
    <row r="2062" ht="12.75">
      <c r="A2062" s="175"/>
    </row>
    <row r="2063" ht="12.75">
      <c r="A2063" s="175"/>
    </row>
    <row r="2064" ht="12.75">
      <c r="A2064" s="175"/>
    </row>
    <row r="2065" ht="12.75">
      <c r="A2065" s="175"/>
    </row>
    <row r="2066" ht="12.75">
      <c r="A2066" s="175"/>
    </row>
    <row r="2067" ht="12.75">
      <c r="A2067" s="175"/>
    </row>
    <row r="2068" ht="12.75">
      <c r="A2068" s="175"/>
    </row>
    <row r="2069" ht="12.75">
      <c r="A2069" s="175"/>
    </row>
    <row r="2070" ht="12.75">
      <c r="A2070" s="175"/>
    </row>
    <row r="2071" ht="12.75">
      <c r="A2071" s="175"/>
    </row>
    <row r="2072" ht="12.75">
      <c r="A2072" s="175"/>
    </row>
    <row r="2073" ht="12.75">
      <c r="A2073" s="175"/>
    </row>
    <row r="2074" ht="12.75">
      <c r="A2074" s="175"/>
    </row>
    <row r="2075" ht="12.75">
      <c r="A2075" s="175"/>
    </row>
    <row r="2076" ht="12.75">
      <c r="A2076" s="175"/>
    </row>
    <row r="2077" ht="12.75">
      <c r="A2077" s="175"/>
    </row>
    <row r="2078" ht="12.75">
      <c r="A2078" s="175"/>
    </row>
    <row r="2079" ht="12.75">
      <c r="A2079" s="175"/>
    </row>
    <row r="2080" ht="12.75">
      <c r="A2080" s="175"/>
    </row>
    <row r="2081" ht="12.75">
      <c r="A2081" s="175"/>
    </row>
    <row r="2082" ht="12.75">
      <c r="A2082" s="175"/>
    </row>
    <row r="2083" ht="12.75">
      <c r="A2083" s="175"/>
    </row>
    <row r="2084" ht="12.75">
      <c r="A2084" s="175"/>
    </row>
    <row r="2085" ht="12.75">
      <c r="A2085" s="175"/>
    </row>
    <row r="2086" ht="12.75">
      <c r="A2086" s="175"/>
    </row>
    <row r="2087" ht="12.75">
      <c r="A2087" s="175"/>
    </row>
    <row r="2088" ht="12.75">
      <c r="A2088" s="175"/>
    </row>
    <row r="2089" ht="12.75">
      <c r="A2089" s="175"/>
    </row>
    <row r="2090" ht="12.75">
      <c r="A2090" s="175"/>
    </row>
    <row r="2091" ht="12.75">
      <c r="A2091" s="175"/>
    </row>
    <row r="2092" ht="12.75">
      <c r="A2092" s="175"/>
    </row>
    <row r="2093" ht="12.75">
      <c r="A2093" s="175"/>
    </row>
    <row r="2094" ht="12.75">
      <c r="A2094" s="175"/>
    </row>
    <row r="2095" ht="12.75">
      <c r="A2095" s="175"/>
    </row>
    <row r="2096" ht="12.75">
      <c r="A2096" s="175"/>
    </row>
    <row r="2097" ht="12.75">
      <c r="A2097" s="175"/>
    </row>
    <row r="2098" ht="12.75">
      <c r="A2098" s="175"/>
    </row>
    <row r="2099" ht="12.75">
      <c r="A2099" s="175"/>
    </row>
    <row r="2100" ht="12.75">
      <c r="A2100" s="175"/>
    </row>
    <row r="2101" ht="12.75">
      <c r="A2101" s="175"/>
    </row>
    <row r="2102" ht="12.75">
      <c r="A2102" s="175"/>
    </row>
    <row r="2103" ht="12.75">
      <c r="A2103" s="175"/>
    </row>
    <row r="2104" ht="12.75">
      <c r="A2104" s="175"/>
    </row>
    <row r="2105" ht="12.75">
      <c r="A2105" s="175"/>
    </row>
    <row r="2106" ht="12.75">
      <c r="A2106" s="175"/>
    </row>
    <row r="2107" ht="12.75">
      <c r="A2107" s="175"/>
    </row>
    <row r="2108" ht="12.75">
      <c r="A2108" s="175"/>
    </row>
    <row r="2109" ht="12.75">
      <c r="A2109" s="175"/>
    </row>
    <row r="2110" ht="12.75">
      <c r="A2110" s="175"/>
    </row>
    <row r="2111" ht="12.75">
      <c r="A2111" s="175"/>
    </row>
    <row r="2112" ht="12.75">
      <c r="A2112" s="175"/>
    </row>
    <row r="2113" ht="12.75">
      <c r="A2113" s="175"/>
    </row>
    <row r="2114" ht="12.75">
      <c r="A2114" s="175"/>
    </row>
    <row r="2115" ht="12.75">
      <c r="A2115" s="175"/>
    </row>
    <row r="2116" ht="12.75">
      <c r="A2116" s="175"/>
    </row>
    <row r="2117" ht="12.75">
      <c r="A2117" s="175"/>
    </row>
    <row r="2118" ht="12.75">
      <c r="A2118" s="175"/>
    </row>
    <row r="2119" ht="12.75">
      <c r="A2119" s="175"/>
    </row>
    <row r="2120" ht="12.75">
      <c r="A2120" s="175"/>
    </row>
    <row r="2121" ht="12.75">
      <c r="A2121" s="175"/>
    </row>
    <row r="2122" ht="12.75">
      <c r="A2122" s="175"/>
    </row>
    <row r="2123" ht="12.75">
      <c r="A2123" s="175"/>
    </row>
    <row r="2124" ht="12.75">
      <c r="A2124" s="175"/>
    </row>
    <row r="2125" ht="12.75">
      <c r="A2125" s="175"/>
    </row>
    <row r="2126" ht="12.75">
      <c r="A2126" s="175"/>
    </row>
    <row r="2127" ht="12.75">
      <c r="A2127" s="175"/>
    </row>
    <row r="2128" ht="12.75">
      <c r="A2128" s="175"/>
    </row>
    <row r="2129" ht="12.75">
      <c r="A2129" s="175"/>
    </row>
    <row r="2130" ht="12.75">
      <c r="A2130" s="175"/>
    </row>
    <row r="2131" ht="12.75">
      <c r="A2131" s="175"/>
    </row>
    <row r="2132" ht="12.75">
      <c r="A2132" s="175"/>
    </row>
    <row r="2133" ht="12.75">
      <c r="A2133" s="175"/>
    </row>
    <row r="2134" ht="12.75">
      <c r="A2134" s="175"/>
    </row>
    <row r="2135" ht="12.75">
      <c r="A2135" s="175"/>
    </row>
    <row r="2136" ht="12.75">
      <c r="A2136" s="175"/>
    </row>
    <row r="2137" ht="12.75">
      <c r="A2137" s="175"/>
    </row>
    <row r="2138" ht="12.75">
      <c r="A2138" s="175"/>
    </row>
    <row r="2139" ht="12.75">
      <c r="A2139" s="175"/>
    </row>
    <row r="2140" ht="12.75">
      <c r="A2140" s="175"/>
    </row>
    <row r="2141" ht="12.75">
      <c r="A2141" s="175"/>
    </row>
    <row r="2142" ht="12.75">
      <c r="A2142" s="175"/>
    </row>
    <row r="2143" ht="12.75">
      <c r="A2143" s="175"/>
    </row>
    <row r="2144" ht="12.75">
      <c r="A2144" s="175"/>
    </row>
    <row r="2145" ht="12.75">
      <c r="A2145" s="175"/>
    </row>
    <row r="2146" ht="12.75">
      <c r="A2146" s="175"/>
    </row>
    <row r="2147" ht="12.75">
      <c r="A2147" s="175"/>
    </row>
    <row r="2148" ht="12.75">
      <c r="A2148" s="175"/>
    </row>
    <row r="2149" ht="12.75">
      <c r="A2149" s="175"/>
    </row>
    <row r="2150" ht="12.75">
      <c r="A2150" s="175"/>
    </row>
    <row r="2151" ht="12.75">
      <c r="A2151" s="175"/>
    </row>
    <row r="2152" ht="12.75">
      <c r="A2152" s="175"/>
    </row>
    <row r="2153" ht="12.75">
      <c r="A2153" s="175"/>
    </row>
    <row r="2154" ht="12.75">
      <c r="A2154" s="175"/>
    </row>
    <row r="2155" ht="12.75">
      <c r="A2155" s="175"/>
    </row>
    <row r="2156" ht="12.75">
      <c r="A2156" s="175"/>
    </row>
    <row r="2157" ht="12.75">
      <c r="A2157" s="175"/>
    </row>
    <row r="2158" ht="12.75">
      <c r="A2158" s="175"/>
    </row>
    <row r="2159" ht="12.75">
      <c r="A2159" s="175"/>
    </row>
    <row r="2160" ht="12.75">
      <c r="A2160" s="175"/>
    </row>
    <row r="2161" ht="12.75">
      <c r="A2161" s="175"/>
    </row>
    <row r="2162" ht="12.75">
      <c r="A2162" s="175"/>
    </row>
    <row r="2163" ht="12.75">
      <c r="A2163" s="175"/>
    </row>
    <row r="2164" ht="12.75">
      <c r="A2164" s="175"/>
    </row>
    <row r="2165" ht="12.75">
      <c r="A2165" s="175"/>
    </row>
    <row r="2166" ht="12.75">
      <c r="A2166" s="175"/>
    </row>
    <row r="2167" ht="12.75">
      <c r="A2167" s="175"/>
    </row>
    <row r="2168" ht="12.75">
      <c r="A2168" s="175"/>
    </row>
    <row r="2169" ht="12.75">
      <c r="A2169" s="175"/>
    </row>
    <row r="2170" ht="12.75">
      <c r="A2170" s="175"/>
    </row>
    <row r="2171" ht="12.75">
      <c r="A2171" s="175"/>
    </row>
    <row r="2172" ht="12.75">
      <c r="A2172" s="175"/>
    </row>
    <row r="2173" ht="12.75">
      <c r="A2173" s="175"/>
    </row>
    <row r="2174" ht="12.75">
      <c r="A2174" s="175"/>
    </row>
    <row r="2175" ht="12.75">
      <c r="A2175" s="175"/>
    </row>
    <row r="2176" ht="12.75">
      <c r="A2176" s="175"/>
    </row>
    <row r="2177" ht="12.75">
      <c r="A2177" s="175"/>
    </row>
    <row r="2178" ht="12.75">
      <c r="A2178" s="175"/>
    </row>
    <row r="2179" ht="12.75">
      <c r="A2179" s="175"/>
    </row>
    <row r="2180" ht="12.75">
      <c r="A2180" s="175"/>
    </row>
    <row r="2181" ht="12.75">
      <c r="A2181" s="175"/>
    </row>
    <row r="2182" ht="12.75">
      <c r="A2182" s="175"/>
    </row>
    <row r="2183" ht="12.75">
      <c r="A2183" s="175"/>
    </row>
    <row r="2184" ht="12.75">
      <c r="A2184" s="175"/>
    </row>
    <row r="2185" ht="12.75">
      <c r="A2185" s="175"/>
    </row>
    <row r="2186" ht="12.75">
      <c r="A2186" s="175"/>
    </row>
    <row r="2187" ht="12.75">
      <c r="A2187" s="175"/>
    </row>
    <row r="2188" ht="12.75">
      <c r="A2188" s="175"/>
    </row>
    <row r="2189" ht="12.75">
      <c r="A2189" s="175"/>
    </row>
    <row r="2190" ht="12.75">
      <c r="A2190" s="175"/>
    </row>
    <row r="2191" ht="12.75">
      <c r="A2191" s="175"/>
    </row>
    <row r="2192" ht="12.75">
      <c r="A2192" s="175"/>
    </row>
    <row r="2193" ht="12.75">
      <c r="A2193" s="175"/>
    </row>
    <row r="2194" ht="12.75">
      <c r="A2194" s="175"/>
    </row>
    <row r="2195" ht="12.75">
      <c r="A2195" s="175"/>
    </row>
    <row r="2196" ht="12.75">
      <c r="A2196" s="175"/>
    </row>
    <row r="2197" ht="12.75">
      <c r="A2197" s="175"/>
    </row>
    <row r="2198" ht="12.75">
      <c r="A2198" s="175"/>
    </row>
    <row r="2199" ht="12.75">
      <c r="A2199" s="175"/>
    </row>
    <row r="2200" ht="12.75">
      <c r="A2200" s="175"/>
    </row>
    <row r="2201" ht="12.75">
      <c r="A2201" s="175"/>
    </row>
    <row r="2202" ht="12.75">
      <c r="A2202" s="175"/>
    </row>
    <row r="2203" ht="12.75">
      <c r="A2203" s="175"/>
    </row>
    <row r="2204" ht="12.75">
      <c r="A2204" s="175"/>
    </row>
    <row r="2205" ht="12.75">
      <c r="A2205" s="175"/>
    </row>
    <row r="2206" ht="12.75">
      <c r="A2206" s="175"/>
    </row>
    <row r="2207" ht="12.75">
      <c r="A2207" s="175"/>
    </row>
    <row r="2208" ht="12.75">
      <c r="A2208" s="175"/>
    </row>
    <row r="2209" ht="12.75">
      <c r="A2209" s="175"/>
    </row>
    <row r="2210" ht="12.75">
      <c r="A2210" s="175"/>
    </row>
    <row r="2211" ht="12.75">
      <c r="A2211" s="175"/>
    </row>
    <row r="2212" ht="12.75">
      <c r="A2212" s="175"/>
    </row>
    <row r="2213" ht="12.75">
      <c r="A2213" s="175"/>
    </row>
    <row r="2214" ht="12.75">
      <c r="A2214" s="175"/>
    </row>
    <row r="2215" ht="12.75">
      <c r="A2215" s="175"/>
    </row>
    <row r="2216" ht="12.75">
      <c r="A2216" s="175"/>
    </row>
    <row r="2217" ht="12.75">
      <c r="A2217" s="175"/>
    </row>
    <row r="2218" ht="12.75">
      <c r="A2218" s="175"/>
    </row>
    <row r="2219" ht="12.75">
      <c r="A2219" s="175"/>
    </row>
    <row r="2220" ht="12.75">
      <c r="A2220" s="175"/>
    </row>
    <row r="2221" ht="12.75">
      <c r="A2221" s="175"/>
    </row>
    <row r="2222" ht="12.75">
      <c r="A2222" s="175"/>
    </row>
    <row r="2223" ht="12.75">
      <c r="A2223" s="175"/>
    </row>
    <row r="2224" ht="12.75">
      <c r="A2224" s="175"/>
    </row>
    <row r="2225" ht="12.75">
      <c r="A2225" s="175"/>
    </row>
    <row r="2226" ht="12.75">
      <c r="A2226" s="175"/>
    </row>
    <row r="2227" ht="12.75">
      <c r="A2227" s="175"/>
    </row>
    <row r="2228" ht="12.75">
      <c r="A2228" s="175"/>
    </row>
    <row r="2229" ht="12.75">
      <c r="A2229" s="175"/>
    </row>
    <row r="2230" ht="12.75">
      <c r="A2230" s="175"/>
    </row>
    <row r="2231" ht="12.75">
      <c r="A2231" s="175"/>
    </row>
    <row r="2232" ht="12.75">
      <c r="A2232" s="175"/>
    </row>
    <row r="2233" ht="12.75">
      <c r="A2233" s="175"/>
    </row>
    <row r="2234" ht="12.75">
      <c r="A2234" s="175"/>
    </row>
    <row r="2235" ht="12.75">
      <c r="A2235" s="175"/>
    </row>
    <row r="2236" ht="12.75">
      <c r="A2236" s="175"/>
    </row>
    <row r="2237" ht="12.75">
      <c r="A2237" s="175"/>
    </row>
    <row r="2238" ht="12.75">
      <c r="A2238" s="175"/>
    </row>
    <row r="2239" ht="12.75">
      <c r="A2239" s="175"/>
    </row>
    <row r="2240" ht="12.75">
      <c r="A2240" s="175"/>
    </row>
    <row r="2241" ht="12.75">
      <c r="A2241" s="175"/>
    </row>
    <row r="2242" ht="12.75">
      <c r="A2242" s="175"/>
    </row>
    <row r="2243" ht="12.75">
      <c r="A2243" s="175"/>
    </row>
    <row r="2244" ht="12.75">
      <c r="A2244" s="175"/>
    </row>
    <row r="2245" ht="12.75">
      <c r="A2245" s="175"/>
    </row>
    <row r="2246" ht="12.75">
      <c r="A2246" s="175"/>
    </row>
    <row r="2247" ht="12.75">
      <c r="A2247" s="175"/>
    </row>
    <row r="2248" ht="12.75">
      <c r="A2248" s="175"/>
    </row>
    <row r="2249" ht="12.75">
      <c r="A2249" s="175"/>
    </row>
    <row r="2250" ht="12.75">
      <c r="A2250" s="175"/>
    </row>
    <row r="2251" ht="12.75">
      <c r="A2251" s="175"/>
    </row>
    <row r="2252" ht="12.75">
      <c r="A2252" s="175"/>
    </row>
    <row r="2253" ht="12.75">
      <c r="A2253" s="175"/>
    </row>
    <row r="2254" ht="12.75">
      <c r="A2254" s="175"/>
    </row>
    <row r="2255" ht="12.75">
      <c r="A2255" s="175"/>
    </row>
    <row r="2256" ht="12.75">
      <c r="A2256" s="175"/>
    </row>
    <row r="2257" ht="12.75">
      <c r="A2257" s="175"/>
    </row>
    <row r="2258" ht="12.75">
      <c r="A2258" s="175"/>
    </row>
    <row r="2259" ht="12.75">
      <c r="A2259" s="175"/>
    </row>
    <row r="2260" ht="12.75">
      <c r="A2260" s="175"/>
    </row>
    <row r="2261" ht="12.75">
      <c r="A2261" s="175"/>
    </row>
    <row r="2262" ht="12.75">
      <c r="A2262" s="175"/>
    </row>
    <row r="2263" ht="12.75">
      <c r="A2263" s="175"/>
    </row>
    <row r="2264" ht="12.75">
      <c r="A2264" s="175"/>
    </row>
    <row r="2265" ht="12.75">
      <c r="A2265" s="175"/>
    </row>
    <row r="2266" ht="12.75">
      <c r="A2266" s="175"/>
    </row>
    <row r="2267" ht="12.75">
      <c r="A2267" s="175"/>
    </row>
    <row r="2268" ht="12.75">
      <c r="A2268" s="175"/>
    </row>
    <row r="2269" ht="12.75">
      <c r="A2269" s="175"/>
    </row>
    <row r="2270" ht="12.75">
      <c r="A2270" s="175"/>
    </row>
    <row r="2271" ht="12.75">
      <c r="A2271" s="175"/>
    </row>
    <row r="2272" ht="12.75">
      <c r="A2272" s="175"/>
    </row>
    <row r="2273" ht="12.75">
      <c r="A2273" s="175"/>
    </row>
    <row r="2274" ht="12.75">
      <c r="A2274" s="175"/>
    </row>
    <row r="2275" ht="12.75">
      <c r="A2275" s="175"/>
    </row>
    <row r="2276" ht="12.75">
      <c r="A2276" s="175"/>
    </row>
    <row r="2277" ht="12.75">
      <c r="A2277" s="175"/>
    </row>
    <row r="2278" ht="12.75">
      <c r="A2278" s="175"/>
    </row>
    <row r="2279" ht="12.75">
      <c r="A2279" s="175"/>
    </row>
    <row r="2280" ht="12.75">
      <c r="A2280" s="175"/>
    </row>
    <row r="2281" ht="12.75">
      <c r="A2281" s="175"/>
    </row>
    <row r="2282" ht="12.75">
      <c r="A2282" s="175"/>
    </row>
    <row r="2283" ht="12.75">
      <c r="A2283" s="175"/>
    </row>
    <row r="2284" ht="12.75">
      <c r="A2284" s="175"/>
    </row>
    <row r="2285" ht="12.75">
      <c r="A2285" s="175"/>
    </row>
    <row r="2286" ht="12.75">
      <c r="A2286" s="175"/>
    </row>
    <row r="2287" ht="12.75">
      <c r="A2287" s="175"/>
    </row>
    <row r="2288" ht="12.75">
      <c r="A2288" s="175"/>
    </row>
    <row r="2289" ht="12.75">
      <c r="A2289" s="175"/>
    </row>
    <row r="2290" ht="12.75">
      <c r="A2290" s="175"/>
    </row>
    <row r="2291" ht="12.75">
      <c r="A2291" s="175"/>
    </row>
    <row r="2292" ht="12.75">
      <c r="A2292" s="175"/>
    </row>
    <row r="2293" ht="12.75">
      <c r="A2293" s="175"/>
    </row>
    <row r="2294" ht="12.75">
      <c r="A2294" s="175"/>
    </row>
    <row r="2295" ht="12.75">
      <c r="A2295" s="175"/>
    </row>
    <row r="2296" ht="12.75">
      <c r="A2296" s="175"/>
    </row>
    <row r="2297" ht="12.75">
      <c r="A2297" s="175"/>
    </row>
    <row r="2298" ht="12.75">
      <c r="A2298" s="175"/>
    </row>
    <row r="2299" ht="12.75">
      <c r="A2299" s="175"/>
    </row>
    <row r="2300" ht="12.75">
      <c r="A2300" s="175"/>
    </row>
    <row r="2301" ht="12.75">
      <c r="A2301" s="175"/>
    </row>
    <row r="2302" ht="12.75">
      <c r="A2302" s="175"/>
    </row>
    <row r="2303" ht="12.75">
      <c r="A2303" s="175"/>
    </row>
    <row r="2304" ht="12.75">
      <c r="A2304" s="175"/>
    </row>
    <row r="2305" ht="12.75">
      <c r="A2305" s="175"/>
    </row>
    <row r="2306" ht="12.75">
      <c r="A2306" s="175"/>
    </row>
    <row r="2307" ht="12.75">
      <c r="A2307" s="175"/>
    </row>
    <row r="2308" ht="12.75">
      <c r="A2308" s="175"/>
    </row>
    <row r="2309" ht="12.75">
      <c r="A2309" s="175"/>
    </row>
    <row r="2310" ht="12.75">
      <c r="A2310" s="175"/>
    </row>
    <row r="2311" ht="12.75">
      <c r="A2311" s="175"/>
    </row>
    <row r="2312" ht="12.75">
      <c r="A2312" s="175"/>
    </row>
    <row r="2313" ht="12.75">
      <c r="A2313" s="175"/>
    </row>
    <row r="2314" ht="12.75">
      <c r="A2314" s="175"/>
    </row>
    <row r="2315" ht="12.75">
      <c r="A2315" s="175"/>
    </row>
    <row r="2316" ht="12.75">
      <c r="A2316" s="175"/>
    </row>
    <row r="2317" ht="12.75">
      <c r="A2317" s="175"/>
    </row>
    <row r="2318" ht="12.75">
      <c r="A2318" s="175"/>
    </row>
    <row r="2319" ht="12.75">
      <c r="A2319" s="175"/>
    </row>
    <row r="2320" ht="12.75">
      <c r="A2320" s="175"/>
    </row>
    <row r="2321" ht="12.75">
      <c r="A2321" s="175"/>
    </row>
    <row r="2322" ht="12.75">
      <c r="A2322" s="175"/>
    </row>
    <row r="2323" ht="12.75">
      <c r="A2323" s="175"/>
    </row>
    <row r="2324" ht="12.75">
      <c r="A2324" s="175"/>
    </row>
    <row r="2325" ht="12.75">
      <c r="A2325" s="175"/>
    </row>
    <row r="2326" ht="12.75">
      <c r="A2326" s="175"/>
    </row>
    <row r="2327" ht="12.75">
      <c r="A2327" s="175"/>
    </row>
    <row r="2328" ht="12.75">
      <c r="A2328" s="175"/>
    </row>
    <row r="2329" ht="12.75">
      <c r="A2329" s="175"/>
    </row>
    <row r="2330" ht="12.75">
      <c r="A2330" s="175"/>
    </row>
    <row r="2331" ht="12.75">
      <c r="A2331" s="175"/>
    </row>
    <row r="2332" ht="12.75">
      <c r="A2332" s="175"/>
    </row>
    <row r="2333" ht="12.75">
      <c r="A2333" s="175"/>
    </row>
    <row r="2334" ht="12.75">
      <c r="A2334" s="175"/>
    </row>
    <row r="2335" ht="12.75">
      <c r="A2335" s="175"/>
    </row>
    <row r="2336" ht="12.75">
      <c r="A2336" s="175"/>
    </row>
    <row r="2337" ht="12.75">
      <c r="A2337" s="175"/>
    </row>
    <row r="2338" ht="12.75">
      <c r="A2338" s="175"/>
    </row>
    <row r="2339" ht="12.75">
      <c r="A2339" s="175"/>
    </row>
    <row r="2340" ht="12.75">
      <c r="A2340" s="175"/>
    </row>
    <row r="2341" ht="12.75">
      <c r="A2341" s="175"/>
    </row>
    <row r="2342" ht="12.75">
      <c r="A2342" s="175"/>
    </row>
    <row r="2343" ht="12.75">
      <c r="A2343" s="175"/>
    </row>
    <row r="2344" ht="12.75">
      <c r="A2344" s="175"/>
    </row>
    <row r="2345" ht="12.75">
      <c r="A2345" s="175"/>
    </row>
    <row r="2346" ht="12.75">
      <c r="A2346" s="175"/>
    </row>
    <row r="2347" ht="12.75">
      <c r="A2347" s="175"/>
    </row>
    <row r="2348" ht="12.75">
      <c r="A2348" s="175"/>
    </row>
    <row r="2349" ht="12.75">
      <c r="A2349" s="175"/>
    </row>
    <row r="2350" ht="12.75">
      <c r="A2350" s="175"/>
    </row>
    <row r="2351" ht="12.75">
      <c r="A2351" s="175"/>
    </row>
    <row r="2352" ht="12.75">
      <c r="A2352" s="175"/>
    </row>
    <row r="2353" ht="12.75">
      <c r="A2353" s="175"/>
    </row>
    <row r="2354" ht="12.75">
      <c r="A2354" s="175"/>
    </row>
    <row r="2355" ht="12.75">
      <c r="A2355" s="175"/>
    </row>
    <row r="2356" ht="12.75">
      <c r="A2356" s="175"/>
    </row>
    <row r="2357" ht="12.75">
      <c r="A2357" s="175"/>
    </row>
    <row r="2358" ht="12.75">
      <c r="A2358" s="175"/>
    </row>
    <row r="2359" ht="12.75">
      <c r="A2359" s="175"/>
    </row>
    <row r="2360" ht="12.75">
      <c r="A2360" s="175"/>
    </row>
    <row r="2361" ht="12.75">
      <c r="A2361" s="175"/>
    </row>
    <row r="2362" ht="12.75">
      <c r="A2362" s="175"/>
    </row>
    <row r="2363" ht="12.75">
      <c r="A2363" s="175"/>
    </row>
    <row r="2364" ht="12.75">
      <c r="A2364" s="175"/>
    </row>
    <row r="2365" ht="12.75">
      <c r="A2365" s="175"/>
    </row>
    <row r="2366" ht="12.75">
      <c r="A2366" s="175"/>
    </row>
    <row r="2367" ht="12.75">
      <c r="A2367" s="175"/>
    </row>
    <row r="2368" ht="12.75">
      <c r="A2368" s="175"/>
    </row>
    <row r="2369" ht="12.75">
      <c r="A2369" s="175"/>
    </row>
    <row r="2370" ht="12.75">
      <c r="A2370" s="175"/>
    </row>
    <row r="2371" ht="12.75">
      <c r="A2371" s="175"/>
    </row>
    <row r="2372" ht="12.75">
      <c r="A2372" s="175"/>
    </row>
    <row r="2373" ht="12.75">
      <c r="A2373" s="175"/>
    </row>
    <row r="2374" ht="12.75">
      <c r="A2374" s="175"/>
    </row>
    <row r="2375" ht="12.75">
      <c r="A2375" s="175"/>
    </row>
    <row r="2376" ht="12.75">
      <c r="A2376" s="175"/>
    </row>
    <row r="2377" ht="12.75">
      <c r="A2377" s="175"/>
    </row>
    <row r="2378" ht="12.75">
      <c r="A2378" s="175"/>
    </row>
    <row r="2379" ht="12.75">
      <c r="A2379" s="175"/>
    </row>
    <row r="2380" ht="12.75">
      <c r="A2380" s="175"/>
    </row>
    <row r="2381" ht="12.75">
      <c r="A2381" s="175"/>
    </row>
    <row r="2382" ht="12.75">
      <c r="A2382" s="175"/>
    </row>
    <row r="2383" ht="12.75">
      <c r="A2383" s="175"/>
    </row>
    <row r="2384" ht="12.75">
      <c r="A2384" s="175"/>
    </row>
    <row r="2385" ht="12.75">
      <c r="A2385" s="175"/>
    </row>
    <row r="2386" ht="12.75">
      <c r="A2386" s="175"/>
    </row>
    <row r="2387" ht="12.75">
      <c r="A2387" s="175"/>
    </row>
    <row r="2388" ht="12.75">
      <c r="A2388" s="175"/>
    </row>
    <row r="2389" ht="12.75">
      <c r="A2389" s="175"/>
    </row>
    <row r="2390" ht="12.75">
      <c r="A2390" s="175"/>
    </row>
    <row r="2391" ht="12.75">
      <c r="A2391" s="175"/>
    </row>
    <row r="2392" ht="12.75">
      <c r="A2392" s="175"/>
    </row>
    <row r="2393" ht="12.75">
      <c r="A2393" s="175"/>
    </row>
    <row r="2394" ht="12.75">
      <c r="A2394" s="175"/>
    </row>
    <row r="2395" ht="12.75">
      <c r="A2395" s="175"/>
    </row>
    <row r="2396" ht="12.75">
      <c r="A2396" s="175"/>
    </row>
    <row r="2397" ht="12.75">
      <c r="A2397" s="175"/>
    </row>
    <row r="2398" ht="12.75">
      <c r="A2398" s="175"/>
    </row>
    <row r="2399" ht="12.75">
      <c r="A2399" s="175"/>
    </row>
    <row r="2400" ht="12.75">
      <c r="A2400" s="175"/>
    </row>
    <row r="2401" ht="12.75">
      <c r="A2401" s="175"/>
    </row>
    <row r="2402" ht="12.75">
      <c r="A2402" s="175"/>
    </row>
    <row r="2403" ht="12.75">
      <c r="A2403" s="175"/>
    </row>
    <row r="2404" ht="12.75">
      <c r="A2404" s="175"/>
    </row>
    <row r="2405" ht="12.75">
      <c r="A2405" s="175"/>
    </row>
    <row r="2406" ht="12.75">
      <c r="A2406" s="175"/>
    </row>
    <row r="2407" ht="12.75">
      <c r="A2407" s="175"/>
    </row>
    <row r="2408" ht="12.75">
      <c r="A2408" s="175"/>
    </row>
    <row r="2409" ht="12.75">
      <c r="A2409" s="175"/>
    </row>
    <row r="2410" ht="12.75">
      <c r="A2410" s="175"/>
    </row>
    <row r="2411" ht="12.75">
      <c r="A2411" s="175"/>
    </row>
    <row r="2412" ht="12.75">
      <c r="A2412" s="175"/>
    </row>
    <row r="2413" ht="12.75">
      <c r="A2413" s="175"/>
    </row>
    <row r="2414" ht="12.75">
      <c r="A2414" s="175"/>
    </row>
    <row r="2415" ht="12.75">
      <c r="A2415" s="175"/>
    </row>
    <row r="2416" ht="12.75">
      <c r="A2416" s="175"/>
    </row>
    <row r="2417" ht="12.75">
      <c r="A2417" s="175"/>
    </row>
    <row r="2418" ht="12.75">
      <c r="A2418" s="175"/>
    </row>
    <row r="2419" ht="12.75">
      <c r="A2419" s="175"/>
    </row>
    <row r="2420" ht="12.75">
      <c r="A2420" s="175"/>
    </row>
    <row r="2421" ht="12.75">
      <c r="A2421" s="175"/>
    </row>
    <row r="2422" ht="12.75">
      <c r="A2422" s="175"/>
    </row>
    <row r="2423" ht="12.75">
      <c r="A2423" s="175"/>
    </row>
    <row r="2424" ht="12.75">
      <c r="A2424" s="175"/>
    </row>
    <row r="2425" ht="12.75">
      <c r="A2425" s="175"/>
    </row>
    <row r="2426" ht="12.75">
      <c r="A2426" s="175"/>
    </row>
    <row r="2427" ht="12.75">
      <c r="A2427" s="175"/>
    </row>
    <row r="2428" ht="12.75">
      <c r="A2428" s="175"/>
    </row>
    <row r="2429" ht="12.75">
      <c r="A2429" s="175"/>
    </row>
    <row r="2430" ht="12.75">
      <c r="A2430" s="175"/>
    </row>
    <row r="2431" ht="12.75">
      <c r="A2431" s="175"/>
    </row>
    <row r="2432" ht="12.75">
      <c r="A2432" s="175"/>
    </row>
    <row r="2433" ht="12.75">
      <c r="A2433" s="175"/>
    </row>
    <row r="2434" ht="12.75">
      <c r="A2434" s="175"/>
    </row>
    <row r="2435" ht="12.75">
      <c r="A2435" s="175"/>
    </row>
    <row r="2436" ht="12.75">
      <c r="A2436" s="175"/>
    </row>
    <row r="2437" ht="12.75">
      <c r="A2437" s="175"/>
    </row>
    <row r="2438" ht="12.75">
      <c r="A2438" s="175"/>
    </row>
    <row r="2439" ht="12.75">
      <c r="A2439" s="175"/>
    </row>
    <row r="2440" ht="12.75">
      <c r="A2440" s="175"/>
    </row>
    <row r="2441" ht="12.75">
      <c r="A2441" s="175"/>
    </row>
    <row r="2442" ht="12.75">
      <c r="A2442" s="175"/>
    </row>
    <row r="2443" ht="12.75">
      <c r="A2443" s="175"/>
    </row>
    <row r="2444" ht="12.75">
      <c r="A2444" s="175"/>
    </row>
    <row r="2445" ht="12.75">
      <c r="A2445" s="175"/>
    </row>
    <row r="2446" ht="12.75">
      <c r="A2446" s="175"/>
    </row>
    <row r="2447" ht="12.75">
      <c r="A2447" s="175"/>
    </row>
    <row r="2448" ht="12.75">
      <c r="A2448" s="175"/>
    </row>
    <row r="2449" ht="12.75">
      <c r="A2449" s="175"/>
    </row>
    <row r="2450" ht="12.75">
      <c r="A2450" s="175"/>
    </row>
    <row r="2451" ht="12.75">
      <c r="A2451" s="175"/>
    </row>
    <row r="2452" ht="12.75">
      <c r="A2452" s="175"/>
    </row>
    <row r="2453" ht="12.75">
      <c r="A2453" s="175"/>
    </row>
    <row r="2454" ht="12.75">
      <c r="A2454" s="175"/>
    </row>
    <row r="2455" ht="12.75">
      <c r="A2455" s="175"/>
    </row>
    <row r="2456" ht="12.75">
      <c r="A2456" s="175"/>
    </row>
    <row r="2457" ht="12.75">
      <c r="A2457" s="175"/>
    </row>
    <row r="2458" ht="12.75">
      <c r="A2458" s="175"/>
    </row>
    <row r="2459" ht="12.75">
      <c r="A2459" s="175"/>
    </row>
    <row r="2460" ht="12.75">
      <c r="A2460" s="175"/>
    </row>
    <row r="2461" ht="12.75">
      <c r="A2461" s="175"/>
    </row>
    <row r="2462" ht="12.75">
      <c r="A2462" s="175"/>
    </row>
    <row r="2463" ht="12.75">
      <c r="A2463" s="175"/>
    </row>
    <row r="2464" ht="12.75">
      <c r="A2464" s="175"/>
    </row>
    <row r="2465" ht="12.75">
      <c r="A2465" s="175"/>
    </row>
    <row r="2466" ht="12.75">
      <c r="A2466" s="175"/>
    </row>
    <row r="2467" ht="12.75">
      <c r="A2467" s="175"/>
    </row>
    <row r="2468" ht="12.75">
      <c r="A2468" s="175"/>
    </row>
    <row r="2469" ht="12.75">
      <c r="A2469" s="175"/>
    </row>
    <row r="2470" ht="12.75">
      <c r="A2470" s="175"/>
    </row>
    <row r="2471" ht="12.75">
      <c r="A2471" s="175"/>
    </row>
    <row r="2472" ht="12.75">
      <c r="A2472" s="175"/>
    </row>
    <row r="2473" ht="12.75">
      <c r="A2473" s="175"/>
    </row>
    <row r="2474" ht="12.75">
      <c r="A2474" s="175"/>
    </row>
    <row r="2475" ht="12.75">
      <c r="A2475" s="175"/>
    </row>
    <row r="2476" ht="12.75">
      <c r="A2476" s="175"/>
    </row>
    <row r="2477" ht="12.75">
      <c r="A2477" s="175"/>
    </row>
    <row r="2478" ht="12.75">
      <c r="A2478" s="175"/>
    </row>
    <row r="2479" ht="12.75">
      <c r="A2479" s="175"/>
    </row>
    <row r="2480" ht="12.75">
      <c r="A2480" s="175"/>
    </row>
    <row r="2481" ht="12.75">
      <c r="A2481" s="175"/>
    </row>
    <row r="2482" ht="12.75">
      <c r="A2482" s="175"/>
    </row>
    <row r="2483" ht="12.75">
      <c r="A2483" s="175"/>
    </row>
    <row r="2484" ht="12.75">
      <c r="A2484" s="175"/>
    </row>
    <row r="2485" ht="12.75">
      <c r="A2485" s="175"/>
    </row>
    <row r="2486" ht="12.75">
      <c r="A2486" s="175"/>
    </row>
    <row r="2487" ht="12.75">
      <c r="A2487" s="175"/>
    </row>
    <row r="2488" ht="12.75">
      <c r="A2488" s="175"/>
    </row>
    <row r="2489" ht="12.75">
      <c r="A2489" s="175"/>
    </row>
    <row r="2490" ht="12.75">
      <c r="A2490" s="175"/>
    </row>
    <row r="2491" ht="12.75">
      <c r="A2491" s="175"/>
    </row>
    <row r="2492" ht="12.75">
      <c r="A2492" s="175"/>
    </row>
    <row r="2493" ht="12.75">
      <c r="A2493" s="175"/>
    </row>
    <row r="2494" ht="12.75">
      <c r="A2494" s="175"/>
    </row>
    <row r="2495" ht="12.75">
      <c r="A2495" s="175"/>
    </row>
    <row r="2496" ht="12.75">
      <c r="A2496" s="175"/>
    </row>
    <row r="2497" ht="12.75">
      <c r="A2497" s="175"/>
    </row>
    <row r="2498" ht="12.75">
      <c r="A2498" s="175"/>
    </row>
    <row r="2499" ht="12.75">
      <c r="A2499" s="175"/>
    </row>
    <row r="2500" ht="12.75">
      <c r="A2500" s="175"/>
    </row>
    <row r="2501" ht="12.75">
      <c r="A2501" s="175"/>
    </row>
    <row r="2502" ht="12.75">
      <c r="A2502" s="175"/>
    </row>
    <row r="2503" ht="12.75">
      <c r="A2503" s="175"/>
    </row>
    <row r="2504" ht="12.75">
      <c r="A2504" s="175"/>
    </row>
    <row r="2505" ht="12.75">
      <c r="A2505" s="175"/>
    </row>
    <row r="2506" ht="12.75">
      <c r="A2506" s="175"/>
    </row>
    <row r="2507" ht="12.75">
      <c r="A2507" s="175"/>
    </row>
    <row r="2508" ht="12.75">
      <c r="A2508" s="175"/>
    </row>
    <row r="2509" ht="12.75">
      <c r="A2509" s="175"/>
    </row>
    <row r="2510" ht="12.75">
      <c r="A2510" s="175"/>
    </row>
    <row r="2511" ht="12.75">
      <c r="A2511" s="175"/>
    </row>
    <row r="2512" ht="12.75">
      <c r="A2512" s="175"/>
    </row>
    <row r="2513" ht="12.75">
      <c r="A2513" s="175"/>
    </row>
    <row r="2514" ht="12.75">
      <c r="A2514" s="175"/>
    </row>
    <row r="2515" ht="12.75">
      <c r="A2515" s="175"/>
    </row>
    <row r="2516" ht="12.75">
      <c r="A2516" s="175"/>
    </row>
    <row r="2517" ht="12.75">
      <c r="A2517" s="175"/>
    </row>
    <row r="2518" ht="12.75">
      <c r="A2518" s="175"/>
    </row>
    <row r="2519" ht="12.75">
      <c r="A2519" s="175"/>
    </row>
    <row r="2520" ht="12.75">
      <c r="A2520" s="175"/>
    </row>
    <row r="2521" ht="12.75">
      <c r="A2521" s="175"/>
    </row>
    <row r="2522" ht="12.75">
      <c r="A2522" s="175"/>
    </row>
    <row r="2523" ht="12.75">
      <c r="A2523" s="175"/>
    </row>
    <row r="2524" ht="12.75">
      <c r="A2524" s="175"/>
    </row>
    <row r="2525" ht="12.75">
      <c r="A2525" s="175"/>
    </row>
    <row r="2526" ht="12.75">
      <c r="A2526" s="175"/>
    </row>
    <row r="2527" ht="12.75">
      <c r="A2527" s="175"/>
    </row>
    <row r="2528" ht="12.75">
      <c r="A2528" s="175"/>
    </row>
    <row r="2529" ht="12.75">
      <c r="A2529" s="175"/>
    </row>
    <row r="2530" ht="12.75">
      <c r="A2530" s="175"/>
    </row>
    <row r="2531" ht="12.75">
      <c r="A2531" s="175"/>
    </row>
    <row r="2532" ht="12.75">
      <c r="A2532" s="175"/>
    </row>
    <row r="2533" ht="12.75">
      <c r="A2533" s="175"/>
    </row>
    <row r="2534" ht="12.75">
      <c r="A2534" s="175"/>
    </row>
    <row r="2535" ht="12.75">
      <c r="A2535" s="175"/>
    </row>
    <row r="2536" ht="12.75">
      <c r="A2536" s="175"/>
    </row>
    <row r="2537" ht="12.75">
      <c r="A2537" s="175"/>
    </row>
    <row r="2538" ht="12.75">
      <c r="A2538" s="175"/>
    </row>
    <row r="2539" ht="12.75">
      <c r="A2539" s="175"/>
    </row>
    <row r="2540" ht="12.75">
      <c r="A2540" s="175"/>
    </row>
    <row r="2541" ht="12.75">
      <c r="A2541" s="175"/>
    </row>
    <row r="2542" ht="12.75">
      <c r="A2542" s="175"/>
    </row>
    <row r="2543" ht="12.75">
      <c r="A2543" s="175"/>
    </row>
    <row r="2544" ht="12.75">
      <c r="A2544" s="175"/>
    </row>
    <row r="2545" ht="12.75">
      <c r="A2545" s="175"/>
    </row>
    <row r="2546" ht="12.75">
      <c r="A2546" s="175"/>
    </row>
    <row r="2547" ht="12.75">
      <c r="A2547" s="175"/>
    </row>
    <row r="2548" ht="12.75">
      <c r="A2548" s="175"/>
    </row>
    <row r="2549" ht="12.75">
      <c r="A2549" s="175"/>
    </row>
    <row r="2550" ht="12.75">
      <c r="A2550" s="175"/>
    </row>
    <row r="2551" ht="12.75">
      <c r="A2551" s="175"/>
    </row>
    <row r="2552" ht="12.75">
      <c r="A2552" s="175"/>
    </row>
    <row r="2553" ht="12.75">
      <c r="A2553" s="175"/>
    </row>
    <row r="2554" ht="12.75">
      <c r="A2554" s="175"/>
    </row>
    <row r="2555" ht="12.75">
      <c r="A2555" s="175"/>
    </row>
    <row r="2556" ht="12.75">
      <c r="A2556" s="175"/>
    </row>
    <row r="2557" ht="12.75">
      <c r="A2557" s="175"/>
    </row>
    <row r="2558" ht="12.75">
      <c r="A2558" s="175"/>
    </row>
    <row r="2559" ht="12.75">
      <c r="A2559" s="175"/>
    </row>
    <row r="2560" ht="12.75">
      <c r="A2560" s="175"/>
    </row>
    <row r="2561" ht="12.75">
      <c r="A2561" s="175"/>
    </row>
    <row r="2562" ht="12.75">
      <c r="A2562" s="175"/>
    </row>
    <row r="2563" ht="12.75">
      <c r="A2563" s="175"/>
    </row>
    <row r="2564" ht="12.75">
      <c r="A2564" s="175"/>
    </row>
    <row r="2565" ht="12.75">
      <c r="A2565" s="175"/>
    </row>
    <row r="2566" ht="12.75">
      <c r="A2566" s="175"/>
    </row>
    <row r="2567" ht="12.75">
      <c r="A2567" s="175"/>
    </row>
    <row r="2568" ht="12.75">
      <c r="A2568" s="175"/>
    </row>
    <row r="2569" ht="12.75">
      <c r="A2569" s="175"/>
    </row>
    <row r="2570" ht="12.75">
      <c r="A2570" s="175"/>
    </row>
    <row r="2571" ht="12.75">
      <c r="A2571" s="175"/>
    </row>
    <row r="2572" ht="12.75">
      <c r="A2572" s="175"/>
    </row>
    <row r="2573" ht="12.75">
      <c r="A2573" s="175"/>
    </row>
    <row r="2574" ht="12.75">
      <c r="A2574" s="175"/>
    </row>
    <row r="2575" ht="12.75">
      <c r="A2575" s="175"/>
    </row>
    <row r="2576" ht="12.75">
      <c r="A2576" s="175"/>
    </row>
    <row r="2577" ht="12.75">
      <c r="A2577" s="175"/>
    </row>
    <row r="2578" ht="12.75">
      <c r="A2578" s="175"/>
    </row>
    <row r="2579" ht="12.75">
      <c r="A2579" s="175"/>
    </row>
    <row r="2580" ht="12.75">
      <c r="A2580" s="175"/>
    </row>
    <row r="2581" ht="12.75">
      <c r="A2581" s="175"/>
    </row>
    <row r="2582" ht="12.75">
      <c r="A2582" s="175"/>
    </row>
    <row r="2583" ht="12.75">
      <c r="A2583" s="175"/>
    </row>
    <row r="2584" ht="12.75">
      <c r="A2584" s="175"/>
    </row>
    <row r="2585" ht="12.75">
      <c r="A2585" s="175"/>
    </row>
    <row r="2586" ht="12.75">
      <c r="A2586" s="175"/>
    </row>
    <row r="2587" ht="12.75">
      <c r="A2587" s="175"/>
    </row>
    <row r="2588" ht="12.75">
      <c r="A2588" s="175"/>
    </row>
    <row r="2589" ht="12.75">
      <c r="A2589" s="175"/>
    </row>
    <row r="2590" ht="12.75">
      <c r="A2590" s="175"/>
    </row>
    <row r="2591" ht="12.75">
      <c r="A2591" s="175"/>
    </row>
    <row r="2592" ht="12.75">
      <c r="A2592" s="175"/>
    </row>
    <row r="2593" ht="12.75">
      <c r="A2593" s="175"/>
    </row>
    <row r="2594" ht="12.75">
      <c r="A2594" s="175"/>
    </row>
    <row r="2595" ht="12.75">
      <c r="A2595" s="175"/>
    </row>
    <row r="2596" ht="12.75">
      <c r="A2596" s="175"/>
    </row>
    <row r="2597" ht="12.75">
      <c r="A2597" s="175"/>
    </row>
    <row r="2598" ht="12.75">
      <c r="A2598" s="175"/>
    </row>
    <row r="2599" ht="12.75">
      <c r="A2599" s="175"/>
    </row>
    <row r="2600" ht="12.75">
      <c r="A2600" s="175"/>
    </row>
    <row r="2601" ht="12.75">
      <c r="A2601" s="175"/>
    </row>
    <row r="2602" ht="12.75">
      <c r="A2602" s="175"/>
    </row>
    <row r="2603" ht="12.75">
      <c r="A2603" s="175"/>
    </row>
    <row r="2604" ht="12.75">
      <c r="A2604" s="175"/>
    </row>
    <row r="2605" ht="12.75">
      <c r="A2605" s="175"/>
    </row>
    <row r="2606" ht="12.75">
      <c r="A2606" s="175"/>
    </row>
    <row r="2607" ht="12.75">
      <c r="A2607" s="175"/>
    </row>
    <row r="2608" ht="12.75">
      <c r="A2608" s="175"/>
    </row>
    <row r="2609" ht="12.75">
      <c r="A2609" s="175"/>
    </row>
    <row r="2610" ht="12.75">
      <c r="A2610" s="175"/>
    </row>
    <row r="2611" ht="12.75">
      <c r="A2611" s="175"/>
    </row>
    <row r="2612" ht="12.75">
      <c r="A2612" s="175"/>
    </row>
    <row r="2613" ht="12.75">
      <c r="A2613" s="175"/>
    </row>
    <row r="2614" ht="12.75">
      <c r="A2614" s="175"/>
    </row>
    <row r="2615" ht="12.75">
      <c r="A2615" s="175"/>
    </row>
    <row r="2616" ht="12.75">
      <c r="A2616" s="175"/>
    </row>
    <row r="2617" ht="12.75">
      <c r="A2617" s="175"/>
    </row>
    <row r="2618" ht="12.75">
      <c r="A2618" s="175"/>
    </row>
    <row r="2619" ht="12.75">
      <c r="A2619" s="175"/>
    </row>
    <row r="2620" ht="12.75">
      <c r="A2620" s="175"/>
    </row>
    <row r="2621" ht="12.75">
      <c r="A2621" s="175"/>
    </row>
    <row r="2622" ht="12.75">
      <c r="A2622" s="175"/>
    </row>
    <row r="2623" ht="12.75">
      <c r="A2623" s="175"/>
    </row>
    <row r="2624" ht="12.75">
      <c r="A2624" s="175"/>
    </row>
    <row r="2625" ht="12.75">
      <c r="A2625" s="175"/>
    </row>
    <row r="2626" ht="12.75">
      <c r="A2626" s="175"/>
    </row>
    <row r="2627" ht="12.75">
      <c r="A2627" s="175"/>
    </row>
    <row r="2628" ht="12.75">
      <c r="A2628" s="175"/>
    </row>
    <row r="2629" ht="12.75">
      <c r="A2629" s="175"/>
    </row>
    <row r="2630" ht="12.75">
      <c r="A2630" s="175"/>
    </row>
    <row r="2631" ht="12.75">
      <c r="A2631" s="175"/>
    </row>
    <row r="2632" ht="12.75">
      <c r="A2632" s="175"/>
    </row>
    <row r="2633" ht="12.75">
      <c r="A2633" s="175"/>
    </row>
    <row r="2634" ht="12.75">
      <c r="A2634" s="175"/>
    </row>
    <row r="2635" ht="12.75">
      <c r="A2635" s="175"/>
    </row>
    <row r="2636" ht="12.75">
      <c r="A2636" s="175"/>
    </row>
    <row r="2637" ht="12.75">
      <c r="A2637" s="175"/>
    </row>
    <row r="2638" ht="12.75">
      <c r="A2638" s="175"/>
    </row>
    <row r="2639" ht="12.75">
      <c r="A2639" s="175"/>
    </row>
    <row r="2640" ht="12.75">
      <c r="A2640" s="175"/>
    </row>
    <row r="2641" ht="12.75">
      <c r="A2641" s="175"/>
    </row>
    <row r="2642" ht="12.75">
      <c r="A2642" s="175"/>
    </row>
    <row r="2643" ht="12.75">
      <c r="A2643" s="175"/>
    </row>
    <row r="2644" ht="12.75">
      <c r="A2644" s="175"/>
    </row>
    <row r="2645" ht="12.75">
      <c r="A2645" s="175"/>
    </row>
    <row r="2646" ht="12.75">
      <c r="A2646" s="175"/>
    </row>
    <row r="2647" ht="12.75">
      <c r="A2647" s="175"/>
    </row>
    <row r="2648" ht="12.75">
      <c r="A2648" s="175"/>
    </row>
    <row r="2649" ht="12.75">
      <c r="A2649" s="175"/>
    </row>
    <row r="2650" ht="12.75">
      <c r="A2650" s="175"/>
    </row>
    <row r="2651" ht="12.75">
      <c r="A2651" s="175"/>
    </row>
    <row r="2652" ht="12.75">
      <c r="A2652" s="175"/>
    </row>
    <row r="2653" ht="12.75">
      <c r="A2653" s="175"/>
    </row>
    <row r="2654" ht="12.75">
      <c r="A2654" s="175"/>
    </row>
    <row r="2655" ht="12.75">
      <c r="A2655" s="175"/>
    </row>
    <row r="2656" ht="12.75">
      <c r="A2656" s="175"/>
    </row>
    <row r="2657" ht="12.75">
      <c r="A2657" s="175"/>
    </row>
    <row r="2658" ht="12.75">
      <c r="A2658" s="175"/>
    </row>
    <row r="2659" ht="12.75">
      <c r="A2659" s="175"/>
    </row>
    <row r="2660" ht="12.75">
      <c r="A2660" s="175"/>
    </row>
    <row r="2661" ht="12.75">
      <c r="A2661" s="175"/>
    </row>
    <row r="2662" ht="12.75">
      <c r="A2662" s="175"/>
    </row>
    <row r="2663" ht="12.75">
      <c r="A2663" s="175"/>
    </row>
    <row r="2664" ht="12.75">
      <c r="A2664" s="175"/>
    </row>
    <row r="2665" ht="12.75">
      <c r="A2665" s="175"/>
    </row>
    <row r="2666" ht="12.75">
      <c r="A2666" s="175"/>
    </row>
    <row r="2667" ht="12.75">
      <c r="A2667" s="175"/>
    </row>
    <row r="2668" ht="12.75">
      <c r="A2668" s="175"/>
    </row>
    <row r="2669" ht="12.75">
      <c r="A2669" s="175"/>
    </row>
    <row r="2670" ht="12.75">
      <c r="A2670" s="175"/>
    </row>
    <row r="2671" ht="12.75">
      <c r="A2671" s="175"/>
    </row>
    <row r="2672" ht="12.75">
      <c r="A2672" s="175"/>
    </row>
    <row r="2673" ht="12.75">
      <c r="A2673" s="175"/>
    </row>
    <row r="2674" ht="12.75">
      <c r="A2674" s="175"/>
    </row>
    <row r="2675" ht="12.75">
      <c r="A2675" s="175"/>
    </row>
    <row r="2676" ht="12.75">
      <c r="A2676" s="175"/>
    </row>
    <row r="2677" ht="12.75">
      <c r="A2677" s="175"/>
    </row>
    <row r="2678" ht="12.75">
      <c r="A2678" s="175"/>
    </row>
    <row r="2679" ht="12.75">
      <c r="A2679" s="175"/>
    </row>
    <row r="2680" ht="12.75">
      <c r="A2680" s="175"/>
    </row>
    <row r="2681" ht="12.75">
      <c r="A2681" s="175"/>
    </row>
    <row r="2682" ht="12.75">
      <c r="A2682" s="175"/>
    </row>
    <row r="2683" ht="12.75">
      <c r="A2683" s="175"/>
    </row>
    <row r="2684" ht="12.75">
      <c r="A2684" s="175"/>
    </row>
    <row r="2685" ht="12.75">
      <c r="A2685" s="175"/>
    </row>
    <row r="2686" ht="12.75">
      <c r="A2686" s="175"/>
    </row>
    <row r="2687" ht="12.75">
      <c r="A2687" s="175"/>
    </row>
    <row r="2688" ht="12.75">
      <c r="A2688" s="175"/>
    </row>
    <row r="2689" ht="12.75">
      <c r="A2689" s="175"/>
    </row>
    <row r="2690" ht="12.75">
      <c r="A2690" s="175"/>
    </row>
    <row r="2691" ht="12.75">
      <c r="A2691" s="175"/>
    </row>
    <row r="2692" ht="12.75">
      <c r="A2692" s="175"/>
    </row>
    <row r="2693" ht="12.75">
      <c r="A2693" s="175"/>
    </row>
    <row r="2694" ht="12.75">
      <c r="A2694" s="175"/>
    </row>
    <row r="2695" ht="12.75">
      <c r="A2695" s="175"/>
    </row>
    <row r="2696" ht="12.75">
      <c r="A2696" s="175"/>
    </row>
    <row r="2697" ht="12.75">
      <c r="A2697" s="175"/>
    </row>
    <row r="2698" ht="12.75">
      <c r="A2698" s="175"/>
    </row>
    <row r="2699" ht="12.75">
      <c r="A2699" s="175"/>
    </row>
    <row r="2700" ht="12.75">
      <c r="A2700" s="175"/>
    </row>
    <row r="2701" ht="12.75">
      <c r="A2701" s="175"/>
    </row>
    <row r="2702" ht="12.75">
      <c r="A2702" s="175"/>
    </row>
    <row r="2703" ht="12.75">
      <c r="A2703" s="175"/>
    </row>
    <row r="2704" ht="12.75">
      <c r="A2704" s="175"/>
    </row>
    <row r="2705" ht="12.75">
      <c r="A2705" s="175"/>
    </row>
    <row r="2706" ht="12.75">
      <c r="A2706" s="175"/>
    </row>
    <row r="2707" ht="12.75">
      <c r="A2707" s="175"/>
    </row>
    <row r="2708" ht="12.75">
      <c r="A2708" s="175"/>
    </row>
    <row r="2709" ht="12.75">
      <c r="A2709" s="175"/>
    </row>
    <row r="2710" ht="12.75">
      <c r="A2710" s="175"/>
    </row>
    <row r="2711" ht="12.75">
      <c r="A2711" s="175"/>
    </row>
    <row r="2712" ht="12.75">
      <c r="A2712" s="175"/>
    </row>
    <row r="2713" ht="12.75">
      <c r="A2713" s="175"/>
    </row>
    <row r="2714" ht="12.75">
      <c r="A2714" s="175"/>
    </row>
    <row r="2715" ht="12.75">
      <c r="A2715" s="175"/>
    </row>
    <row r="2716" ht="12.75">
      <c r="A2716" s="175"/>
    </row>
    <row r="2717" ht="12.75">
      <c r="A2717" s="175"/>
    </row>
    <row r="2718" ht="12.75">
      <c r="A2718" s="175"/>
    </row>
    <row r="2719" ht="12.75">
      <c r="A2719" s="175"/>
    </row>
    <row r="2720" ht="12.75">
      <c r="A2720" s="175"/>
    </row>
    <row r="2721" ht="12.75">
      <c r="A2721" s="175"/>
    </row>
    <row r="2722" ht="12.75">
      <c r="A2722" s="175"/>
    </row>
    <row r="2723" ht="12.75">
      <c r="A2723" s="175"/>
    </row>
    <row r="2724" ht="12.75">
      <c r="A2724" s="175"/>
    </row>
    <row r="2725" ht="12.75">
      <c r="A2725" s="175"/>
    </row>
    <row r="2726" ht="12.75">
      <c r="A2726" s="175"/>
    </row>
    <row r="2727" ht="12.75">
      <c r="A2727" s="175"/>
    </row>
    <row r="2728" ht="12.75">
      <c r="A2728" s="175"/>
    </row>
    <row r="2729" ht="12.75">
      <c r="A2729" s="175"/>
    </row>
    <row r="2730" ht="12.75">
      <c r="A2730" s="175"/>
    </row>
    <row r="2731" ht="12.75">
      <c r="A2731" s="175"/>
    </row>
    <row r="2732" ht="12.75">
      <c r="A2732" s="175"/>
    </row>
    <row r="2733" ht="12.75">
      <c r="A2733" s="175"/>
    </row>
    <row r="2734" ht="12.75">
      <c r="A2734" s="175"/>
    </row>
    <row r="2735" ht="12.75">
      <c r="A2735" s="175"/>
    </row>
    <row r="2736" ht="12.75">
      <c r="A2736" s="175"/>
    </row>
    <row r="2737" ht="12.75">
      <c r="A2737" s="175"/>
    </row>
    <row r="2738" ht="12.75">
      <c r="A2738" s="175"/>
    </row>
    <row r="2739" ht="12.75">
      <c r="A2739" s="175"/>
    </row>
    <row r="2740" ht="12.75">
      <c r="A2740" s="175"/>
    </row>
    <row r="2741" ht="12.75">
      <c r="A2741" s="175"/>
    </row>
    <row r="2742" ht="12.75">
      <c r="A2742" s="175"/>
    </row>
    <row r="2743" ht="12.75">
      <c r="A2743" s="175"/>
    </row>
    <row r="2744" ht="12.75">
      <c r="A2744" s="175"/>
    </row>
    <row r="2745" ht="12.75">
      <c r="A2745" s="175"/>
    </row>
    <row r="2746" ht="12.75">
      <c r="A2746" s="175"/>
    </row>
    <row r="2747" ht="12.75">
      <c r="A2747" s="175"/>
    </row>
    <row r="2748" ht="12.75">
      <c r="A2748" s="175"/>
    </row>
    <row r="2749" ht="12.75">
      <c r="A2749" s="175"/>
    </row>
    <row r="2750" ht="12.75">
      <c r="A2750" s="175"/>
    </row>
    <row r="2751" ht="12.75">
      <c r="A2751" s="175"/>
    </row>
    <row r="2752" ht="12.75">
      <c r="A2752" s="175"/>
    </row>
    <row r="2753" ht="12.75">
      <c r="A2753" s="175"/>
    </row>
    <row r="2754" ht="12.75">
      <c r="A2754" s="175"/>
    </row>
    <row r="2755" ht="12.75">
      <c r="A2755" s="175"/>
    </row>
    <row r="2756" ht="12.75">
      <c r="A2756" s="175"/>
    </row>
    <row r="2757" ht="12.75">
      <c r="A2757" s="175"/>
    </row>
    <row r="2758" ht="12.75">
      <c r="A2758" s="175"/>
    </row>
    <row r="2759" ht="12.75">
      <c r="A2759" s="175"/>
    </row>
    <row r="2760" ht="12.75">
      <c r="A2760" s="175"/>
    </row>
    <row r="2761" ht="12.75">
      <c r="A2761" s="175"/>
    </row>
    <row r="2762" ht="12.75">
      <c r="A2762" s="175"/>
    </row>
    <row r="2763" ht="12.75">
      <c r="A2763" s="175"/>
    </row>
    <row r="2764" ht="12.75">
      <c r="A2764" s="175"/>
    </row>
    <row r="2765" ht="12.75">
      <c r="A2765" s="175"/>
    </row>
    <row r="2766" ht="12.75">
      <c r="A2766" s="175"/>
    </row>
    <row r="2767" ht="12.75">
      <c r="A2767" s="175"/>
    </row>
    <row r="2768" ht="12.75">
      <c r="A2768" s="175"/>
    </row>
    <row r="2769" ht="12.75">
      <c r="A2769" s="175"/>
    </row>
    <row r="2770" ht="12.75">
      <c r="A2770" s="175"/>
    </row>
    <row r="2771" ht="12.75">
      <c r="A2771" s="175"/>
    </row>
    <row r="2772" ht="12.75">
      <c r="A2772" s="175"/>
    </row>
    <row r="2773" ht="12.75">
      <c r="A2773" s="175"/>
    </row>
    <row r="2774" ht="12.75">
      <c r="A2774" s="175"/>
    </row>
    <row r="2775" ht="12.75">
      <c r="A2775" s="175"/>
    </row>
    <row r="2776" ht="12.75">
      <c r="A2776" s="175"/>
    </row>
    <row r="2777" ht="12.75">
      <c r="A2777" s="175"/>
    </row>
    <row r="2778" ht="12.75">
      <c r="A2778" s="175"/>
    </row>
    <row r="2779" ht="12.75">
      <c r="A2779" s="175"/>
    </row>
    <row r="2780" ht="12.75">
      <c r="A2780" s="175"/>
    </row>
    <row r="2781" ht="12.75">
      <c r="A2781" s="175"/>
    </row>
    <row r="2782" ht="12.75">
      <c r="A2782" s="175"/>
    </row>
    <row r="2783" ht="12.75">
      <c r="A2783" s="175"/>
    </row>
    <row r="2784" ht="12.75">
      <c r="A2784" s="175"/>
    </row>
    <row r="2785" ht="12.75">
      <c r="A2785" s="175"/>
    </row>
    <row r="2786" ht="12.75">
      <c r="A2786" s="175"/>
    </row>
    <row r="2787" ht="12.75">
      <c r="A2787" s="175"/>
    </row>
    <row r="2788" ht="12.75">
      <c r="A2788" s="175"/>
    </row>
    <row r="2789" ht="12.75">
      <c r="A2789" s="175"/>
    </row>
    <row r="2790" ht="12.75">
      <c r="A2790" s="175"/>
    </row>
    <row r="2791" ht="12.75">
      <c r="A2791" s="175"/>
    </row>
    <row r="2792" ht="12.75">
      <c r="A2792" s="175"/>
    </row>
    <row r="2793" ht="12.75">
      <c r="A2793" s="175"/>
    </row>
    <row r="2794" ht="12.75">
      <c r="A2794" s="175"/>
    </row>
    <row r="2795" ht="12.75">
      <c r="A2795" s="175"/>
    </row>
    <row r="2796" ht="12.75">
      <c r="A2796" s="175"/>
    </row>
    <row r="2797" ht="12.75">
      <c r="A2797" s="175"/>
    </row>
    <row r="2798" ht="12.75">
      <c r="A2798" s="175"/>
    </row>
    <row r="2799" ht="12.75">
      <c r="A2799" s="175"/>
    </row>
    <row r="2800" ht="12.75">
      <c r="A2800" s="175"/>
    </row>
    <row r="2801" ht="12.75">
      <c r="A2801" s="175"/>
    </row>
    <row r="2802" ht="12.75">
      <c r="A2802" s="175"/>
    </row>
    <row r="2803" ht="12.75">
      <c r="A2803" s="175"/>
    </row>
    <row r="2804" ht="12.75">
      <c r="A2804" s="175"/>
    </row>
    <row r="2805" ht="12.75">
      <c r="A2805" s="175"/>
    </row>
    <row r="2806" ht="12.75">
      <c r="A2806" s="175"/>
    </row>
    <row r="2807" ht="12.75">
      <c r="A2807" s="175"/>
    </row>
    <row r="2808" ht="12.75">
      <c r="A2808" s="175"/>
    </row>
    <row r="2809" ht="12.75">
      <c r="A2809" s="175"/>
    </row>
    <row r="2810" ht="12.75">
      <c r="A2810" s="175"/>
    </row>
    <row r="2811" ht="12.75">
      <c r="A2811" s="175"/>
    </row>
    <row r="2812" ht="12.75">
      <c r="A2812" s="175"/>
    </row>
    <row r="2813" ht="12.75">
      <c r="A2813" s="175"/>
    </row>
    <row r="2814" ht="12.75">
      <c r="A2814" s="175"/>
    </row>
    <row r="2815" ht="12.75">
      <c r="A2815" s="175"/>
    </row>
    <row r="2816" ht="12.75">
      <c r="A2816" s="175"/>
    </row>
    <row r="2817" ht="12.75">
      <c r="A2817" s="175"/>
    </row>
    <row r="2818" ht="12.75">
      <c r="A2818" s="175"/>
    </row>
    <row r="2819" ht="12.75">
      <c r="A2819" s="175"/>
    </row>
    <row r="2820" ht="12.75">
      <c r="A2820" s="175"/>
    </row>
    <row r="2821" ht="12.75">
      <c r="A2821" s="175"/>
    </row>
    <row r="2822" ht="12.75">
      <c r="A2822" s="175"/>
    </row>
    <row r="2823" ht="12.75">
      <c r="A2823" s="175"/>
    </row>
    <row r="2824" ht="12.75">
      <c r="A2824" s="175"/>
    </row>
    <row r="2825" ht="12.75">
      <c r="A2825" s="175"/>
    </row>
    <row r="2826" ht="12.75">
      <c r="A2826" s="175"/>
    </row>
    <row r="2827" ht="12.75">
      <c r="A2827" s="175"/>
    </row>
    <row r="2828" ht="12.75">
      <c r="A2828" s="175"/>
    </row>
    <row r="2829" ht="12.75">
      <c r="A2829" s="175"/>
    </row>
    <row r="2830" ht="12.75">
      <c r="A2830" s="175"/>
    </row>
    <row r="2831" ht="12.75">
      <c r="A2831" s="175"/>
    </row>
    <row r="2832" ht="12.75">
      <c r="A2832" s="175"/>
    </row>
    <row r="2833" ht="12.75">
      <c r="A2833" s="175"/>
    </row>
    <row r="2834" ht="12.75">
      <c r="A2834" s="175"/>
    </row>
    <row r="2835" ht="12.75">
      <c r="A2835" s="175"/>
    </row>
    <row r="2836" ht="12.75">
      <c r="A2836" s="175"/>
    </row>
    <row r="2837" ht="12.75">
      <c r="A2837" s="175"/>
    </row>
    <row r="2838" ht="12.75">
      <c r="A2838" s="175"/>
    </row>
    <row r="2839" ht="12.75">
      <c r="A2839" s="175"/>
    </row>
    <row r="2840" ht="12.75">
      <c r="A2840" s="175"/>
    </row>
    <row r="2841" ht="12.75">
      <c r="A2841" s="175"/>
    </row>
    <row r="2842" ht="12.75">
      <c r="A2842" s="175"/>
    </row>
    <row r="2843" ht="12.75">
      <c r="A2843" s="175"/>
    </row>
    <row r="2844" ht="12.75">
      <c r="A2844" s="175"/>
    </row>
    <row r="2845" ht="12.75">
      <c r="A2845" s="175"/>
    </row>
    <row r="2846" ht="12.75">
      <c r="A2846" s="175"/>
    </row>
    <row r="2847" ht="12.75">
      <c r="A2847" s="175"/>
    </row>
    <row r="2848" ht="12.75">
      <c r="A2848" s="175"/>
    </row>
    <row r="2849" ht="12.75">
      <c r="A2849" s="175"/>
    </row>
    <row r="2850" ht="12.75">
      <c r="A2850" s="175"/>
    </row>
    <row r="2851" ht="12.75">
      <c r="A2851" s="175"/>
    </row>
    <row r="2852" ht="12.75">
      <c r="A2852" s="175"/>
    </row>
    <row r="2853" ht="12.75">
      <c r="A2853" s="175"/>
    </row>
    <row r="2854" ht="12.75">
      <c r="A2854" s="175"/>
    </row>
    <row r="2855" ht="12.75">
      <c r="A2855" s="175"/>
    </row>
    <row r="2856" ht="12.75">
      <c r="A2856" s="175"/>
    </row>
    <row r="2857" ht="12.75">
      <c r="A2857" s="175"/>
    </row>
    <row r="2858" ht="12.75">
      <c r="A2858" s="175"/>
    </row>
    <row r="2859" ht="12.75">
      <c r="A2859" s="175"/>
    </row>
    <row r="2860" ht="12.75">
      <c r="A2860" s="175"/>
    </row>
    <row r="2861" ht="12.75">
      <c r="A2861" s="175"/>
    </row>
    <row r="2862" ht="12.75">
      <c r="A2862" s="175"/>
    </row>
    <row r="2863" ht="12.75">
      <c r="A2863" s="175"/>
    </row>
    <row r="2864" ht="12.75">
      <c r="A2864" s="175"/>
    </row>
    <row r="2865" ht="12.75">
      <c r="A2865" s="175"/>
    </row>
    <row r="2866" ht="12.75">
      <c r="A2866" s="175"/>
    </row>
    <row r="2867" ht="12.75">
      <c r="A2867" s="175"/>
    </row>
    <row r="2868" ht="12.75">
      <c r="A2868" s="175"/>
    </row>
    <row r="2869" ht="12.75">
      <c r="A2869" s="175"/>
    </row>
    <row r="2870" ht="12.75">
      <c r="A2870" s="175"/>
    </row>
    <row r="2871" ht="12.75">
      <c r="A2871" s="175"/>
    </row>
    <row r="2872" ht="12.75">
      <c r="A2872" s="175"/>
    </row>
    <row r="2873" ht="12.75">
      <c r="A2873" s="175"/>
    </row>
    <row r="2874" ht="12.75">
      <c r="A2874" s="175"/>
    </row>
    <row r="2875" ht="12.75">
      <c r="A2875" s="175"/>
    </row>
    <row r="2876" ht="12.75">
      <c r="A2876" s="175"/>
    </row>
    <row r="2877" ht="12.75">
      <c r="A2877" s="175"/>
    </row>
    <row r="2878" ht="12.75">
      <c r="A2878" s="175"/>
    </row>
    <row r="2879" ht="12.75">
      <c r="A2879" s="175"/>
    </row>
    <row r="2880" ht="12.75">
      <c r="A2880" s="175"/>
    </row>
    <row r="2881" ht="12.75">
      <c r="A2881" s="175"/>
    </row>
    <row r="2882" ht="12.75">
      <c r="A2882" s="175"/>
    </row>
    <row r="2883" ht="12.75">
      <c r="A2883" s="175"/>
    </row>
    <row r="2884" ht="12.75">
      <c r="A2884" s="175"/>
    </row>
    <row r="2885" ht="12.75">
      <c r="A2885" s="175"/>
    </row>
    <row r="2886" ht="12.75">
      <c r="A2886" s="175"/>
    </row>
    <row r="2887" ht="12.75">
      <c r="A2887" s="175"/>
    </row>
    <row r="2888" ht="12.75">
      <c r="A2888" s="175"/>
    </row>
    <row r="2889" ht="12.75">
      <c r="A2889" s="175"/>
    </row>
    <row r="2890" ht="12.75">
      <c r="A2890" s="175"/>
    </row>
    <row r="2891" ht="12.75">
      <c r="A2891" s="175"/>
    </row>
    <row r="2892" ht="12.75">
      <c r="A2892" s="175"/>
    </row>
    <row r="2893" ht="12.75">
      <c r="A2893" s="175"/>
    </row>
    <row r="2894" ht="12.75">
      <c r="A2894" s="175"/>
    </row>
    <row r="2895" ht="12.75">
      <c r="A2895" s="175"/>
    </row>
    <row r="2896" ht="12.75">
      <c r="A2896" s="175"/>
    </row>
    <row r="2897" ht="12.75">
      <c r="A2897" s="175"/>
    </row>
    <row r="2898" ht="12.75">
      <c r="A2898" s="175"/>
    </row>
    <row r="2899" ht="12.75">
      <c r="A2899" s="175"/>
    </row>
    <row r="2900" ht="12.75">
      <c r="A2900" s="175"/>
    </row>
    <row r="2901" ht="12.75">
      <c r="A2901" s="175"/>
    </row>
    <row r="2902" ht="12.75">
      <c r="A2902" s="175"/>
    </row>
    <row r="2903" ht="12.75">
      <c r="A2903" s="175"/>
    </row>
    <row r="2904" ht="12.75">
      <c r="A2904" s="175"/>
    </row>
    <row r="2905" ht="12.75">
      <c r="A2905" s="175"/>
    </row>
    <row r="2906" ht="12.75">
      <c r="A2906" s="175"/>
    </row>
    <row r="2907" ht="12.75">
      <c r="A2907" s="175"/>
    </row>
    <row r="2908" ht="12.75">
      <c r="A2908" s="175"/>
    </row>
    <row r="2909" ht="12.75">
      <c r="A2909" s="175"/>
    </row>
    <row r="2910" ht="12.75">
      <c r="A2910" s="175"/>
    </row>
    <row r="2911" ht="12.75">
      <c r="A2911" s="175"/>
    </row>
    <row r="2912" ht="12.75">
      <c r="A2912" s="175"/>
    </row>
    <row r="2913" ht="12.75">
      <c r="A2913" s="175"/>
    </row>
    <row r="2914" ht="12.75">
      <c r="A2914" s="175"/>
    </row>
    <row r="2915" ht="12.75">
      <c r="A2915" s="175"/>
    </row>
    <row r="2916" ht="12.75">
      <c r="A2916" s="175"/>
    </row>
    <row r="2917" ht="12.75">
      <c r="A2917" s="175"/>
    </row>
    <row r="2918" ht="12.75">
      <c r="A2918" s="175"/>
    </row>
    <row r="2919" ht="12.75">
      <c r="A2919" s="175"/>
    </row>
    <row r="2920" ht="12.75">
      <c r="A2920" s="175"/>
    </row>
    <row r="2921" ht="12.75">
      <c r="A2921" s="175"/>
    </row>
    <row r="2922" ht="12.75">
      <c r="A2922" s="175"/>
    </row>
    <row r="2923" ht="12.75">
      <c r="A2923" s="175"/>
    </row>
    <row r="2924" ht="12.75">
      <c r="A2924" s="175"/>
    </row>
    <row r="2925" ht="12.75">
      <c r="A2925" s="175"/>
    </row>
    <row r="2926" ht="12.75">
      <c r="A2926" s="175"/>
    </row>
    <row r="2927" ht="12.75">
      <c r="A2927" s="175"/>
    </row>
    <row r="2928" ht="12.75">
      <c r="A2928" s="175"/>
    </row>
    <row r="2929" ht="12.75">
      <c r="A2929" s="175"/>
    </row>
    <row r="2930" ht="12.75">
      <c r="A2930" s="175"/>
    </row>
    <row r="2931" ht="12.75">
      <c r="A2931" s="175"/>
    </row>
    <row r="2932" ht="12.75">
      <c r="A2932" s="175"/>
    </row>
    <row r="2933" ht="12.75">
      <c r="A2933" s="175"/>
    </row>
    <row r="2934" ht="12.75">
      <c r="A2934" s="175"/>
    </row>
    <row r="2935" ht="12.75">
      <c r="A2935" s="175"/>
    </row>
    <row r="2936" ht="12.75">
      <c r="A2936" s="175"/>
    </row>
    <row r="2937" ht="12.75">
      <c r="A2937" s="175"/>
    </row>
    <row r="2938" ht="12.75">
      <c r="A2938" s="175"/>
    </row>
    <row r="2939" ht="12.75">
      <c r="A2939" s="175"/>
    </row>
    <row r="2940" ht="12.75">
      <c r="A2940" s="175"/>
    </row>
    <row r="2941" ht="12.75">
      <c r="A2941" s="175"/>
    </row>
    <row r="2942" ht="12.75">
      <c r="A2942" s="175"/>
    </row>
    <row r="2943" ht="12.75">
      <c r="A2943" s="175"/>
    </row>
    <row r="2944" ht="12.75">
      <c r="A2944" s="175"/>
    </row>
    <row r="2945" ht="12.75">
      <c r="A2945" s="175"/>
    </row>
    <row r="2946" ht="12.75">
      <c r="A2946" s="175"/>
    </row>
    <row r="2947" ht="12.75">
      <c r="A2947" s="175"/>
    </row>
    <row r="2948" ht="12.75">
      <c r="A2948" s="175"/>
    </row>
    <row r="2949" ht="12.75">
      <c r="A2949" s="175"/>
    </row>
    <row r="2950" ht="12.75">
      <c r="A2950" s="175"/>
    </row>
    <row r="2951" ht="12.75">
      <c r="A2951" s="175"/>
    </row>
    <row r="2952" ht="12.75">
      <c r="A2952" s="175"/>
    </row>
    <row r="2953" ht="12.75">
      <c r="A2953" s="175"/>
    </row>
    <row r="2954" ht="12.75">
      <c r="A2954" s="175"/>
    </row>
    <row r="2955" ht="12.75">
      <c r="A2955" s="175"/>
    </row>
    <row r="2956" ht="12.75">
      <c r="A2956" s="175"/>
    </row>
    <row r="2957" ht="12.75">
      <c r="A2957" s="175"/>
    </row>
    <row r="2958" ht="12.75">
      <c r="A2958" s="175"/>
    </row>
    <row r="2959" ht="12.75">
      <c r="A2959" s="175"/>
    </row>
    <row r="2960" ht="12.75">
      <c r="A2960" s="175"/>
    </row>
    <row r="2961" ht="12.75">
      <c r="A2961" s="175"/>
    </row>
    <row r="2962" ht="12.75">
      <c r="A2962" s="175"/>
    </row>
    <row r="2963" ht="12.75">
      <c r="A2963" s="175"/>
    </row>
    <row r="2964" ht="12.75">
      <c r="A2964" s="175"/>
    </row>
    <row r="2965" ht="12.75">
      <c r="A2965" s="175"/>
    </row>
    <row r="2966" ht="12.75">
      <c r="A2966" s="175"/>
    </row>
    <row r="2967" ht="12.75">
      <c r="A2967" s="175"/>
    </row>
    <row r="2968" ht="12.75">
      <c r="A2968" s="175"/>
    </row>
    <row r="2969" ht="12.75">
      <c r="A2969" s="175"/>
    </row>
    <row r="2970" ht="12.75">
      <c r="A2970" s="175"/>
    </row>
    <row r="2971" ht="12.75">
      <c r="A2971" s="175"/>
    </row>
    <row r="2972" ht="12.75">
      <c r="A2972" s="175"/>
    </row>
    <row r="2973" ht="12.75">
      <c r="A2973" s="175"/>
    </row>
    <row r="2974" ht="12.75">
      <c r="A2974" s="175"/>
    </row>
    <row r="2975" ht="12.75">
      <c r="A2975" s="175"/>
    </row>
    <row r="2976" ht="12.75">
      <c r="A2976" s="175"/>
    </row>
    <row r="2977" ht="12.75">
      <c r="A2977" s="175"/>
    </row>
    <row r="2978" ht="12.75">
      <c r="A2978" s="175"/>
    </row>
    <row r="2979" ht="12.75">
      <c r="A2979" s="175"/>
    </row>
    <row r="2980" ht="12.75">
      <c r="A2980" s="175"/>
    </row>
    <row r="2981" ht="12.75">
      <c r="A2981" s="175"/>
    </row>
    <row r="2982" ht="12.75">
      <c r="A2982" s="175"/>
    </row>
    <row r="2983" ht="12.75">
      <c r="A2983" s="175"/>
    </row>
    <row r="2984" ht="12.75">
      <c r="A2984" s="175"/>
    </row>
    <row r="2985" ht="12.75">
      <c r="A2985" s="175"/>
    </row>
    <row r="2986" ht="12.75">
      <c r="A2986" s="175"/>
    </row>
    <row r="2987" ht="12.75">
      <c r="A2987" s="175"/>
    </row>
    <row r="2988" ht="12.75">
      <c r="A2988" s="175"/>
    </row>
    <row r="2989" ht="12.75">
      <c r="A2989" s="175"/>
    </row>
    <row r="2990" ht="12.75">
      <c r="A2990" s="175"/>
    </row>
    <row r="2991" ht="12.75">
      <c r="A2991" s="175"/>
    </row>
    <row r="2992" ht="12.75">
      <c r="A2992" s="175"/>
    </row>
    <row r="2993" ht="12.75">
      <c r="A2993" s="175"/>
    </row>
    <row r="2994" ht="12.75">
      <c r="A2994" s="175"/>
    </row>
    <row r="2995" ht="12.75">
      <c r="A2995" s="175"/>
    </row>
    <row r="2996" ht="12.75">
      <c r="A2996" s="175"/>
    </row>
    <row r="2997" ht="12.75">
      <c r="A2997" s="175"/>
    </row>
    <row r="2998" ht="12.75">
      <c r="A2998" s="175"/>
    </row>
    <row r="2999" ht="12.75">
      <c r="A2999" s="175"/>
    </row>
    <row r="3000" ht="12.75">
      <c r="A3000" s="175"/>
    </row>
    <row r="3001" ht="12.75">
      <c r="A3001" s="175"/>
    </row>
    <row r="3002" ht="12.75">
      <c r="A3002" s="175"/>
    </row>
    <row r="3003" ht="12.75">
      <c r="A3003" s="175"/>
    </row>
    <row r="3004" ht="12.75">
      <c r="A3004" s="175"/>
    </row>
    <row r="3005" ht="12.75">
      <c r="A3005" s="175"/>
    </row>
    <row r="3006" ht="12.75">
      <c r="A3006" s="175"/>
    </row>
    <row r="3007" ht="12.75">
      <c r="A3007" s="175"/>
    </row>
    <row r="3008" ht="12.75">
      <c r="A3008" s="175"/>
    </row>
    <row r="3009" ht="12.75">
      <c r="A3009" s="175"/>
    </row>
    <row r="3010" ht="12.75">
      <c r="A3010" s="175"/>
    </row>
    <row r="3011" ht="12.75">
      <c r="A3011" s="175"/>
    </row>
    <row r="3012" ht="12.75">
      <c r="A3012" s="175"/>
    </row>
    <row r="3013" ht="12.75">
      <c r="A3013" s="175"/>
    </row>
    <row r="3014" ht="12.75">
      <c r="A3014" s="175"/>
    </row>
    <row r="3015" ht="12.75">
      <c r="A3015" s="175"/>
    </row>
    <row r="3016" ht="12.75">
      <c r="A3016" s="175"/>
    </row>
    <row r="3017" ht="12.75">
      <c r="A3017" s="175"/>
    </row>
    <row r="3018" ht="12.75">
      <c r="A3018" s="175"/>
    </row>
    <row r="3019" ht="12.75">
      <c r="A3019" s="175"/>
    </row>
    <row r="3020" ht="12.75">
      <c r="A3020" s="175"/>
    </row>
    <row r="3021" ht="12.75">
      <c r="A3021" s="175"/>
    </row>
    <row r="3022" ht="12.75">
      <c r="A3022" s="175"/>
    </row>
    <row r="3023" ht="12.75">
      <c r="A3023" s="175"/>
    </row>
    <row r="3024" ht="12.75">
      <c r="A3024" s="175"/>
    </row>
    <row r="3025" ht="12.75">
      <c r="A3025" s="175"/>
    </row>
    <row r="3026" ht="12.75">
      <c r="A3026" s="175"/>
    </row>
    <row r="3027" ht="12.75">
      <c r="A3027" s="175"/>
    </row>
    <row r="3028" ht="12.75">
      <c r="A3028" s="175"/>
    </row>
    <row r="3029" ht="12.75">
      <c r="A3029" s="175"/>
    </row>
    <row r="3030" ht="12.75">
      <c r="A3030" s="175"/>
    </row>
    <row r="3031" ht="12.75">
      <c r="A3031" s="175"/>
    </row>
    <row r="3032" ht="12.75">
      <c r="A3032" s="175"/>
    </row>
    <row r="3033" ht="12.75">
      <c r="A3033" s="175"/>
    </row>
    <row r="3034" ht="12.75">
      <c r="A3034" s="175"/>
    </row>
    <row r="3035" ht="12.75">
      <c r="A3035" s="175"/>
    </row>
    <row r="3036" ht="12.75">
      <c r="A3036" s="175"/>
    </row>
    <row r="3037" ht="12.75">
      <c r="A3037" s="175"/>
    </row>
    <row r="3038" ht="12.75">
      <c r="A3038" s="175"/>
    </row>
    <row r="3039" ht="12.75">
      <c r="A3039" s="175"/>
    </row>
    <row r="3040" ht="12.75">
      <c r="A3040" s="175"/>
    </row>
    <row r="3041" ht="12.75">
      <c r="A3041" s="175"/>
    </row>
    <row r="3042" ht="12.75">
      <c r="A3042" s="175"/>
    </row>
    <row r="3043" ht="12.75">
      <c r="A3043" s="175"/>
    </row>
    <row r="3044" ht="12.75">
      <c r="A3044" s="175"/>
    </row>
    <row r="3045" ht="12.75">
      <c r="A3045" s="175"/>
    </row>
    <row r="3046" ht="12.75">
      <c r="A3046" s="175"/>
    </row>
    <row r="3047" ht="12.75">
      <c r="A3047" s="175"/>
    </row>
    <row r="3048" ht="12.75">
      <c r="A3048" s="175"/>
    </row>
    <row r="3049" ht="12.75">
      <c r="A3049" s="175"/>
    </row>
    <row r="3050" ht="12.75">
      <c r="A3050" s="175"/>
    </row>
    <row r="3051" ht="12.75">
      <c r="A3051" s="175"/>
    </row>
    <row r="3052" ht="12.75">
      <c r="A3052" s="175"/>
    </row>
    <row r="3053" ht="12.75">
      <c r="A3053" s="175"/>
    </row>
    <row r="3054" ht="12.75">
      <c r="A3054" s="175"/>
    </row>
    <row r="3055" ht="12.75">
      <c r="A3055" s="175"/>
    </row>
    <row r="3056" ht="12.75">
      <c r="A3056" s="175"/>
    </row>
    <row r="3057" ht="12.75">
      <c r="A3057" s="175"/>
    </row>
    <row r="3058" ht="12.75">
      <c r="A3058" s="175"/>
    </row>
    <row r="3059" ht="12.75">
      <c r="A3059" s="175"/>
    </row>
    <row r="3060" ht="12.75">
      <c r="A3060" s="175"/>
    </row>
    <row r="3061" ht="12.75">
      <c r="A3061" s="175"/>
    </row>
    <row r="3062" ht="12.75">
      <c r="A3062" s="175"/>
    </row>
    <row r="3063" ht="12.75">
      <c r="A3063" s="175"/>
    </row>
    <row r="3064" ht="12.75">
      <c r="A3064" s="175"/>
    </row>
    <row r="3065" ht="12.75">
      <c r="A3065" s="175"/>
    </row>
    <row r="3066" ht="12.75">
      <c r="A3066" s="175"/>
    </row>
    <row r="3067" ht="12.75">
      <c r="A3067" s="175"/>
    </row>
    <row r="3068" ht="12.75">
      <c r="A3068" s="175"/>
    </row>
    <row r="3069" ht="12.75">
      <c r="A3069" s="175"/>
    </row>
    <row r="3070" ht="12.75">
      <c r="A3070" s="175"/>
    </row>
    <row r="3071" ht="12.75">
      <c r="A3071" s="175"/>
    </row>
    <row r="3072" ht="12.75">
      <c r="A3072" s="175"/>
    </row>
    <row r="3073" ht="12.75">
      <c r="A3073" s="175"/>
    </row>
    <row r="3074" ht="12.75">
      <c r="A3074" s="175"/>
    </row>
    <row r="3075" ht="12.75">
      <c r="A3075" s="175"/>
    </row>
    <row r="3076" ht="12.75">
      <c r="A3076" s="175"/>
    </row>
    <row r="3077" ht="12.75">
      <c r="A3077" s="175"/>
    </row>
    <row r="3078" ht="12.75">
      <c r="A3078" s="175"/>
    </row>
    <row r="3079" ht="12.75">
      <c r="A3079" s="175"/>
    </row>
    <row r="3080" ht="12.75">
      <c r="A3080" s="175"/>
    </row>
    <row r="3081" ht="12.75">
      <c r="A3081" s="175"/>
    </row>
    <row r="3082" ht="12.75">
      <c r="A3082" s="175"/>
    </row>
    <row r="3083" ht="12.75">
      <c r="A3083" s="175"/>
    </row>
    <row r="3084" ht="12.75">
      <c r="A3084" s="175"/>
    </row>
    <row r="3085" ht="12.75">
      <c r="A3085" s="175"/>
    </row>
    <row r="3086" ht="12.75">
      <c r="A3086" s="175"/>
    </row>
    <row r="3087" ht="12.75">
      <c r="A3087" s="175"/>
    </row>
    <row r="3088" ht="12.75">
      <c r="A3088" s="175"/>
    </row>
    <row r="3089" ht="12.75">
      <c r="A3089" s="175"/>
    </row>
    <row r="3090" ht="12.75">
      <c r="A3090" s="175"/>
    </row>
    <row r="3091" ht="12.75">
      <c r="A3091" s="175"/>
    </row>
    <row r="3092" ht="12.75">
      <c r="A3092" s="175"/>
    </row>
    <row r="3093" ht="12.75">
      <c r="A3093" s="175"/>
    </row>
    <row r="3094" ht="12.75">
      <c r="A3094" s="175"/>
    </row>
    <row r="3095" ht="12.75">
      <c r="A3095" s="175"/>
    </row>
    <row r="3096" ht="12.75">
      <c r="A3096" s="175"/>
    </row>
    <row r="3097" ht="12.75">
      <c r="A3097" s="175"/>
    </row>
    <row r="3098" ht="12.75">
      <c r="A3098" s="175"/>
    </row>
    <row r="3099" ht="12.75">
      <c r="A3099" s="175"/>
    </row>
    <row r="3100" ht="12.75">
      <c r="A3100" s="175"/>
    </row>
    <row r="3101" ht="12.75">
      <c r="A3101" s="175"/>
    </row>
    <row r="3102" ht="12.75">
      <c r="A3102" s="175"/>
    </row>
    <row r="3103" ht="12.75">
      <c r="A3103" s="175"/>
    </row>
    <row r="3104" ht="12.75">
      <c r="A3104" s="175"/>
    </row>
    <row r="3105" ht="12.75">
      <c r="A3105" s="175"/>
    </row>
    <row r="3106" ht="12.75">
      <c r="A3106" s="175"/>
    </row>
    <row r="3107" ht="12.75">
      <c r="A3107" s="175"/>
    </row>
    <row r="3108" ht="12.75">
      <c r="A3108" s="175"/>
    </row>
    <row r="3109" ht="12.75">
      <c r="A3109" s="175"/>
    </row>
    <row r="3110" ht="12.75">
      <c r="A3110" s="175"/>
    </row>
    <row r="3111" ht="12.75">
      <c r="A3111" s="175"/>
    </row>
    <row r="3112" ht="12.75">
      <c r="A3112" s="175"/>
    </row>
    <row r="3113" ht="12.75">
      <c r="A3113" s="175"/>
    </row>
    <row r="3114" ht="12.75">
      <c r="A3114" s="175"/>
    </row>
    <row r="3115" ht="12.75">
      <c r="A3115" s="175"/>
    </row>
    <row r="3116" ht="12.75">
      <c r="A3116" s="175"/>
    </row>
    <row r="3117" ht="12.75">
      <c r="A3117" s="175"/>
    </row>
    <row r="3118" ht="12.75">
      <c r="A3118" s="175"/>
    </row>
    <row r="3119" ht="12.75">
      <c r="A3119" s="175"/>
    </row>
    <row r="3120" ht="12.75">
      <c r="A3120" s="175"/>
    </row>
    <row r="3121" ht="12.75">
      <c r="A3121" s="175"/>
    </row>
    <row r="3122" ht="12.75">
      <c r="A3122" s="175"/>
    </row>
    <row r="3123" ht="12.75">
      <c r="A3123" s="175"/>
    </row>
    <row r="3124" ht="12.75">
      <c r="A3124" s="175"/>
    </row>
    <row r="3125" ht="12.75">
      <c r="A3125" s="175"/>
    </row>
    <row r="3126" ht="12.75">
      <c r="A3126" s="175"/>
    </row>
    <row r="3127" ht="12.75">
      <c r="A3127" s="175"/>
    </row>
    <row r="3128" ht="12.75">
      <c r="A3128" s="175"/>
    </row>
    <row r="3129" ht="12.75">
      <c r="A3129" s="175"/>
    </row>
    <row r="3130" ht="12.75">
      <c r="A3130" s="175"/>
    </row>
    <row r="3131" ht="12.75">
      <c r="A3131" s="175"/>
    </row>
    <row r="3132" ht="12.75">
      <c r="A3132" s="175"/>
    </row>
    <row r="3133" ht="12.75">
      <c r="A3133" s="175"/>
    </row>
    <row r="3134" ht="12.75">
      <c r="A3134" s="175"/>
    </row>
    <row r="3135" ht="12.75">
      <c r="A3135" s="175"/>
    </row>
    <row r="3136" ht="12.75">
      <c r="A3136" s="175"/>
    </row>
    <row r="3137" ht="12.75">
      <c r="A3137" s="175"/>
    </row>
    <row r="3138" ht="12.75">
      <c r="A3138" s="175"/>
    </row>
    <row r="3139" ht="12.75">
      <c r="A3139" s="175"/>
    </row>
    <row r="3140" ht="12.75">
      <c r="A3140" s="175"/>
    </row>
    <row r="3141" ht="12.75">
      <c r="A3141" s="175"/>
    </row>
    <row r="3142" ht="12.75">
      <c r="A3142" s="175"/>
    </row>
    <row r="3143" ht="12.75">
      <c r="A3143" s="175"/>
    </row>
    <row r="3144" ht="12.75">
      <c r="A3144" s="175"/>
    </row>
    <row r="3145" ht="12.75">
      <c r="A3145" s="175"/>
    </row>
    <row r="3146" ht="12.75">
      <c r="A3146" s="175"/>
    </row>
    <row r="3147" ht="12.75">
      <c r="A3147" s="175"/>
    </row>
    <row r="3148" ht="12.75">
      <c r="A3148" s="175"/>
    </row>
    <row r="3149" ht="12.75">
      <c r="A3149" s="175"/>
    </row>
    <row r="3150" ht="12.75">
      <c r="A3150" s="175"/>
    </row>
    <row r="3151" ht="12.75">
      <c r="A3151" s="175"/>
    </row>
    <row r="3152" ht="12.75">
      <c r="A3152" s="175"/>
    </row>
    <row r="3153" ht="12.75">
      <c r="A3153" s="175"/>
    </row>
    <row r="3154" ht="12.75">
      <c r="A3154" s="175"/>
    </row>
    <row r="3155" ht="12.75">
      <c r="A3155" s="175"/>
    </row>
    <row r="3156" ht="12.75">
      <c r="A3156" s="175"/>
    </row>
    <row r="3157" ht="12.75">
      <c r="A3157" s="175"/>
    </row>
    <row r="3158" ht="12.75">
      <c r="A3158" s="175"/>
    </row>
    <row r="3159" ht="12.75">
      <c r="A3159" s="175"/>
    </row>
    <row r="3160" ht="12.75">
      <c r="A3160" s="175"/>
    </row>
    <row r="3161" ht="12.75">
      <c r="A3161" s="175"/>
    </row>
    <row r="3162" ht="12.75">
      <c r="A3162" s="175"/>
    </row>
    <row r="3163" ht="12.75">
      <c r="A3163" s="175"/>
    </row>
    <row r="3164" ht="12.75">
      <c r="A3164" s="175"/>
    </row>
    <row r="3165" ht="12.75">
      <c r="A3165" s="175"/>
    </row>
    <row r="3166" ht="12.75">
      <c r="A3166" s="175"/>
    </row>
    <row r="3167" ht="12.75">
      <c r="A3167" s="175"/>
    </row>
    <row r="3168" ht="12.75">
      <c r="A3168" s="175"/>
    </row>
    <row r="3169" ht="12.75">
      <c r="A3169" s="175"/>
    </row>
    <row r="3170" ht="12.75">
      <c r="A3170" s="175"/>
    </row>
    <row r="3171" ht="12.75">
      <c r="A3171" s="175"/>
    </row>
    <row r="3172" ht="12.75">
      <c r="A3172" s="175"/>
    </row>
    <row r="3173" ht="12.75">
      <c r="A3173" s="175"/>
    </row>
    <row r="3174" ht="12.75">
      <c r="A3174" s="175"/>
    </row>
    <row r="3175" ht="12.75">
      <c r="A3175" s="175"/>
    </row>
    <row r="3176" ht="12.75">
      <c r="A3176" s="175"/>
    </row>
    <row r="3177" ht="12.75">
      <c r="A3177" s="175"/>
    </row>
    <row r="3178" ht="12.75">
      <c r="A3178" s="175"/>
    </row>
    <row r="3179" ht="12.75">
      <c r="A3179" s="175"/>
    </row>
    <row r="3180" ht="12.75">
      <c r="A3180" s="175"/>
    </row>
    <row r="3181" ht="12.75">
      <c r="A3181" s="175"/>
    </row>
    <row r="3182" ht="12.75">
      <c r="A3182" s="175"/>
    </row>
    <row r="3183" ht="12.75">
      <c r="A3183" s="175"/>
    </row>
    <row r="3184" ht="12.75">
      <c r="A3184" s="175"/>
    </row>
    <row r="3185" ht="12.75">
      <c r="A3185" s="175"/>
    </row>
    <row r="3186" ht="12.75">
      <c r="A3186" s="175"/>
    </row>
    <row r="3187" ht="12.75">
      <c r="A3187" s="175"/>
    </row>
    <row r="3188" ht="12.75">
      <c r="A3188" s="175"/>
    </row>
    <row r="3189" ht="12.75">
      <c r="A3189" s="175"/>
    </row>
    <row r="3190" ht="12.75">
      <c r="A3190" s="175"/>
    </row>
    <row r="3191" ht="12.75">
      <c r="A3191" s="175"/>
    </row>
    <row r="3192" ht="12.75">
      <c r="A3192" s="175"/>
    </row>
    <row r="3193" ht="12.75">
      <c r="A3193" s="175"/>
    </row>
    <row r="3194" ht="12.75">
      <c r="A3194" s="175"/>
    </row>
    <row r="3195" ht="12.75">
      <c r="A3195" s="175"/>
    </row>
    <row r="3196" ht="12.75">
      <c r="A3196" s="175"/>
    </row>
    <row r="3197" ht="12.75">
      <c r="A3197" s="175"/>
    </row>
    <row r="3198" ht="12.75">
      <c r="A3198" s="175"/>
    </row>
    <row r="3199" ht="12.75">
      <c r="A3199" s="175"/>
    </row>
    <row r="3200" ht="12.75">
      <c r="A3200" s="175"/>
    </row>
    <row r="3201" ht="12.75">
      <c r="A3201" s="175"/>
    </row>
    <row r="3202" ht="12.75">
      <c r="A3202" s="175"/>
    </row>
    <row r="3203" ht="12.75">
      <c r="A3203" s="175"/>
    </row>
    <row r="3204" ht="12.75">
      <c r="A3204" s="175"/>
    </row>
    <row r="3205" ht="12.75">
      <c r="A3205" s="175"/>
    </row>
    <row r="3206" ht="12.75">
      <c r="A3206" s="175"/>
    </row>
    <row r="3207" ht="12.75">
      <c r="A3207" s="175"/>
    </row>
    <row r="3208" ht="12.75">
      <c r="A3208" s="175"/>
    </row>
    <row r="3209" ht="12.75">
      <c r="A3209" s="175"/>
    </row>
    <row r="3210" ht="12.75">
      <c r="A3210" s="175"/>
    </row>
    <row r="3211" ht="12.75">
      <c r="A3211" s="175"/>
    </row>
    <row r="3212" ht="12.75">
      <c r="A3212" s="175"/>
    </row>
    <row r="3213" ht="12.75">
      <c r="A3213" s="175"/>
    </row>
    <row r="3214" ht="12.75">
      <c r="A3214" s="175"/>
    </row>
    <row r="3215" ht="12.75">
      <c r="A3215" s="175"/>
    </row>
    <row r="3216" ht="12.75">
      <c r="A3216" s="175"/>
    </row>
    <row r="3217" ht="12.75">
      <c r="A3217" s="175"/>
    </row>
    <row r="3218" ht="12.75">
      <c r="A3218" s="175"/>
    </row>
    <row r="3219" ht="12.75">
      <c r="A3219" s="175"/>
    </row>
    <row r="3220" ht="12.75">
      <c r="A3220" s="175"/>
    </row>
    <row r="3221" ht="12.75">
      <c r="A3221" s="175"/>
    </row>
    <row r="3222" ht="12.75">
      <c r="A3222" s="175"/>
    </row>
    <row r="3223" ht="12.75">
      <c r="A3223" s="175"/>
    </row>
    <row r="3224" ht="12.75">
      <c r="A3224" s="175"/>
    </row>
    <row r="3225" ht="12.75">
      <c r="A3225" s="175"/>
    </row>
    <row r="3226" ht="12.75">
      <c r="A3226" s="175"/>
    </row>
    <row r="3227" ht="12.75">
      <c r="A3227" s="175"/>
    </row>
    <row r="3228" ht="12.75">
      <c r="A3228" s="175"/>
    </row>
    <row r="3229" ht="12.75">
      <c r="A3229" s="175"/>
    </row>
    <row r="3230" ht="12.75">
      <c r="A3230" s="175"/>
    </row>
    <row r="3231" ht="12.75">
      <c r="A3231" s="175"/>
    </row>
    <row r="3232" ht="12.75">
      <c r="A3232" s="175"/>
    </row>
    <row r="3233" ht="12.75">
      <c r="A3233" s="175"/>
    </row>
    <row r="3234" ht="12.75">
      <c r="A3234" s="175"/>
    </row>
    <row r="3235" ht="12.75">
      <c r="A3235" s="175"/>
    </row>
    <row r="3236" ht="12.75">
      <c r="A3236" s="175"/>
    </row>
    <row r="3237" ht="12.75">
      <c r="A3237" s="175"/>
    </row>
    <row r="3238" ht="12.75">
      <c r="A3238" s="175"/>
    </row>
    <row r="3239" ht="12.75">
      <c r="A3239" s="175"/>
    </row>
    <row r="3240" ht="12.75">
      <c r="A3240" s="175"/>
    </row>
    <row r="3241" ht="12.75">
      <c r="A3241" s="175"/>
    </row>
    <row r="3242" ht="12.75">
      <c r="A3242" s="175"/>
    </row>
    <row r="3243" ht="12.75">
      <c r="A3243" s="175"/>
    </row>
    <row r="3244" ht="12.75">
      <c r="A3244" s="175"/>
    </row>
    <row r="3245" ht="12.75">
      <c r="A3245" s="175"/>
    </row>
    <row r="3246" ht="12.75">
      <c r="A3246" s="175"/>
    </row>
    <row r="3247" ht="12.75">
      <c r="A3247" s="175"/>
    </row>
    <row r="3248" ht="12.75">
      <c r="A3248" s="175"/>
    </row>
    <row r="3249" ht="12.75">
      <c r="A3249" s="175"/>
    </row>
    <row r="3250" ht="12.75">
      <c r="A3250" s="175"/>
    </row>
    <row r="3251" ht="12.75">
      <c r="A3251" s="175"/>
    </row>
    <row r="3252" ht="12.75">
      <c r="A3252" s="175"/>
    </row>
    <row r="3253" ht="12.75">
      <c r="A3253" s="175"/>
    </row>
    <row r="3254" ht="12.75">
      <c r="A3254" s="175"/>
    </row>
    <row r="3255" ht="12.75">
      <c r="A3255" s="175"/>
    </row>
    <row r="3256" ht="12.75">
      <c r="A3256" s="175"/>
    </row>
    <row r="3257" ht="12.75">
      <c r="A3257" s="175"/>
    </row>
    <row r="3258" ht="12.75">
      <c r="A3258" s="175"/>
    </row>
    <row r="3259" ht="12.75">
      <c r="A3259" s="175"/>
    </row>
    <row r="3260" ht="12.75">
      <c r="A3260" s="175"/>
    </row>
    <row r="3261" ht="12.75">
      <c r="A3261" s="175"/>
    </row>
    <row r="3262" ht="12.75">
      <c r="A3262" s="175"/>
    </row>
    <row r="3263" ht="12.75">
      <c r="A3263" s="175"/>
    </row>
    <row r="3264" ht="12.75">
      <c r="A3264" s="175"/>
    </row>
    <row r="3265" ht="12.75">
      <c r="A3265" s="175"/>
    </row>
    <row r="3266" ht="12.75">
      <c r="A3266" s="175"/>
    </row>
    <row r="3267" ht="12.75">
      <c r="A3267" s="175"/>
    </row>
    <row r="3268" ht="12.75">
      <c r="A3268" s="175"/>
    </row>
    <row r="3269" ht="12.75">
      <c r="A3269" s="175"/>
    </row>
    <row r="3270" ht="12.75">
      <c r="A3270" s="175"/>
    </row>
    <row r="3271" ht="12.75">
      <c r="A3271" s="175"/>
    </row>
    <row r="3272" ht="12.75">
      <c r="A3272" s="175"/>
    </row>
    <row r="3273" ht="12.75">
      <c r="A3273" s="175"/>
    </row>
    <row r="3274" ht="12.75">
      <c r="A3274" s="175"/>
    </row>
    <row r="3275" ht="12.75">
      <c r="A3275" s="175"/>
    </row>
    <row r="3276" ht="12.75">
      <c r="A3276" s="175"/>
    </row>
    <row r="3277" ht="12.75">
      <c r="A3277" s="175"/>
    </row>
    <row r="3278" ht="12.75">
      <c r="A3278" s="175"/>
    </row>
    <row r="3279" ht="12.75">
      <c r="A3279" s="175"/>
    </row>
    <row r="3280" ht="12.75">
      <c r="A3280" s="175"/>
    </row>
    <row r="3281" ht="12.75">
      <c r="A3281" s="175"/>
    </row>
    <row r="3282" ht="12.75">
      <c r="A3282" s="175"/>
    </row>
    <row r="3283" ht="12.75">
      <c r="A3283" s="175"/>
    </row>
    <row r="3284" ht="12.75">
      <c r="A3284" s="175"/>
    </row>
    <row r="3285" ht="12.75">
      <c r="A3285" s="175"/>
    </row>
    <row r="3286" ht="12.75">
      <c r="A3286" s="175"/>
    </row>
    <row r="3287" ht="12.75">
      <c r="A3287" s="175"/>
    </row>
    <row r="3288" ht="12.75">
      <c r="A3288" s="175"/>
    </row>
    <row r="3289" ht="12.75">
      <c r="A3289" s="175"/>
    </row>
    <row r="3290" ht="12.75">
      <c r="A3290" s="175"/>
    </row>
    <row r="3291" ht="12.75">
      <c r="A3291" s="175"/>
    </row>
    <row r="3292" ht="12.75">
      <c r="A3292" s="175"/>
    </row>
    <row r="3293" ht="12.75">
      <c r="A3293" s="175"/>
    </row>
    <row r="3294" ht="12.75">
      <c r="A3294" s="175"/>
    </row>
    <row r="3295" ht="12.75">
      <c r="A3295" s="175"/>
    </row>
    <row r="3296" ht="12.75">
      <c r="A3296" s="175"/>
    </row>
    <row r="3297" ht="12.75">
      <c r="A3297" s="175"/>
    </row>
    <row r="3298" ht="12.75">
      <c r="A3298" s="175"/>
    </row>
    <row r="3299" ht="12.75">
      <c r="A3299" s="175"/>
    </row>
    <row r="3300" ht="12.75">
      <c r="A3300" s="175"/>
    </row>
    <row r="3301" ht="12.75">
      <c r="A3301" s="175"/>
    </row>
    <row r="3302" ht="12.75">
      <c r="A3302" s="175"/>
    </row>
    <row r="3303" ht="12.75">
      <c r="A3303" s="175"/>
    </row>
    <row r="3304" ht="12.75">
      <c r="A3304" s="175"/>
    </row>
    <row r="3305" ht="12.75">
      <c r="A3305" s="175"/>
    </row>
    <row r="3306" ht="12.75">
      <c r="A3306" s="175"/>
    </row>
    <row r="3307" ht="12.75">
      <c r="A3307" s="175"/>
    </row>
    <row r="3308" ht="12.75">
      <c r="A3308" s="175"/>
    </row>
    <row r="3309" ht="12.75">
      <c r="A3309" s="175"/>
    </row>
    <row r="3310" ht="12.75">
      <c r="A3310" s="175"/>
    </row>
    <row r="3311" ht="12.75">
      <c r="A3311" s="175"/>
    </row>
    <row r="3312" ht="12.75">
      <c r="A3312" s="175"/>
    </row>
    <row r="3313" ht="12.75">
      <c r="A3313" s="175"/>
    </row>
    <row r="3314" ht="12.75">
      <c r="A3314" s="175"/>
    </row>
    <row r="3315" ht="12.75">
      <c r="A3315" s="175"/>
    </row>
    <row r="3316" ht="12.75">
      <c r="A3316" s="175"/>
    </row>
    <row r="3317" ht="12.75">
      <c r="A3317" s="175"/>
    </row>
    <row r="3318" ht="12.75">
      <c r="A3318" s="175"/>
    </row>
    <row r="3319" ht="12.75">
      <c r="A3319" s="175"/>
    </row>
    <row r="3320" ht="12.75">
      <c r="A3320" s="175"/>
    </row>
    <row r="3321" ht="12.75">
      <c r="A3321" s="175"/>
    </row>
    <row r="3322" ht="12.75">
      <c r="A3322" s="175"/>
    </row>
    <row r="3323" ht="12.75">
      <c r="A3323" s="175"/>
    </row>
    <row r="3324" ht="12.75">
      <c r="A3324" s="175"/>
    </row>
    <row r="3325" ht="12.75">
      <c r="A3325" s="175"/>
    </row>
    <row r="3326" ht="12.75">
      <c r="A3326" s="175"/>
    </row>
    <row r="3327" ht="12.75">
      <c r="A3327" s="175"/>
    </row>
    <row r="3328" ht="12.75">
      <c r="A3328" s="175"/>
    </row>
    <row r="3329" ht="12.75">
      <c r="A3329" s="175"/>
    </row>
    <row r="3330" ht="12.75">
      <c r="A3330" s="175"/>
    </row>
    <row r="3331" ht="12.75">
      <c r="A3331" s="175"/>
    </row>
    <row r="3332" ht="12.75">
      <c r="A3332" s="175"/>
    </row>
    <row r="3333" ht="12.75">
      <c r="A3333" s="175"/>
    </row>
    <row r="3334" ht="12.75">
      <c r="A3334" s="175"/>
    </row>
    <row r="3335" ht="12.75">
      <c r="A3335" s="175"/>
    </row>
    <row r="3336" ht="12.75">
      <c r="A3336" s="175"/>
    </row>
    <row r="3337" ht="12.75">
      <c r="A3337" s="175"/>
    </row>
    <row r="3338" ht="12.75">
      <c r="A3338" s="175"/>
    </row>
    <row r="3339" ht="12.75">
      <c r="A3339" s="175"/>
    </row>
    <row r="3340" ht="12.75">
      <c r="A3340" s="175"/>
    </row>
    <row r="3341" ht="12.75">
      <c r="A3341" s="175"/>
    </row>
    <row r="3342" ht="12.75">
      <c r="A3342" s="175"/>
    </row>
    <row r="3343" ht="12.75">
      <c r="A3343" s="175"/>
    </row>
    <row r="3344" ht="12.75">
      <c r="A3344" s="175"/>
    </row>
    <row r="3345" ht="12.75">
      <c r="A3345" s="175"/>
    </row>
    <row r="3346" ht="12.75">
      <c r="A3346" s="175"/>
    </row>
    <row r="3347" ht="12.75">
      <c r="A3347" s="175"/>
    </row>
    <row r="3348" ht="12.75">
      <c r="A3348" s="175"/>
    </row>
    <row r="3349" ht="12.75">
      <c r="A3349" s="175"/>
    </row>
    <row r="3350" ht="12.75">
      <c r="A3350" s="175"/>
    </row>
    <row r="3351" ht="12.75">
      <c r="A3351" s="175"/>
    </row>
    <row r="3352" ht="12.75">
      <c r="A3352" s="175"/>
    </row>
    <row r="3353" ht="12.75">
      <c r="A3353" s="175"/>
    </row>
    <row r="3354" ht="12.75">
      <c r="A3354" s="175"/>
    </row>
    <row r="3355" ht="12.75">
      <c r="A3355" s="175"/>
    </row>
    <row r="3356" ht="12.75">
      <c r="A3356" s="175"/>
    </row>
    <row r="3357" ht="12.75">
      <c r="A3357" s="175"/>
    </row>
    <row r="3358" ht="12.75">
      <c r="A3358" s="175"/>
    </row>
    <row r="3359" ht="12.75">
      <c r="A3359" s="175"/>
    </row>
    <row r="3360" ht="12.75">
      <c r="A3360" s="175"/>
    </row>
    <row r="3361" ht="12.75">
      <c r="A3361" s="175"/>
    </row>
    <row r="3362" ht="12.75">
      <c r="A3362" s="175"/>
    </row>
    <row r="3363" ht="12.75">
      <c r="A3363" s="175"/>
    </row>
    <row r="3364" ht="12.75">
      <c r="A3364" s="175"/>
    </row>
    <row r="3365" ht="12.75">
      <c r="A3365" s="175"/>
    </row>
    <row r="3366" ht="12.75">
      <c r="A3366" s="175"/>
    </row>
    <row r="3367" ht="12.75">
      <c r="A3367" s="175"/>
    </row>
    <row r="3368" ht="12.75">
      <c r="A3368" s="175"/>
    </row>
    <row r="3369" ht="12.75">
      <c r="A3369" s="175"/>
    </row>
    <row r="3370" ht="12.75">
      <c r="A3370" s="175"/>
    </row>
    <row r="3371" ht="12.75">
      <c r="A3371" s="175"/>
    </row>
    <row r="3372" ht="12.75">
      <c r="A3372" s="175"/>
    </row>
    <row r="3373" ht="12.75">
      <c r="A3373" s="175"/>
    </row>
    <row r="3374" ht="12.75">
      <c r="A3374" s="175"/>
    </row>
    <row r="3375" ht="12.75">
      <c r="A3375" s="175"/>
    </row>
    <row r="3376" ht="12.75">
      <c r="A3376" s="175"/>
    </row>
    <row r="3377" ht="12.75">
      <c r="A3377" s="175"/>
    </row>
    <row r="3378" ht="12.75">
      <c r="A3378" s="175"/>
    </row>
    <row r="3379" ht="12.75">
      <c r="A3379" s="175"/>
    </row>
    <row r="3380" ht="12.75">
      <c r="A3380" s="175"/>
    </row>
    <row r="3381" ht="12.75">
      <c r="A3381" s="175"/>
    </row>
    <row r="3382" ht="12.75">
      <c r="A3382" s="175"/>
    </row>
    <row r="3383" ht="12.75">
      <c r="A3383" s="175"/>
    </row>
    <row r="3384" ht="12.75">
      <c r="A3384" s="175"/>
    </row>
    <row r="3385" ht="12.75">
      <c r="A3385" s="175"/>
    </row>
    <row r="3386" ht="12.75">
      <c r="A3386" s="175"/>
    </row>
    <row r="3387" ht="12.75">
      <c r="A3387" s="175"/>
    </row>
    <row r="3388" ht="12.75">
      <c r="A3388" s="175"/>
    </row>
    <row r="3389" ht="12.75">
      <c r="A3389" s="175"/>
    </row>
    <row r="3390" ht="12.75">
      <c r="A3390" s="175"/>
    </row>
    <row r="3391" ht="12.75">
      <c r="A3391" s="175"/>
    </row>
    <row r="3392" ht="12.75">
      <c r="A3392" s="175"/>
    </row>
    <row r="3393" ht="12.75">
      <c r="A3393" s="175"/>
    </row>
    <row r="3394" ht="12.75">
      <c r="A3394" s="175"/>
    </row>
    <row r="3395" ht="12.75">
      <c r="A3395" s="175"/>
    </row>
    <row r="3396" ht="12.75">
      <c r="A3396" s="175"/>
    </row>
    <row r="3397" ht="12.75">
      <c r="A3397" s="175"/>
    </row>
    <row r="3398" ht="12.75">
      <c r="A3398" s="175"/>
    </row>
    <row r="3399" ht="12.75">
      <c r="A3399" s="175"/>
    </row>
    <row r="3400" ht="12.75">
      <c r="A3400" s="175"/>
    </row>
    <row r="3401" ht="12.75">
      <c r="A3401" s="175"/>
    </row>
    <row r="3402" ht="12.75">
      <c r="A3402" s="175"/>
    </row>
    <row r="3403" ht="12.75">
      <c r="A3403" s="175"/>
    </row>
    <row r="3404" ht="12.75">
      <c r="A3404" s="175"/>
    </row>
    <row r="3405" ht="12.75">
      <c r="A3405" s="175"/>
    </row>
    <row r="3406" ht="12.75">
      <c r="A3406" s="175"/>
    </row>
    <row r="3407" ht="12.75">
      <c r="A3407" s="175"/>
    </row>
    <row r="3408" ht="12.75">
      <c r="A3408" s="175"/>
    </row>
    <row r="3409" ht="12.75">
      <c r="A3409" s="175"/>
    </row>
    <row r="3410" ht="12.75">
      <c r="A3410" s="175"/>
    </row>
    <row r="3411" ht="12.75">
      <c r="A3411" s="175"/>
    </row>
    <row r="3412" ht="12.75">
      <c r="A3412" s="175"/>
    </row>
    <row r="3413" ht="12.75">
      <c r="A3413" s="175"/>
    </row>
    <row r="3414" ht="12.75">
      <c r="A3414" s="175"/>
    </row>
    <row r="3415" ht="12.75">
      <c r="A3415" s="175"/>
    </row>
    <row r="3416" ht="12.75">
      <c r="A3416" s="175"/>
    </row>
    <row r="3417" ht="12.75">
      <c r="A3417" s="175"/>
    </row>
    <row r="3418" ht="12.75">
      <c r="A3418" s="175"/>
    </row>
    <row r="3419" ht="12.75">
      <c r="A3419" s="175"/>
    </row>
    <row r="3420" ht="12.75">
      <c r="A3420" s="175"/>
    </row>
    <row r="3421" ht="12.75">
      <c r="A3421" s="175"/>
    </row>
    <row r="3422" ht="12.75">
      <c r="A3422" s="175"/>
    </row>
    <row r="3423" ht="12.75">
      <c r="A3423" s="175"/>
    </row>
    <row r="3424" ht="12.75">
      <c r="A3424" s="175"/>
    </row>
    <row r="3425" ht="12.75">
      <c r="A3425" s="175"/>
    </row>
    <row r="3426" ht="12.75">
      <c r="A3426" s="175"/>
    </row>
    <row r="3427" ht="12.75">
      <c r="A3427" s="175"/>
    </row>
    <row r="3428" ht="12.75">
      <c r="A3428" s="175"/>
    </row>
    <row r="3429" ht="12.75">
      <c r="A3429" s="175"/>
    </row>
    <row r="3430" ht="12.75">
      <c r="A3430" s="175"/>
    </row>
    <row r="3431" ht="12.75">
      <c r="A3431" s="175"/>
    </row>
    <row r="3432" ht="12.75">
      <c r="A3432" s="175"/>
    </row>
    <row r="3433" ht="12.75">
      <c r="A3433" s="175"/>
    </row>
    <row r="3434" ht="12.75">
      <c r="A3434" s="175"/>
    </row>
    <row r="3435" ht="12.75">
      <c r="A3435" s="175"/>
    </row>
    <row r="3436" ht="12.75">
      <c r="A3436" s="175"/>
    </row>
    <row r="3437" ht="12.75">
      <c r="A3437" s="175"/>
    </row>
    <row r="3438" ht="12.75">
      <c r="A3438" s="175"/>
    </row>
    <row r="3439" ht="12.75">
      <c r="A3439" s="175"/>
    </row>
    <row r="3440" ht="12.75">
      <c r="A3440" s="175"/>
    </row>
    <row r="3441" ht="12.75">
      <c r="A3441" s="175"/>
    </row>
    <row r="3442" ht="12.75">
      <c r="A3442" s="175"/>
    </row>
    <row r="3443" ht="12.75">
      <c r="A3443" s="175"/>
    </row>
    <row r="3444" ht="12.75">
      <c r="A3444" s="175"/>
    </row>
    <row r="3445" ht="12.75">
      <c r="A3445" s="175"/>
    </row>
    <row r="3446" ht="12.75">
      <c r="A3446" s="175"/>
    </row>
    <row r="3447" ht="12.75">
      <c r="A3447" s="175"/>
    </row>
    <row r="3448" ht="12.75">
      <c r="A3448" s="175"/>
    </row>
    <row r="3449" ht="12.75">
      <c r="A3449" s="175"/>
    </row>
    <row r="3450" ht="12.75">
      <c r="A3450" s="175"/>
    </row>
    <row r="3451" ht="12.75">
      <c r="A3451" s="175"/>
    </row>
    <row r="3452" ht="12.75">
      <c r="A3452" s="175"/>
    </row>
    <row r="3453" ht="12.75">
      <c r="A3453" s="175"/>
    </row>
    <row r="3454" ht="12.75">
      <c r="A3454" s="175"/>
    </row>
    <row r="3455" ht="12.75">
      <c r="A3455" s="175"/>
    </row>
    <row r="3456" ht="12.75">
      <c r="A3456" s="175"/>
    </row>
    <row r="3457" ht="12.75">
      <c r="A3457" s="175"/>
    </row>
    <row r="3458" ht="12.75">
      <c r="A3458" s="175"/>
    </row>
    <row r="3459" ht="12.75">
      <c r="A3459" s="175"/>
    </row>
    <row r="3460" ht="12.75">
      <c r="A3460" s="175"/>
    </row>
    <row r="3461" ht="12.75">
      <c r="A3461" s="175"/>
    </row>
    <row r="3462" ht="12.75">
      <c r="A3462" s="175"/>
    </row>
    <row r="3463" ht="12.75">
      <c r="A3463" s="175"/>
    </row>
    <row r="3464" ht="12.75">
      <c r="A3464" s="175"/>
    </row>
    <row r="3465" ht="12.75">
      <c r="A3465" s="175"/>
    </row>
    <row r="3466" ht="12.75">
      <c r="A3466" s="175"/>
    </row>
    <row r="3467" ht="12.75">
      <c r="A3467" s="175"/>
    </row>
    <row r="3468" ht="12.75">
      <c r="A3468" s="175"/>
    </row>
    <row r="3469" ht="12.75">
      <c r="A3469" s="175"/>
    </row>
    <row r="3470" ht="12.75">
      <c r="A3470" s="175"/>
    </row>
    <row r="3471" ht="12.75">
      <c r="A3471" s="175"/>
    </row>
    <row r="3472" ht="12.75">
      <c r="A3472" s="175"/>
    </row>
    <row r="3473" ht="12.75">
      <c r="A3473" s="175"/>
    </row>
    <row r="3474" ht="12.75">
      <c r="A3474" s="175"/>
    </row>
    <row r="3475" ht="12.75">
      <c r="A3475" s="175"/>
    </row>
    <row r="3476" ht="12.75">
      <c r="A3476" s="175"/>
    </row>
    <row r="3477" ht="12.75">
      <c r="A3477" s="175"/>
    </row>
    <row r="3478" ht="12.75">
      <c r="A3478" s="175"/>
    </row>
    <row r="3479" ht="12.75">
      <c r="A3479" s="175"/>
    </row>
    <row r="3480" ht="12.75">
      <c r="A3480" s="175"/>
    </row>
    <row r="3481" ht="12.75">
      <c r="A3481" s="175"/>
    </row>
    <row r="3482" ht="12.75">
      <c r="A3482" s="175"/>
    </row>
    <row r="3483" ht="12.75">
      <c r="A3483" s="175"/>
    </row>
    <row r="3484" ht="12.75">
      <c r="A3484" s="175"/>
    </row>
    <row r="3485" ht="12.75">
      <c r="A3485" s="175"/>
    </row>
    <row r="3486" ht="12.75">
      <c r="A3486" s="175"/>
    </row>
    <row r="3487" ht="12.75">
      <c r="A3487" s="175"/>
    </row>
    <row r="3488" ht="12.75">
      <c r="A3488" s="175"/>
    </row>
    <row r="3489" ht="12.75">
      <c r="A3489" s="175"/>
    </row>
    <row r="3490" ht="12.75">
      <c r="A3490" s="175"/>
    </row>
    <row r="3491" ht="12.75">
      <c r="A3491" s="175"/>
    </row>
    <row r="3492" ht="12.75">
      <c r="A3492" s="175"/>
    </row>
    <row r="3493" ht="12.75">
      <c r="A3493" s="175"/>
    </row>
    <row r="3494" ht="12.75">
      <c r="A3494" s="175"/>
    </row>
    <row r="3495" ht="12.75">
      <c r="A3495" s="175"/>
    </row>
    <row r="3496" ht="12.75">
      <c r="A3496" s="175"/>
    </row>
    <row r="3497" ht="12.75">
      <c r="A3497" s="175"/>
    </row>
    <row r="3498" ht="12.75">
      <c r="A3498" s="175"/>
    </row>
    <row r="3499" ht="12.75">
      <c r="A3499" s="175"/>
    </row>
    <row r="3500" ht="12.75">
      <c r="A3500" s="175"/>
    </row>
    <row r="3501" ht="12.75">
      <c r="A3501" s="175"/>
    </row>
    <row r="3502" ht="12.75">
      <c r="A3502" s="175"/>
    </row>
    <row r="3503" ht="12.75">
      <c r="A3503" s="175"/>
    </row>
    <row r="3504" ht="12.75">
      <c r="A3504" s="175"/>
    </row>
    <row r="3505" ht="12.75">
      <c r="A3505" s="175"/>
    </row>
    <row r="3506" ht="12.75">
      <c r="A3506" s="175"/>
    </row>
    <row r="3507" ht="12.75">
      <c r="A3507" s="175"/>
    </row>
    <row r="3508" ht="12.75">
      <c r="A3508" s="175"/>
    </row>
    <row r="3509" ht="12.75">
      <c r="A3509" s="175"/>
    </row>
    <row r="3510" ht="12.75">
      <c r="A3510" s="175"/>
    </row>
    <row r="3511" ht="12.75">
      <c r="A3511" s="175"/>
    </row>
    <row r="3512" ht="12.75">
      <c r="A3512" s="175"/>
    </row>
    <row r="3513" ht="12.75">
      <c r="A3513" s="175"/>
    </row>
    <row r="3514" ht="12.75">
      <c r="A3514" s="175"/>
    </row>
    <row r="3515" ht="12.75">
      <c r="A3515" s="175"/>
    </row>
    <row r="3516" ht="12.75">
      <c r="A3516" s="175"/>
    </row>
    <row r="3517" ht="12.75">
      <c r="A3517" s="175"/>
    </row>
    <row r="3518" ht="12.75">
      <c r="A3518" s="175"/>
    </row>
    <row r="3519" ht="12.75">
      <c r="A3519" s="175"/>
    </row>
    <row r="3520" ht="12.75">
      <c r="A3520" s="175"/>
    </row>
    <row r="3521" ht="12.75">
      <c r="A3521" s="175"/>
    </row>
    <row r="3522" ht="12.75">
      <c r="A3522" s="175"/>
    </row>
    <row r="3523" ht="12.75">
      <c r="A3523" s="175"/>
    </row>
    <row r="3524" ht="12.75">
      <c r="A3524" s="175"/>
    </row>
    <row r="3525" ht="12.75">
      <c r="A3525" s="175"/>
    </row>
    <row r="3526" ht="12.75">
      <c r="A3526" s="175"/>
    </row>
    <row r="3527" ht="12.75">
      <c r="A3527" s="175"/>
    </row>
    <row r="3528" ht="12.75">
      <c r="A3528" s="175"/>
    </row>
    <row r="3529" ht="12.75">
      <c r="A3529" s="175"/>
    </row>
    <row r="3530" ht="12.75">
      <c r="A3530" s="175"/>
    </row>
    <row r="3531" ht="12.75">
      <c r="A3531" s="175"/>
    </row>
    <row r="3532" ht="12.75">
      <c r="A3532" s="175"/>
    </row>
    <row r="3533" ht="12.75">
      <c r="A3533" s="175"/>
    </row>
    <row r="3534" ht="12.75">
      <c r="A3534" s="175"/>
    </row>
    <row r="3535" ht="12.75">
      <c r="A3535" s="175"/>
    </row>
    <row r="3536" ht="12.75">
      <c r="A3536" s="175"/>
    </row>
    <row r="3537" ht="12.75">
      <c r="A3537" s="175"/>
    </row>
    <row r="3538" ht="12.75">
      <c r="A3538" s="175"/>
    </row>
    <row r="3539" ht="12.75">
      <c r="A3539" s="175"/>
    </row>
    <row r="3540" ht="12.75">
      <c r="A3540" s="175"/>
    </row>
    <row r="3541" ht="12.75">
      <c r="A3541" s="175"/>
    </row>
    <row r="3542" ht="12.75">
      <c r="A3542" s="175"/>
    </row>
    <row r="3543" ht="12.75">
      <c r="A3543" s="175"/>
    </row>
    <row r="3544" ht="12.75">
      <c r="A3544" s="175"/>
    </row>
    <row r="3545" ht="12.75">
      <c r="A3545" s="175"/>
    </row>
    <row r="3546" ht="12.75">
      <c r="A3546" s="175"/>
    </row>
    <row r="3547" ht="12.75">
      <c r="A3547" s="175"/>
    </row>
    <row r="3548" ht="12.75">
      <c r="A3548" s="175"/>
    </row>
    <row r="3549" ht="12.75">
      <c r="A3549" s="175"/>
    </row>
    <row r="3550" ht="12.75">
      <c r="A3550" s="175"/>
    </row>
    <row r="3551" ht="12.75">
      <c r="A3551" s="175"/>
    </row>
    <row r="3552" ht="12.75">
      <c r="A3552" s="175"/>
    </row>
    <row r="3553" ht="12.75">
      <c r="A3553" s="175"/>
    </row>
    <row r="3554" ht="12.75">
      <c r="A3554" s="175"/>
    </row>
    <row r="3555" ht="12.75">
      <c r="A3555" s="175"/>
    </row>
    <row r="3556" ht="12.75">
      <c r="A3556" s="175"/>
    </row>
    <row r="3557" ht="12.75">
      <c r="A3557" s="175"/>
    </row>
    <row r="3558" ht="12.75">
      <c r="A3558" s="175"/>
    </row>
    <row r="3559" ht="12.75">
      <c r="A3559" s="175"/>
    </row>
    <row r="3560" ht="12.75">
      <c r="A3560" s="175"/>
    </row>
    <row r="3561" ht="12.75">
      <c r="A3561" s="175"/>
    </row>
    <row r="3562" ht="12.75">
      <c r="A3562" s="175"/>
    </row>
    <row r="3563" ht="12.75">
      <c r="A3563" s="175"/>
    </row>
    <row r="3564" ht="12.75">
      <c r="A3564" s="175"/>
    </row>
    <row r="3565" ht="12.75">
      <c r="A3565" s="175"/>
    </row>
    <row r="3566" ht="12.75">
      <c r="A3566" s="175"/>
    </row>
    <row r="3567" ht="12.75">
      <c r="A3567" s="175"/>
    </row>
    <row r="3568" ht="12.75">
      <c r="A3568" s="175"/>
    </row>
    <row r="3569" ht="12.75">
      <c r="A3569" s="175"/>
    </row>
    <row r="3570" ht="12.75">
      <c r="A3570" s="175"/>
    </row>
    <row r="3571" ht="12.75">
      <c r="A3571" s="175"/>
    </row>
    <row r="3572" ht="12.75">
      <c r="A3572" s="175"/>
    </row>
    <row r="3573" ht="12.75">
      <c r="A3573" s="175"/>
    </row>
    <row r="3574" ht="12.75">
      <c r="A3574" s="175"/>
    </row>
    <row r="3575" ht="12.75">
      <c r="A3575" s="175"/>
    </row>
    <row r="3576" ht="12.75">
      <c r="A3576" s="175"/>
    </row>
    <row r="3577" ht="12.75">
      <c r="A3577" s="175"/>
    </row>
    <row r="3578" ht="12.75">
      <c r="A3578" s="175"/>
    </row>
    <row r="3579" ht="12.75">
      <c r="A3579" s="175"/>
    </row>
    <row r="3580" ht="12.75">
      <c r="A3580" s="175"/>
    </row>
    <row r="3581" ht="12.75">
      <c r="A3581" s="175"/>
    </row>
    <row r="3582" ht="12.75">
      <c r="A3582" s="175"/>
    </row>
    <row r="3583" ht="12.75">
      <c r="A3583" s="175"/>
    </row>
    <row r="3584" ht="12.75">
      <c r="A3584" s="175"/>
    </row>
    <row r="3585" ht="12.75">
      <c r="A3585" s="175"/>
    </row>
    <row r="3586" ht="12.75">
      <c r="A3586" s="175"/>
    </row>
    <row r="3587" ht="12.75">
      <c r="A3587" s="175"/>
    </row>
    <row r="3588" ht="12.75">
      <c r="A3588" s="175"/>
    </row>
    <row r="3589" ht="12.75">
      <c r="A3589" s="175"/>
    </row>
    <row r="3590" ht="12.75">
      <c r="A3590" s="175"/>
    </row>
    <row r="3591" ht="12.75">
      <c r="A3591" s="175"/>
    </row>
    <row r="3592" ht="12.75">
      <c r="A3592" s="175"/>
    </row>
    <row r="3593" ht="12.75">
      <c r="A3593" s="175"/>
    </row>
    <row r="3594" ht="12.75">
      <c r="A3594" s="175"/>
    </row>
    <row r="3595" ht="12.75">
      <c r="A3595" s="175"/>
    </row>
    <row r="3596" ht="12.75">
      <c r="A3596" s="175"/>
    </row>
    <row r="3597" ht="12.75">
      <c r="A3597" s="175"/>
    </row>
    <row r="3598" ht="12.75">
      <c r="A3598" s="175"/>
    </row>
    <row r="3599" ht="12.75">
      <c r="A3599" s="175"/>
    </row>
    <row r="3600" ht="12.75">
      <c r="A3600" s="175"/>
    </row>
    <row r="3601" ht="12.75">
      <c r="A3601" s="175"/>
    </row>
    <row r="3602" ht="12.75">
      <c r="A3602" s="175"/>
    </row>
    <row r="3603" ht="12.75">
      <c r="A3603" s="175"/>
    </row>
    <row r="3604" ht="12.75">
      <c r="A3604" s="175"/>
    </row>
    <row r="3605" ht="12.75">
      <c r="A3605" s="175"/>
    </row>
    <row r="3606" ht="12.75">
      <c r="A3606" s="175"/>
    </row>
    <row r="3607" ht="12.75">
      <c r="A3607" s="175"/>
    </row>
    <row r="3608" ht="12.75">
      <c r="A3608" s="175"/>
    </row>
    <row r="3609" ht="12.75">
      <c r="A3609" s="175"/>
    </row>
    <row r="3610" ht="12.75">
      <c r="A3610" s="175"/>
    </row>
    <row r="3611" ht="12.75">
      <c r="A3611" s="175"/>
    </row>
    <row r="3612" ht="12.75">
      <c r="A3612" s="175"/>
    </row>
    <row r="3613" ht="12.75">
      <c r="A3613" s="175"/>
    </row>
    <row r="3614" ht="12.75">
      <c r="A3614" s="175"/>
    </row>
    <row r="3615" ht="12.75">
      <c r="A3615" s="175"/>
    </row>
    <row r="3616" ht="12.75">
      <c r="A3616" s="175"/>
    </row>
    <row r="3617" ht="12.75">
      <c r="A3617" s="175"/>
    </row>
    <row r="3618" ht="12.75">
      <c r="A3618" s="175"/>
    </row>
    <row r="3619" ht="12.75">
      <c r="A3619" s="175"/>
    </row>
    <row r="3620" ht="12.75">
      <c r="A3620" s="175"/>
    </row>
    <row r="3621" ht="12.75">
      <c r="A3621" s="175"/>
    </row>
    <row r="3622" ht="12.75">
      <c r="A3622" s="175"/>
    </row>
    <row r="3623" ht="12.75">
      <c r="A3623" s="175"/>
    </row>
    <row r="3624" ht="12.75">
      <c r="A3624" s="175"/>
    </row>
    <row r="3625" ht="12.75">
      <c r="A3625" s="175"/>
    </row>
    <row r="3626" ht="12.75">
      <c r="A3626" s="175"/>
    </row>
    <row r="3627" ht="12.75">
      <c r="A3627" s="175"/>
    </row>
    <row r="3628" ht="12.75">
      <c r="A3628" s="175"/>
    </row>
    <row r="3629" ht="12.75">
      <c r="A3629" s="175"/>
    </row>
    <row r="3630" ht="12.75">
      <c r="A3630" s="175"/>
    </row>
    <row r="3631" ht="12.75">
      <c r="A3631" s="175"/>
    </row>
    <row r="3632" ht="12.75">
      <c r="A3632" s="175"/>
    </row>
    <row r="3633" ht="12.75">
      <c r="A3633" s="175"/>
    </row>
    <row r="3634" ht="12.75">
      <c r="A3634" s="175"/>
    </row>
    <row r="3635" ht="12.75">
      <c r="A3635" s="175"/>
    </row>
    <row r="3636" ht="12.75">
      <c r="A3636" s="175"/>
    </row>
    <row r="3637" ht="12.75">
      <c r="A3637" s="175"/>
    </row>
    <row r="3638" ht="12.75">
      <c r="A3638" s="175"/>
    </row>
    <row r="3639" ht="12.75">
      <c r="A3639" s="175"/>
    </row>
    <row r="3640" ht="12.75">
      <c r="A3640" s="175"/>
    </row>
    <row r="3641" ht="12.75">
      <c r="A3641" s="175"/>
    </row>
    <row r="3642" ht="12.75">
      <c r="A3642" s="175"/>
    </row>
    <row r="3643" ht="12.75">
      <c r="A3643" s="175"/>
    </row>
    <row r="3644" ht="12.75">
      <c r="A3644" s="175"/>
    </row>
    <row r="3645" ht="12.75">
      <c r="A3645" s="175"/>
    </row>
    <row r="3646" ht="12.75">
      <c r="A3646" s="175"/>
    </row>
    <row r="3647" ht="12.75">
      <c r="A3647" s="175"/>
    </row>
    <row r="3648" ht="12.75">
      <c r="A3648" s="175"/>
    </row>
    <row r="3649" ht="12.75">
      <c r="A3649" s="175"/>
    </row>
    <row r="3650" ht="12.75">
      <c r="A3650" s="175"/>
    </row>
    <row r="3651" ht="12.75">
      <c r="A3651" s="175"/>
    </row>
    <row r="3652" ht="12.75">
      <c r="A3652" s="175"/>
    </row>
    <row r="3653" ht="12.75">
      <c r="A3653" s="175"/>
    </row>
    <row r="3654" ht="12.75">
      <c r="A3654" s="175"/>
    </row>
    <row r="3655" ht="12.75">
      <c r="A3655" s="175"/>
    </row>
    <row r="3656" ht="12.75">
      <c r="A3656" s="175"/>
    </row>
    <row r="3657" ht="12.75">
      <c r="A3657" s="175"/>
    </row>
    <row r="3658" ht="12.75">
      <c r="A3658" s="175"/>
    </row>
    <row r="3659" ht="12.75">
      <c r="A3659" s="175"/>
    </row>
    <row r="3660" ht="12.75">
      <c r="A3660" s="175"/>
    </row>
    <row r="3661" ht="12.75">
      <c r="A3661" s="175"/>
    </row>
    <row r="3662" ht="12.75">
      <c r="A3662" s="175"/>
    </row>
    <row r="3663" ht="12.75">
      <c r="A3663" s="175"/>
    </row>
    <row r="3664" ht="12.75">
      <c r="A3664" s="175"/>
    </row>
    <row r="3665" ht="12.75">
      <c r="A3665" s="175"/>
    </row>
    <row r="3666" ht="12.75">
      <c r="A3666" s="175"/>
    </row>
    <row r="3667" ht="12.75">
      <c r="A3667" s="175"/>
    </row>
    <row r="3668" ht="12.75">
      <c r="A3668" s="175"/>
    </row>
    <row r="3669" ht="12.75">
      <c r="A3669" s="175"/>
    </row>
    <row r="3670" ht="12.75">
      <c r="A3670" s="175"/>
    </row>
    <row r="3671" ht="12.75">
      <c r="A3671" s="175"/>
    </row>
    <row r="3672" ht="12.75">
      <c r="A3672" s="175"/>
    </row>
    <row r="3673" ht="12.75">
      <c r="A3673" s="175"/>
    </row>
    <row r="3674" ht="12.75">
      <c r="A3674" s="175"/>
    </row>
    <row r="3675" ht="12.75">
      <c r="A3675" s="175"/>
    </row>
    <row r="3676" ht="12.75">
      <c r="A3676" s="175"/>
    </row>
    <row r="3677" ht="12.75">
      <c r="A3677" s="175"/>
    </row>
    <row r="3678" ht="12.75">
      <c r="A3678" s="175"/>
    </row>
    <row r="3679" ht="12.75">
      <c r="A3679" s="175"/>
    </row>
    <row r="3680" ht="12.75">
      <c r="A3680" s="175"/>
    </row>
    <row r="3681" ht="12.75">
      <c r="A3681" s="175"/>
    </row>
    <row r="3682" ht="12.75">
      <c r="A3682" s="175"/>
    </row>
    <row r="3683" ht="12.75">
      <c r="A3683" s="175"/>
    </row>
    <row r="3684" ht="12.75">
      <c r="A3684" s="175"/>
    </row>
    <row r="3685" ht="12.75">
      <c r="A3685" s="175"/>
    </row>
    <row r="3686" ht="12.75">
      <c r="A3686" s="175"/>
    </row>
    <row r="3687" ht="12.75">
      <c r="A3687" s="175"/>
    </row>
    <row r="3688" ht="12.75">
      <c r="A3688" s="175"/>
    </row>
    <row r="3689" ht="12.75">
      <c r="A3689" s="175"/>
    </row>
    <row r="3690" ht="12.75">
      <c r="A3690" s="175"/>
    </row>
    <row r="3691" ht="12.75">
      <c r="A3691" s="175"/>
    </row>
    <row r="3692" ht="12.75">
      <c r="A3692" s="175"/>
    </row>
    <row r="3693" ht="12.75">
      <c r="A3693" s="175"/>
    </row>
    <row r="3694" ht="12.75">
      <c r="A3694" s="175"/>
    </row>
    <row r="3695" ht="12.75">
      <c r="A3695" s="175"/>
    </row>
    <row r="3696" ht="12.75">
      <c r="A3696" s="175"/>
    </row>
    <row r="3697" ht="12.75">
      <c r="A3697" s="175"/>
    </row>
    <row r="3698" ht="12.75">
      <c r="A3698" s="175"/>
    </row>
    <row r="3699" ht="12.75">
      <c r="A3699" s="175"/>
    </row>
    <row r="3700" ht="12.75">
      <c r="A3700" s="175"/>
    </row>
    <row r="3701" ht="12.75">
      <c r="A3701" s="175"/>
    </row>
    <row r="3702" ht="12.75">
      <c r="A3702" s="175"/>
    </row>
    <row r="3703" ht="12.75">
      <c r="A3703" s="175"/>
    </row>
    <row r="3704" ht="12.75">
      <c r="A3704" s="175"/>
    </row>
    <row r="3705" ht="12.75">
      <c r="A3705" s="175"/>
    </row>
    <row r="3706" ht="12.75">
      <c r="A3706" s="175"/>
    </row>
    <row r="3707" ht="12.75">
      <c r="A3707" s="175"/>
    </row>
    <row r="3708" ht="12.75">
      <c r="A3708" s="175"/>
    </row>
    <row r="3709" ht="12.75">
      <c r="A3709" s="175"/>
    </row>
    <row r="3710" ht="12.75">
      <c r="A3710" s="175"/>
    </row>
    <row r="3711" ht="12.75">
      <c r="A3711" s="175"/>
    </row>
    <row r="3712" ht="12.75">
      <c r="A3712" s="175"/>
    </row>
    <row r="3713" ht="12.75">
      <c r="A3713" s="175"/>
    </row>
    <row r="3714" ht="12.75">
      <c r="A3714" s="175"/>
    </row>
    <row r="3715" ht="12.75">
      <c r="A3715" s="175"/>
    </row>
    <row r="3716" ht="12.75">
      <c r="A3716" s="175"/>
    </row>
    <row r="3717" ht="12.75">
      <c r="A3717" s="175"/>
    </row>
    <row r="3718" ht="12.75">
      <c r="A3718" s="175"/>
    </row>
    <row r="3719" ht="12.75">
      <c r="A3719" s="175"/>
    </row>
    <row r="3720" ht="12.75">
      <c r="A3720" s="175"/>
    </row>
    <row r="3721" ht="12.75">
      <c r="A3721" s="175"/>
    </row>
    <row r="3722" ht="12.75">
      <c r="A3722" s="175"/>
    </row>
    <row r="3723" ht="12.75">
      <c r="A3723" s="175"/>
    </row>
    <row r="3724" ht="12.75">
      <c r="A3724" s="175"/>
    </row>
    <row r="3725" ht="12.75">
      <c r="A3725" s="175"/>
    </row>
    <row r="3726" ht="12.75">
      <c r="A3726" s="175"/>
    </row>
    <row r="3727" ht="12.75">
      <c r="A3727" s="175"/>
    </row>
    <row r="3728" ht="12.75">
      <c r="A3728" s="175"/>
    </row>
    <row r="3729" ht="12.75">
      <c r="A3729" s="175"/>
    </row>
    <row r="3730" ht="12.75">
      <c r="A3730" s="175"/>
    </row>
    <row r="3731" ht="12.75">
      <c r="A3731" s="175"/>
    </row>
    <row r="3732" ht="12.75">
      <c r="A3732" s="175"/>
    </row>
    <row r="3733" ht="12.75">
      <c r="A3733" s="175"/>
    </row>
    <row r="3734" ht="12.75">
      <c r="A3734" s="175"/>
    </row>
    <row r="3735" ht="12.75">
      <c r="A3735" s="175"/>
    </row>
    <row r="3736" ht="12.75">
      <c r="A3736" s="175"/>
    </row>
    <row r="3737" ht="12.75">
      <c r="A3737" s="175"/>
    </row>
    <row r="3738" ht="12.75">
      <c r="A3738" s="175"/>
    </row>
    <row r="3739" ht="12.75">
      <c r="A3739" s="175"/>
    </row>
    <row r="3740" ht="12.75">
      <c r="A3740" s="175"/>
    </row>
    <row r="3741" ht="12.75">
      <c r="A3741" s="175"/>
    </row>
    <row r="3742" ht="12.75">
      <c r="A3742" s="175"/>
    </row>
    <row r="3743" ht="12.75">
      <c r="A3743" s="175"/>
    </row>
    <row r="3744" ht="12.75">
      <c r="A3744" s="175"/>
    </row>
    <row r="3745" ht="12.75">
      <c r="A3745" s="175"/>
    </row>
    <row r="3746" ht="12.75">
      <c r="A3746" s="175"/>
    </row>
    <row r="3747" ht="12.75">
      <c r="A3747" s="175"/>
    </row>
    <row r="3748" ht="12.75">
      <c r="A3748" s="175"/>
    </row>
    <row r="3749" ht="12.75">
      <c r="A3749" s="175"/>
    </row>
    <row r="3750" ht="12.75">
      <c r="A3750" s="175"/>
    </row>
    <row r="3751" ht="12.75">
      <c r="A3751" s="175"/>
    </row>
    <row r="3752" ht="12.75">
      <c r="A3752" s="175"/>
    </row>
    <row r="3753" ht="12.75">
      <c r="A3753" s="175"/>
    </row>
    <row r="3754" ht="12.75">
      <c r="A3754" s="175"/>
    </row>
    <row r="3755" ht="12.75">
      <c r="A3755" s="175"/>
    </row>
    <row r="3756" ht="12.75">
      <c r="A3756" s="175"/>
    </row>
    <row r="3757" ht="12.75">
      <c r="A3757" s="175"/>
    </row>
    <row r="3758" ht="12.75">
      <c r="A3758" s="175"/>
    </row>
    <row r="3759" ht="12.75">
      <c r="A3759" s="175"/>
    </row>
    <row r="3760" ht="12.75">
      <c r="A3760" s="175"/>
    </row>
    <row r="3761" ht="12.75">
      <c r="A3761" s="175"/>
    </row>
    <row r="3762" ht="12.75">
      <c r="A3762" s="175"/>
    </row>
    <row r="3763" ht="12.75">
      <c r="A3763" s="175"/>
    </row>
    <row r="3764" ht="12.75">
      <c r="A3764" s="175"/>
    </row>
    <row r="3765" ht="12.75">
      <c r="A3765" s="175"/>
    </row>
    <row r="3766" ht="12.75">
      <c r="A3766" s="175"/>
    </row>
    <row r="3767" ht="12.75">
      <c r="A3767" s="175"/>
    </row>
    <row r="3768" ht="12.75">
      <c r="A3768" s="175"/>
    </row>
    <row r="3769" ht="12.75">
      <c r="A3769" s="175"/>
    </row>
    <row r="3770" ht="12.75">
      <c r="A3770" s="175"/>
    </row>
    <row r="3771" ht="12.75">
      <c r="A3771" s="175"/>
    </row>
    <row r="3772" ht="12.75">
      <c r="A3772" s="175"/>
    </row>
    <row r="3773" ht="12.75">
      <c r="A3773" s="175"/>
    </row>
    <row r="3774" ht="12.75">
      <c r="A3774" s="175"/>
    </row>
    <row r="3775" ht="12.75">
      <c r="A3775" s="175"/>
    </row>
    <row r="3776" ht="12.75">
      <c r="A3776" s="175"/>
    </row>
    <row r="3777" ht="12.75">
      <c r="A3777" s="175"/>
    </row>
    <row r="3778" ht="12.75">
      <c r="A3778" s="175"/>
    </row>
    <row r="3779" ht="12.75">
      <c r="A3779" s="175"/>
    </row>
    <row r="3780" ht="12.75">
      <c r="A3780" s="175"/>
    </row>
    <row r="3781" ht="12.75">
      <c r="A3781" s="175"/>
    </row>
    <row r="3782" ht="12.75">
      <c r="A3782" s="175"/>
    </row>
    <row r="3783" ht="12.75">
      <c r="A3783" s="175"/>
    </row>
    <row r="3784" ht="12.75">
      <c r="A3784" s="175"/>
    </row>
    <row r="3785" ht="12.75">
      <c r="A3785" s="175"/>
    </row>
    <row r="3786" ht="12.75">
      <c r="A3786" s="175"/>
    </row>
    <row r="3787" ht="12.75">
      <c r="A3787" s="175"/>
    </row>
    <row r="3788" ht="12.75">
      <c r="A3788" s="175"/>
    </row>
    <row r="3789" ht="12.75">
      <c r="A3789" s="175"/>
    </row>
    <row r="3790" ht="12.75">
      <c r="A3790" s="175"/>
    </row>
    <row r="3791" ht="12.75">
      <c r="A3791" s="175"/>
    </row>
    <row r="3792" ht="12.75">
      <c r="A3792" s="175"/>
    </row>
    <row r="3793" ht="12.75">
      <c r="A3793" s="175"/>
    </row>
    <row r="3794" ht="12.75">
      <c r="A3794" s="175"/>
    </row>
    <row r="3795" ht="12.75">
      <c r="A3795" s="175"/>
    </row>
    <row r="3796" ht="12.75">
      <c r="A3796" s="175"/>
    </row>
    <row r="3797" ht="12.75">
      <c r="A3797" s="175"/>
    </row>
    <row r="3798" ht="12.75">
      <c r="A3798" s="175"/>
    </row>
    <row r="3799" ht="12.75">
      <c r="A3799" s="175"/>
    </row>
    <row r="3800" ht="12.75">
      <c r="A3800" s="175"/>
    </row>
    <row r="3801" ht="12.75">
      <c r="A3801" s="175"/>
    </row>
    <row r="3802" ht="12.75">
      <c r="A3802" s="175"/>
    </row>
    <row r="3803" ht="12.75">
      <c r="A3803" s="175"/>
    </row>
    <row r="3804" ht="12.75">
      <c r="A3804" s="175"/>
    </row>
    <row r="3805" ht="12.75">
      <c r="A3805" s="175"/>
    </row>
    <row r="3806" ht="12.75">
      <c r="A3806" s="175"/>
    </row>
    <row r="3807" ht="12.75">
      <c r="A3807" s="175"/>
    </row>
    <row r="3808" ht="12.75">
      <c r="A3808" s="175"/>
    </row>
    <row r="3809" ht="12.75">
      <c r="A3809" s="175"/>
    </row>
    <row r="3810" ht="12.75">
      <c r="A3810" s="175"/>
    </row>
    <row r="3811" ht="12.75">
      <c r="A3811" s="175"/>
    </row>
    <row r="3812" ht="12.75">
      <c r="A3812" s="175"/>
    </row>
    <row r="3813" ht="12.75">
      <c r="A3813" s="175"/>
    </row>
    <row r="3814" ht="12.75">
      <c r="A3814" s="175"/>
    </row>
    <row r="3815" ht="12.75">
      <c r="A3815" s="175"/>
    </row>
    <row r="3816" ht="12.75">
      <c r="A3816" s="175"/>
    </row>
    <row r="3817" ht="12.75">
      <c r="A3817" s="175"/>
    </row>
    <row r="3818" ht="12.75">
      <c r="A3818" s="175"/>
    </row>
    <row r="3819" ht="12.75">
      <c r="A3819" s="175"/>
    </row>
    <row r="3820" ht="12.75">
      <c r="A3820" s="175"/>
    </row>
    <row r="3821" ht="12.75">
      <c r="A3821" s="175"/>
    </row>
    <row r="3822" ht="12.75">
      <c r="A3822" s="175"/>
    </row>
    <row r="3823" ht="12.75">
      <c r="A3823" s="175"/>
    </row>
    <row r="3824" ht="12.75">
      <c r="A3824" s="175"/>
    </row>
    <row r="3825" ht="12.75">
      <c r="A3825" s="175"/>
    </row>
    <row r="3826" ht="12.75">
      <c r="A3826" s="175"/>
    </row>
    <row r="3827" ht="12.75">
      <c r="A3827" s="175"/>
    </row>
    <row r="3828" ht="12.75">
      <c r="A3828" s="175"/>
    </row>
    <row r="3829" ht="12.75">
      <c r="A3829" s="175"/>
    </row>
    <row r="3830" ht="12.75">
      <c r="A3830" s="175"/>
    </row>
    <row r="3831" ht="12.75">
      <c r="A3831" s="175"/>
    </row>
    <row r="3832" ht="12.75">
      <c r="A3832" s="175"/>
    </row>
    <row r="3833" ht="12.75">
      <c r="A3833" s="175"/>
    </row>
    <row r="3834" ht="12.75">
      <c r="A3834" s="175"/>
    </row>
    <row r="3835" ht="12.75">
      <c r="A3835" s="175"/>
    </row>
    <row r="3836" ht="12.75">
      <c r="A3836" s="175"/>
    </row>
    <row r="3837" ht="12.75">
      <c r="A3837" s="175"/>
    </row>
    <row r="3838" ht="12.75">
      <c r="A3838" s="175"/>
    </row>
    <row r="3839" ht="12.75">
      <c r="A3839" s="175"/>
    </row>
    <row r="3840" ht="12.75">
      <c r="A3840" s="175"/>
    </row>
    <row r="3841" ht="12.75">
      <c r="A3841" s="175"/>
    </row>
    <row r="3842" ht="12.75">
      <c r="A3842" s="175"/>
    </row>
    <row r="3843" ht="12.75">
      <c r="A3843" s="175"/>
    </row>
    <row r="3844" ht="12.75">
      <c r="A3844" s="175"/>
    </row>
    <row r="3845" ht="12.75">
      <c r="A3845" s="175"/>
    </row>
    <row r="3846" ht="12.75">
      <c r="A3846" s="175"/>
    </row>
    <row r="3847" ht="12.75">
      <c r="A3847" s="175"/>
    </row>
    <row r="3848" ht="12.75">
      <c r="A3848" s="175"/>
    </row>
    <row r="3849" ht="12.75">
      <c r="A3849" s="175"/>
    </row>
    <row r="3850" ht="12.75">
      <c r="A3850" s="175"/>
    </row>
    <row r="3851" ht="12.75">
      <c r="A3851" s="175"/>
    </row>
    <row r="3852" ht="12.75">
      <c r="A3852" s="175"/>
    </row>
    <row r="3853" ht="12.75">
      <c r="A3853" s="175"/>
    </row>
    <row r="3854" ht="12.75">
      <c r="A3854" s="175"/>
    </row>
    <row r="3855" ht="12.75">
      <c r="A3855" s="175"/>
    </row>
    <row r="3856" ht="12.75">
      <c r="A3856" s="175"/>
    </row>
    <row r="3857" ht="12.75">
      <c r="A3857" s="175"/>
    </row>
    <row r="3858" ht="12.75">
      <c r="A3858" s="175"/>
    </row>
    <row r="3859" ht="12.75">
      <c r="A3859" s="175"/>
    </row>
    <row r="3860" ht="12.75">
      <c r="A3860" s="175"/>
    </row>
    <row r="3861" ht="12.75">
      <c r="A3861" s="175"/>
    </row>
    <row r="3862" ht="12.75">
      <c r="A3862" s="175"/>
    </row>
    <row r="3863" ht="12.75">
      <c r="A3863" s="175"/>
    </row>
    <row r="3864" ht="12.75">
      <c r="A3864" s="175"/>
    </row>
    <row r="3865" ht="12.75">
      <c r="A3865" s="175"/>
    </row>
    <row r="3866" ht="12.75">
      <c r="A3866" s="175"/>
    </row>
    <row r="3867" ht="12.75">
      <c r="A3867" s="175"/>
    </row>
    <row r="3868" ht="12.75">
      <c r="A3868" s="175"/>
    </row>
    <row r="3869" ht="12.75">
      <c r="A3869" s="175"/>
    </row>
    <row r="3870" ht="12.75">
      <c r="A3870" s="175"/>
    </row>
    <row r="3871" ht="12.75">
      <c r="A3871" s="175"/>
    </row>
    <row r="3872" ht="12.75">
      <c r="A3872" s="175"/>
    </row>
    <row r="3873" ht="12.75">
      <c r="A3873" s="175"/>
    </row>
    <row r="3874" ht="12.75">
      <c r="A3874" s="175"/>
    </row>
    <row r="3875" ht="12.75">
      <c r="A3875" s="175"/>
    </row>
    <row r="3876" ht="12.75">
      <c r="A3876" s="175"/>
    </row>
    <row r="3877" ht="12.75">
      <c r="A3877" s="175"/>
    </row>
    <row r="3878" ht="12.75">
      <c r="A3878" s="175"/>
    </row>
    <row r="3879" ht="12.75">
      <c r="A3879" s="175"/>
    </row>
    <row r="3880" ht="12.75">
      <c r="A3880" s="175"/>
    </row>
    <row r="3881" ht="12.75">
      <c r="A3881" s="175"/>
    </row>
    <row r="3882" ht="12.75">
      <c r="A3882" s="175"/>
    </row>
    <row r="3883" ht="12.75">
      <c r="A3883" s="175"/>
    </row>
    <row r="3884" ht="12.75">
      <c r="A3884" s="175"/>
    </row>
    <row r="3885" ht="12.75">
      <c r="A3885" s="175"/>
    </row>
    <row r="3886" ht="12.75">
      <c r="A3886" s="175"/>
    </row>
    <row r="3887" ht="12.75">
      <c r="A3887" s="175"/>
    </row>
    <row r="3888" ht="12.75">
      <c r="A3888" s="175"/>
    </row>
    <row r="3889" ht="12.75">
      <c r="A3889" s="175"/>
    </row>
    <row r="3890" ht="12.75">
      <c r="A3890" s="175"/>
    </row>
    <row r="3891" ht="12.75">
      <c r="A3891" s="175"/>
    </row>
    <row r="3892" ht="12.75">
      <c r="A3892" s="175"/>
    </row>
    <row r="3893" ht="12.75">
      <c r="A3893" s="175"/>
    </row>
    <row r="3894" ht="12.75">
      <c r="A3894" s="175"/>
    </row>
    <row r="3895" ht="12.75">
      <c r="A3895" s="175"/>
    </row>
    <row r="3896" ht="12.75">
      <c r="A3896" s="175"/>
    </row>
    <row r="3897" ht="12.75">
      <c r="A3897" s="175"/>
    </row>
    <row r="3898" ht="12.75">
      <c r="A3898" s="175"/>
    </row>
    <row r="3899" ht="12.75">
      <c r="A3899" s="175"/>
    </row>
    <row r="3900" ht="12.75">
      <c r="A3900" s="175"/>
    </row>
    <row r="3901" ht="12.75">
      <c r="A3901" s="175"/>
    </row>
    <row r="3902" ht="12.75">
      <c r="A3902" s="175"/>
    </row>
    <row r="3903" ht="12.75">
      <c r="A3903" s="175"/>
    </row>
    <row r="3904" ht="12.75">
      <c r="A3904" s="175"/>
    </row>
    <row r="3905" ht="12.75">
      <c r="A3905" s="175"/>
    </row>
    <row r="3906" ht="12.75">
      <c r="A3906" s="175"/>
    </row>
    <row r="3907" ht="12.75">
      <c r="A3907" s="175"/>
    </row>
    <row r="3908" ht="12.75">
      <c r="A3908" s="175"/>
    </row>
    <row r="3909" ht="12.75">
      <c r="A3909" s="175"/>
    </row>
    <row r="3910" ht="12.75">
      <c r="A3910" s="175"/>
    </row>
    <row r="3911" ht="12.75">
      <c r="A3911" s="175"/>
    </row>
    <row r="3912" ht="12.75">
      <c r="A3912" s="175"/>
    </row>
    <row r="3913" ht="12.75">
      <c r="A3913" s="175"/>
    </row>
    <row r="3914" ht="12.75">
      <c r="A3914" s="175"/>
    </row>
    <row r="3915" ht="12.75">
      <c r="A3915" s="175"/>
    </row>
    <row r="3916" ht="12.75">
      <c r="A3916" s="175"/>
    </row>
    <row r="3917" ht="12.75">
      <c r="A3917" s="175"/>
    </row>
    <row r="3918" ht="12.75">
      <c r="A3918" s="175"/>
    </row>
    <row r="3919" ht="12.75">
      <c r="A3919" s="175"/>
    </row>
    <row r="3920" ht="12.75">
      <c r="A3920" s="175"/>
    </row>
    <row r="3921" ht="12.75">
      <c r="A3921" s="175"/>
    </row>
    <row r="3922" ht="12.75">
      <c r="A3922" s="175"/>
    </row>
    <row r="3923" ht="12.75">
      <c r="A3923" s="175"/>
    </row>
    <row r="3924" ht="12.75">
      <c r="A3924" s="175"/>
    </row>
    <row r="3925" ht="12.75">
      <c r="A3925" s="175"/>
    </row>
    <row r="3926" ht="12.75">
      <c r="A3926" s="175"/>
    </row>
    <row r="3927" ht="12.75">
      <c r="A3927" s="175"/>
    </row>
    <row r="3928" ht="12.75">
      <c r="A3928" s="175"/>
    </row>
    <row r="3929" ht="12.75">
      <c r="A3929" s="175"/>
    </row>
    <row r="3930" ht="12.75">
      <c r="A3930" s="175"/>
    </row>
    <row r="3931" ht="12.75">
      <c r="A3931" s="175"/>
    </row>
    <row r="3932" ht="12.75">
      <c r="A3932" s="175"/>
    </row>
    <row r="3933" ht="12.75">
      <c r="A3933" s="175"/>
    </row>
    <row r="3934" ht="12.75">
      <c r="A3934" s="175"/>
    </row>
    <row r="3935" ht="12.75">
      <c r="A3935" s="175"/>
    </row>
    <row r="3936" ht="12.75">
      <c r="A3936" s="175"/>
    </row>
    <row r="3937" ht="12.75">
      <c r="A3937" s="175"/>
    </row>
    <row r="3938" ht="12.75">
      <c r="A3938" s="175"/>
    </row>
    <row r="3939" ht="12.75">
      <c r="A3939" s="175"/>
    </row>
    <row r="3940" ht="12.75">
      <c r="A3940" s="175"/>
    </row>
    <row r="3941" ht="12.75">
      <c r="A3941" s="175"/>
    </row>
    <row r="3942" ht="12.75">
      <c r="A3942" s="175"/>
    </row>
    <row r="3943" ht="12.75">
      <c r="A3943" s="175"/>
    </row>
    <row r="3944" ht="12.75">
      <c r="A3944" s="175"/>
    </row>
    <row r="3945" ht="12.75">
      <c r="A3945" s="175"/>
    </row>
    <row r="3946" ht="12.75">
      <c r="A3946" s="175"/>
    </row>
    <row r="3947" ht="12.75">
      <c r="A3947" s="175"/>
    </row>
    <row r="3948" ht="12.75">
      <c r="A3948" s="175"/>
    </row>
    <row r="3949" ht="12.75">
      <c r="A3949" s="175"/>
    </row>
    <row r="3950" ht="12.75">
      <c r="A3950" s="175"/>
    </row>
    <row r="3951" ht="12.75">
      <c r="A3951" s="175"/>
    </row>
    <row r="3952" ht="12.75">
      <c r="A3952" s="175"/>
    </row>
    <row r="3953" ht="12.75">
      <c r="A3953" s="175"/>
    </row>
    <row r="3954" ht="12.75">
      <c r="A3954" s="175"/>
    </row>
    <row r="3955" ht="12.75">
      <c r="A3955" s="175"/>
    </row>
    <row r="3956" ht="12.75">
      <c r="A3956" s="175"/>
    </row>
    <row r="3957" ht="12.75">
      <c r="A3957" s="175"/>
    </row>
    <row r="3958" ht="12.75">
      <c r="A3958" s="175"/>
    </row>
    <row r="3959" ht="12.75">
      <c r="A3959" s="175"/>
    </row>
    <row r="3960" ht="12.75">
      <c r="A3960" s="175"/>
    </row>
    <row r="3961" ht="12.75">
      <c r="A3961" s="175"/>
    </row>
    <row r="3962" ht="12.75">
      <c r="A3962" s="175"/>
    </row>
    <row r="3963" ht="12.75">
      <c r="A3963" s="17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jhaywo</dc:creator>
  <cp:keywords/>
  <dc:description/>
  <cp:lastModifiedBy>pse</cp:lastModifiedBy>
  <dcterms:created xsi:type="dcterms:W3CDTF">2005-11-15T21:27:13Z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Compliance</vt:lpwstr>
  </property>
  <property fmtid="{D5CDD505-2E9C-101B-9397-08002B2CF9AE}" pid="3" name="IsHighlyConfidential">
    <vt:lpwstr>0</vt:lpwstr>
  </property>
  <property fmtid="{D5CDD505-2E9C-101B-9397-08002B2CF9AE}" pid="4" name="DocketNumber">
    <vt:lpwstr>011570</vt:lpwstr>
  </property>
  <property fmtid="{D5CDD505-2E9C-101B-9397-08002B2CF9AE}" pid="5" name="IsConfidential">
    <vt:lpwstr>0</vt:lpwstr>
  </property>
  <property fmtid="{D5CDD505-2E9C-101B-9397-08002B2CF9AE}" pid="6" name="Date1">
    <vt:lpwstr>2005-11-17T00:00:00Z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