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mj\Desktop\For FILING 6-20-19 PSE GRC\PSE 2019 GRC Direct Evidence 6-20-19 (PUBLIC)\L. PSE 2019 GRC Wetherbee Direct 6-20-19\"/>
    </mc:Choice>
  </mc:AlternateContent>
  <xr:revisionPtr revIDLastSave="0" documentId="13_ncr:1_{088677EC-9D1E-46C7-9387-1E99CC815C57}" xr6:coauthVersionLast="36" xr6:coauthVersionMax="36" xr10:uidLastSave="{00000000-0000-0000-0000-000000000000}"/>
  <bookViews>
    <workbookView xWindow="0" yWindow="0" windowWidth="23040" windowHeight="9060" tabRatio="914" xr2:uid="{00000000-000D-0000-FFFF-FFFF00000000}"/>
  </bookViews>
  <sheets>
    <sheet name="32 FERC 557 costs" sheetId="16" r:id="rId1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0">'32 FERC 557 costs'!$A$1:$D$73</definedName>
    <definedName name="Print_Area_Reset">OFFSET(Full_Print,0,0,Last_Row)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8" i="16" l="1"/>
  <c r="B67" i="16"/>
  <c r="C65" i="16" l="1"/>
  <c r="B65" i="16"/>
  <c r="D9" i="16" l="1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9" i="16"/>
  <c r="D8" i="16"/>
  <c r="B69" i="16"/>
  <c r="B66" i="16"/>
  <c r="C66" i="16"/>
  <c r="C68" i="16"/>
  <c r="D68" i="16" s="1"/>
  <c r="C67" i="16"/>
  <c r="D67" i="16" s="1"/>
  <c r="D66" i="16" l="1"/>
  <c r="B70" i="16"/>
  <c r="C70" i="16"/>
  <c r="D70" i="16" s="1"/>
</calcChain>
</file>

<file path=xl/sharedStrings.xml><?xml version="1.0" encoding="utf-8"?>
<sst xmlns="http://schemas.openxmlformats.org/spreadsheetml/2006/main" count="73" uniqueCount="72">
  <si>
    <t>12 mo end 9.30.16</t>
  </si>
  <si>
    <t>12 mo end 12.31.18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</si>
  <si>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</si>
  <si>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</si>
  <si>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</si>
  <si>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</si>
  <si>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</si>
  <si>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</si>
  <si>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</si>
  <si>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</si>
  <si>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</si>
  <si>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</si>
  <si>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</si>
  <si>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</si>
  <si>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</si>
  <si>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</si>
  <si>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</si>
  <si>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4420 -Green Power Tags Programs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</si>
  <si>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</si>
  <si>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</si>
  <si>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</si>
  <si>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</si>
  <si>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</si>
  <si>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</si>
  <si>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</si>
  <si>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</si>
  <si>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</si>
  <si>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</si>
  <si>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</si>
  <si>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</si>
  <si>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</si>
  <si>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</si>
  <si>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</si>
  <si>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</si>
  <si>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</si>
  <si>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</si>
  <si>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</si>
  <si>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</si>
  <si>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</si>
  <si>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</si>
  <si>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</si>
  <si>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</si>
  <si>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</si>
  <si>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</si>
  <si>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</si>
  <si>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</si>
  <si>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</si>
  <si>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</si>
  <si>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</si>
  <si>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</si>
  <si>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</si>
  <si>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STANDING  BUY/SELL POWER TO CA - ISO</t>
  </si>
  <si>
    <t>5380 - Other Energy Expense - Electric</t>
  </si>
  <si>
    <t>5016-Mid Columbia-Other Energy Exp-Elec</t>
  </si>
  <si>
    <t>4201-Power Supply- Fed &amp; Regional Policy</t>
  </si>
  <si>
    <t>5371-Power Supply-Energy Supply Merchant</t>
  </si>
  <si>
    <t>5360 - Deferred customer Portion - PCA</t>
  </si>
  <si>
    <t>6002-Regional Power Program Contract</t>
  </si>
  <si>
    <t>1900 - PURPA PPA Desert Claim Wind Proj</t>
  </si>
  <si>
    <t>1143 -  Energy Acctng O&amp;M Power Costs</t>
  </si>
  <si>
    <t>2017 GRC Settlement</t>
  </si>
  <si>
    <t>FERC 557 Other Power Costs</t>
  </si>
  <si>
    <t>2019 GRC Proposed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</si>
  <si>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</si>
  <si>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</si>
  <si>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</si>
  <si>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</si>
  <si>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</si>
  <si>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Puget Sound Energy</t>
  </si>
  <si>
    <t>Increase / (Decrease)</t>
  </si>
  <si>
    <t>Rate year: May 2020 through April 2021</t>
  </si>
  <si>
    <t>Test year: January 2018 through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</si>
</sst>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6" formatCode="_(* #,##0_);_(* \(#,##0\);_(* &quot;-&quot;??_);_(@_)"/>
    <numFmt numFmtId="173" formatCode="_(* #,##0.00000_);_(* \(#,##0.00000\);_(* &quot;-&quot;??_);_(@_)"/>
  </numFmts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u/>
      <sz val="9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6" fillId="0" borderId="0" xfId="0" applyNumberFormat="1" applyFont="1" applyFill="1" applyBorder="1" applyAlignment="1"/>
    <xf numFmtId="0" fontId="4" fillId="0" borderId="0" xfId="0" applyNumberFormat="1" applyFont="1" applyAlignment="1">
      <alignment vertical="top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/>
    <xf numFmtId="0" fontId="6" fillId="0" borderId="2" xfId="0" applyNumberFormat="1" applyFont="1" applyFill="1" applyBorder="1" applyAlignment="1"/>
    <xf numFmtId="0" fontId="6" fillId="0" borderId="0" xfId="0" applyNumberFormat="1" applyFont="1" applyAlignment="1"/>
    <xf numFmtId="0" fontId="10" fillId="0" borderId="7" xfId="0" applyFont="1" applyBorder="1" applyAlignment="1">
      <alignment horizontal="center" wrapText="1"/>
    </xf>
    <xf numFmtId="0" fontId="6" fillId="0" borderId="9" xfId="0" applyNumberFormat="1" applyFont="1" applyFill="1" applyBorder="1" applyAlignment="1"/>
    <xf numFmtId="173" fontId="9" fillId="0" borderId="1" xfId="0" applyNumberFormat="1" applyFont="1" applyFill="1" applyBorder="1" applyAlignment="1">
      <alignment horizontal="center"/>
    </xf>
    <xf numFmtId="173" fontId="8" fillId="0" borderId="1" xfId="0" applyNumberFormat="1" applyFont="1" applyFill="1" applyBorder="1" applyAlignment="1">
      <alignment horizontal="center"/>
    </xf>
    <xf numFmtId="43" fontId="6" fillId="0" borderId="9" xfId="0" applyNumberFormat="1" applyFont="1" applyFill="1" applyBorder="1" applyAlignment="1">
      <alignment horizontal="right"/>
    </xf>
    <xf numFmtId="166" fontId="6" fillId="0" borderId="8" xfId="0" applyNumberFormat="1" applyFont="1" applyFill="1" applyBorder="1"/>
    <xf numFmtId="0" fontId="6" fillId="0" borderId="2" xfId="0" quotePrefix="1" applyNumberFormat="1" applyFont="1" applyFill="1" applyBorder="1" applyAlignment="1">
      <alignment horizontal="right" vertical="center" indent="1"/>
    </xf>
    <xf numFmtId="166" fontId="6" fillId="0" borderId="1" xfId="0" applyNumberFormat="1" applyFont="1" applyFill="1" applyBorder="1"/>
    <xf numFmtId="43" fontId="6" fillId="0" borderId="2" xfId="0" applyNumberFormat="1" applyFont="1" applyFill="1" applyBorder="1" applyAlignment="1">
      <alignment horizontal="right"/>
    </xf>
    <xf numFmtId="0" fontId="6" fillId="0" borderId="5" xfId="0" quotePrefix="1" applyNumberFormat="1" applyFont="1" applyFill="1" applyBorder="1" applyAlignment="1">
      <alignment horizontal="right" vertical="center" indent="1"/>
    </xf>
    <xf numFmtId="166" fontId="6" fillId="0" borderId="6" xfId="0" applyNumberFormat="1" applyFont="1" applyFill="1" applyBorder="1"/>
    <xf numFmtId="0" fontId="6" fillId="0" borderId="9" xfId="0" quotePrefix="1" applyNumberFormat="1" applyFont="1" applyFill="1" applyBorder="1" applyAlignment="1">
      <alignment horizontal="right" vertical="center" indent="1"/>
    </xf>
    <xf numFmtId="0" fontId="6" fillId="0" borderId="3" xfId="0" quotePrefix="1" applyNumberFormat="1" applyFont="1" applyFill="1" applyBorder="1" applyAlignment="1">
      <alignment horizontal="right" vertical="center" indent="1"/>
    </xf>
    <xf numFmtId="166" fontId="6" fillId="0" borderId="4" xfId="0" applyNumberFormat="1" applyFont="1" applyFill="1" applyBorder="1"/>
    <xf numFmtId="43" fontId="6" fillId="0" borderId="5" xfId="0" applyNumberFormat="1" applyFont="1" applyFill="1" applyBorder="1" applyAlignment="1">
      <alignment horizontal="right"/>
    </xf>
    <xf numFmtId="43" fontId="6" fillId="0" borderId="4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166" fontId="7" fillId="0" borderId="8" xfId="0" applyNumberFormat="1" applyFont="1" applyFill="1" applyBorder="1" applyAlignment="1"/>
    <xf numFmtId="0" fontId="6" fillId="0" borderId="2" xfId="0" applyNumberFormat="1" applyFont="1" applyBorder="1" applyAlignment="1">
      <alignment horizontal="right"/>
    </xf>
    <xf numFmtId="166" fontId="6" fillId="0" borderId="4" xfId="0" applyNumberFormat="1" applyFont="1" applyFill="1" applyBorder="1" applyAlignment="1"/>
    <xf numFmtId="0" fontId="6" fillId="0" borderId="4" xfId="0" applyNumberFormat="1" applyFont="1" applyFill="1" applyBorder="1" applyAlignment="1"/>
    <xf numFmtId="0" fontId="5" fillId="0" borderId="6" xfId="0" applyNumberFormat="1" applyFont="1" applyBorder="1" applyAlignment="1">
      <alignment horizontal="right"/>
    </xf>
    <xf numFmtId="166" fontId="5" fillId="0" borderId="5" xfId="0" applyNumberFormat="1" applyFont="1" applyFill="1" applyBorder="1"/>
    <xf numFmtId="166" fontId="5" fillId="0" borderId="6" xfId="0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47625" cy="47625"/>
    <xdr:pic>
      <xdr:nvPicPr>
        <xdr:cNvPr id="3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0</xdr:colOff>
      <xdr:row>4</xdr:row>
      <xdr:rowOff>0</xdr:rowOff>
    </xdr:from>
    <xdr:ext cx="47625" cy="47625"/>
    <xdr:pic>
      <xdr:nvPicPr>
        <xdr:cNvPr id="4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4</xdr:row>
      <xdr:rowOff>0</xdr:rowOff>
    </xdr:from>
    <xdr:ext cx="47625" cy="47625"/>
    <xdr:pic>
      <xdr:nvPicPr>
        <xdr:cNvPr id="5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0</xdr:colOff>
      <xdr:row>4</xdr:row>
      <xdr:rowOff>0</xdr:rowOff>
    </xdr:from>
    <xdr:ext cx="47625" cy="47625"/>
    <xdr:pic>
      <xdr:nvPicPr>
        <xdr:cNvPr id="6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0</xdr:colOff>
      <xdr:row>4</xdr:row>
      <xdr:rowOff>0</xdr:rowOff>
    </xdr:from>
    <xdr:ext cx="47625" cy="47625"/>
    <xdr:pic>
      <xdr:nvPicPr>
        <xdr:cNvPr id="7" name="BEx5AQZ4ETQ9LMY5EBWVH20Z7VXQ" hidden="1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0</xdr:colOff>
      <xdr:row>4</xdr:row>
      <xdr:rowOff>0</xdr:rowOff>
    </xdr:from>
    <xdr:ext cx="47625" cy="47625"/>
    <xdr:pic>
      <xdr:nvPicPr>
        <xdr:cNvPr id="8" name="BExUBK0YZ5VYFY8TTITJGJU9S06A" hidden="1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0</xdr:colOff>
      <xdr:row>4</xdr:row>
      <xdr:rowOff>0</xdr:rowOff>
    </xdr:from>
    <xdr:ext cx="47625" cy="47625"/>
    <xdr:pic>
      <xdr:nvPicPr>
        <xdr:cNvPr id="9" name="BExUEZCSSJ7RN4J18I2NUIQR2FZS" hidden="1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0</xdr:colOff>
      <xdr:row>4</xdr:row>
      <xdr:rowOff>0</xdr:rowOff>
    </xdr:from>
    <xdr:ext cx="47625" cy="47625"/>
    <xdr:pic>
      <xdr:nvPicPr>
        <xdr:cNvPr id="10" name="BExS3JDQWF7U3F5JTEVOE16ASIYK" hidden="1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D73"/>
  <sheetViews>
    <sheetView tabSelected="1" zoomScaleNormal="100" workbookViewId="0">
      <pane xSplit="1" ySplit="7" topLeftCell="B59" activePane="bottomRight" state="frozen"/>
      <selection activeCell="D32" sqref="D32"/>
      <selection pane="topRight" activeCell="D32" sqref="D32"/>
      <selection pane="bottomLeft" activeCell="D32" sqref="D32"/>
      <selection pane="bottomRight" activeCell="C75" sqref="C75"/>
    </sheetView>
  </sheetViews>
  <sheetFormatPr defaultColWidth="8.88671875" defaultRowHeight="13.8" x14ac:dyDescent="0.25"/>
  <cols>
    <col min="1" max="1" width="57.109375" style="5" customWidth="1"/>
    <col min="2" max="2" width="18.33203125" style="5" customWidth="1"/>
    <col min="3" max="3" width="18.5546875" style="5" customWidth="1"/>
    <col min="4" max="4" width="16.88671875" style="5" customWidth="1"/>
    <col min="5" max="12" width="8.88671875" style="5"/>
    <col min="13" max="212" width="8.88671875" style="7"/>
    <col min="213" max="16384" width="8.88671875" style="1"/>
  </cols>
  <sheetData>
    <row r="1" spans="1:5" ht="17.399999999999999" x14ac:dyDescent="0.3">
      <c r="A1" s="32" t="s">
        <v>68</v>
      </c>
      <c r="B1" s="32"/>
      <c r="C1" s="32"/>
      <c r="D1" s="32"/>
    </row>
    <row r="2" spans="1:5" ht="20.399999999999999" x14ac:dyDescent="0.35">
      <c r="A2" s="33" t="s">
        <v>61</v>
      </c>
      <c r="B2" s="33"/>
      <c r="C2" s="33"/>
      <c r="D2" s="33"/>
    </row>
    <row r="3" spans="1:5" ht="15.6" x14ac:dyDescent="0.25">
      <c r="A3" s="34" t="s">
        <v>62</v>
      </c>
      <c r="B3" s="34"/>
      <c r="C3" s="34"/>
      <c r="D3" s="34"/>
    </row>
    <row r="4" spans="1:5" ht="15.6" x14ac:dyDescent="0.25">
      <c r="A4" s="3"/>
    </row>
    <row r="5" spans="1:5" x14ac:dyDescent="0.25">
      <c r="C5" s="4"/>
      <c r="D5" s="4"/>
    </row>
    <row r="6" spans="1:5" ht="27" thickBot="1" x14ac:dyDescent="0.3">
      <c r="A6" s="9"/>
      <c r="B6" s="8" t="s">
        <v>62</v>
      </c>
      <c r="C6" s="8" t="s">
        <v>60</v>
      </c>
      <c r="D6" s="8" t="s">
        <v>69</v>
      </c>
      <c r="E6" s="6"/>
    </row>
    <row r="7" spans="1:5" x14ac:dyDescent="0.25">
      <c r="A7" s="6"/>
      <c r="B7" s="10" t="s">
        <v>1</v>
      </c>
      <c r="C7" s="10" t="s">
        <v>0</v>
      </c>
      <c r="D7" s="11"/>
      <c r="E7" s="6"/>
    </row>
    <row r="8" spans="1:5" x14ac:dyDescent="0.25">
      <c r="A8" s="12" t="s">
        <v>59</v>
      </c>
      <c r="B8" s="13">
        <v>0</v>
      </c>
      <c r="C8" s="13">
        <v>215089.42</v>
      </c>
      <c r="D8" s="13">
        <f>B8-C8</f>
        <v>-215089.42</v>
      </c>
      <c r="E8" s="6"/>
    </row>
    <row r="9" spans="1:5" x14ac:dyDescent="0.25">
      <c r="A9" s="14" t="s">
        <v>2</v>
      </c>
      <c r="B9" s="15">
        <v>8171.76</v>
      </c>
      <c r="C9" s="15">
        <v>0</v>
      </c>
      <c r="D9" s="15">
        <f t="shared" ref="D9:D70" si="0">B9-C9</f>
        <v>8171.76</v>
      </c>
      <c r="E9" s="6"/>
    </row>
    <row r="10" spans="1:5" x14ac:dyDescent="0.25">
      <c r="A10" s="14" t="s">
        <v>3</v>
      </c>
      <c r="B10" s="15">
        <v>243891.42</v>
      </c>
      <c r="C10" s="15">
        <v>0</v>
      </c>
      <c r="D10" s="15">
        <f t="shared" si="0"/>
        <v>243891.42</v>
      </c>
      <c r="E10" s="6"/>
    </row>
    <row r="11" spans="1:5" x14ac:dyDescent="0.25">
      <c r="A11" s="14" t="s">
        <v>5</v>
      </c>
      <c r="B11" s="15">
        <v>53500</v>
      </c>
      <c r="C11" s="15">
        <v>0</v>
      </c>
      <c r="D11" s="15">
        <f t="shared" si="0"/>
        <v>53500</v>
      </c>
      <c r="E11" s="6"/>
    </row>
    <row r="12" spans="1:5" x14ac:dyDescent="0.25">
      <c r="A12" s="14" t="s">
        <v>4</v>
      </c>
      <c r="B12" s="15">
        <v>4478.37</v>
      </c>
      <c r="C12" s="15">
        <v>168993.03</v>
      </c>
      <c r="D12" s="15">
        <f t="shared" si="0"/>
        <v>-164514.66</v>
      </c>
      <c r="E12" s="6"/>
    </row>
    <row r="13" spans="1:5" x14ac:dyDescent="0.25">
      <c r="A13" s="16" t="s">
        <v>58</v>
      </c>
      <c r="B13" s="15">
        <v>0</v>
      </c>
      <c r="C13" s="15">
        <v>23890</v>
      </c>
      <c r="D13" s="15">
        <f t="shared" si="0"/>
        <v>-23890</v>
      </c>
      <c r="E13" s="6"/>
    </row>
    <row r="14" spans="1:5" x14ac:dyDescent="0.25">
      <c r="A14" s="14" t="s">
        <v>6</v>
      </c>
      <c r="B14" s="15">
        <v>524481.32999999996</v>
      </c>
      <c r="C14" s="15">
        <v>187077.24</v>
      </c>
      <c r="D14" s="15">
        <f t="shared" si="0"/>
        <v>337404.08999999997</v>
      </c>
      <c r="E14" s="6"/>
    </row>
    <row r="15" spans="1:5" x14ac:dyDescent="0.25">
      <c r="A15" s="14" t="s">
        <v>13</v>
      </c>
      <c r="B15" s="15">
        <v>5428.75</v>
      </c>
      <c r="C15" s="15">
        <v>254.24</v>
      </c>
      <c r="D15" s="15">
        <f t="shared" si="0"/>
        <v>5174.51</v>
      </c>
      <c r="E15" s="6"/>
    </row>
    <row r="16" spans="1:5" x14ac:dyDescent="0.25">
      <c r="A16" s="14" t="s">
        <v>12</v>
      </c>
      <c r="B16" s="15">
        <v>50637.97</v>
      </c>
      <c r="C16" s="15">
        <v>270794.82</v>
      </c>
      <c r="D16" s="15">
        <f t="shared" si="0"/>
        <v>-220156.85</v>
      </c>
      <c r="E16" s="6"/>
    </row>
    <row r="17" spans="1:5" x14ac:dyDescent="0.25">
      <c r="A17" s="14" t="s">
        <v>14</v>
      </c>
      <c r="B17" s="15">
        <v>166.49</v>
      </c>
      <c r="C17" s="15">
        <v>13269.39</v>
      </c>
      <c r="D17" s="15">
        <f t="shared" si="0"/>
        <v>-13102.9</v>
      </c>
      <c r="E17" s="6"/>
    </row>
    <row r="18" spans="1:5" x14ac:dyDescent="0.25">
      <c r="A18" s="14" t="s">
        <v>8</v>
      </c>
      <c r="B18" s="15">
        <v>6500.36</v>
      </c>
      <c r="C18" s="15">
        <v>5724.03</v>
      </c>
      <c r="D18" s="15">
        <f t="shared" si="0"/>
        <v>776.32999999999993</v>
      </c>
      <c r="E18" s="6"/>
    </row>
    <row r="19" spans="1:5" x14ac:dyDescent="0.25">
      <c r="A19" s="14" t="s">
        <v>9</v>
      </c>
      <c r="B19" s="15">
        <v>1150.53</v>
      </c>
      <c r="C19" s="15">
        <v>1515.17</v>
      </c>
      <c r="D19" s="15">
        <f t="shared" si="0"/>
        <v>-364.6400000000001</v>
      </c>
      <c r="E19" s="6"/>
    </row>
    <row r="20" spans="1:5" x14ac:dyDescent="0.25">
      <c r="A20" s="14" t="s">
        <v>10</v>
      </c>
      <c r="B20" s="15">
        <v>593279.04</v>
      </c>
      <c r="C20" s="15">
        <v>18864.77</v>
      </c>
      <c r="D20" s="15">
        <f t="shared" si="0"/>
        <v>574414.27</v>
      </c>
      <c r="E20" s="6"/>
    </row>
    <row r="21" spans="1:5" x14ac:dyDescent="0.25">
      <c r="A21" s="14" t="s">
        <v>11</v>
      </c>
      <c r="B21" s="15">
        <v>330.89</v>
      </c>
      <c r="C21" s="15">
        <v>0</v>
      </c>
      <c r="D21" s="15">
        <f t="shared" si="0"/>
        <v>330.89</v>
      </c>
      <c r="E21" s="6"/>
    </row>
    <row r="22" spans="1:5" x14ac:dyDescent="0.25">
      <c r="A22" s="14" t="s">
        <v>7</v>
      </c>
      <c r="B22" s="15">
        <v>165.07</v>
      </c>
      <c r="C22" s="15">
        <v>3158.59</v>
      </c>
      <c r="D22" s="15">
        <f t="shared" si="0"/>
        <v>-2993.52</v>
      </c>
      <c r="E22" s="6"/>
    </row>
    <row r="23" spans="1:5" x14ac:dyDescent="0.25">
      <c r="A23" s="14" t="s">
        <v>15</v>
      </c>
      <c r="B23" s="15">
        <v>281151.59000000003</v>
      </c>
      <c r="C23" s="15">
        <v>0</v>
      </c>
      <c r="D23" s="15">
        <f t="shared" si="0"/>
        <v>281151.59000000003</v>
      </c>
      <c r="E23" s="6"/>
    </row>
    <row r="24" spans="1:5" x14ac:dyDescent="0.25">
      <c r="A24" s="14" t="s">
        <v>16</v>
      </c>
      <c r="B24" s="15">
        <v>1331.38</v>
      </c>
      <c r="C24" s="15">
        <v>0</v>
      </c>
      <c r="D24" s="15">
        <f t="shared" si="0"/>
        <v>1331.38</v>
      </c>
      <c r="E24" s="6"/>
    </row>
    <row r="25" spans="1:5" x14ac:dyDescent="0.25">
      <c r="A25" s="16" t="s">
        <v>54</v>
      </c>
      <c r="B25" s="15">
        <v>0</v>
      </c>
      <c r="C25" s="15">
        <v>168775.67</v>
      </c>
      <c r="D25" s="15">
        <f t="shared" si="0"/>
        <v>-168775.67</v>
      </c>
      <c r="E25" s="6"/>
    </row>
    <row r="26" spans="1:5" x14ac:dyDescent="0.25">
      <c r="A26" s="17" t="s">
        <v>17</v>
      </c>
      <c r="B26" s="18">
        <v>1459363.53</v>
      </c>
      <c r="C26" s="18">
        <v>1455389.93</v>
      </c>
      <c r="D26" s="18">
        <f t="shared" si="0"/>
        <v>3973.6000000000931</v>
      </c>
      <c r="E26" s="6"/>
    </row>
    <row r="27" spans="1:5" x14ac:dyDescent="0.25">
      <c r="A27" s="16" t="s">
        <v>53</v>
      </c>
      <c r="B27" s="15"/>
      <c r="C27" s="15">
        <v>293528.69</v>
      </c>
      <c r="D27" s="15">
        <f t="shared" si="0"/>
        <v>-293528.69</v>
      </c>
      <c r="E27" s="6"/>
    </row>
    <row r="28" spans="1:5" ht="14.25" customHeight="1" x14ac:dyDescent="0.25">
      <c r="A28" s="14" t="s">
        <v>20</v>
      </c>
      <c r="B28" s="15">
        <v>1385</v>
      </c>
      <c r="C28" s="15"/>
      <c r="D28" s="15">
        <f t="shared" si="0"/>
        <v>1385</v>
      </c>
      <c r="E28" s="6"/>
    </row>
    <row r="29" spans="1:5" x14ac:dyDescent="0.25">
      <c r="A29" s="14" t="s">
        <v>18</v>
      </c>
      <c r="B29" s="15">
        <v>32796.58</v>
      </c>
      <c r="C29" s="15">
        <v>28876.14</v>
      </c>
      <c r="D29" s="15">
        <f t="shared" si="0"/>
        <v>3920.4400000000023</v>
      </c>
      <c r="E29" s="6"/>
    </row>
    <row r="30" spans="1:5" x14ac:dyDescent="0.25">
      <c r="A30" s="14" t="s">
        <v>19</v>
      </c>
      <c r="B30" s="15">
        <v>40493.26</v>
      </c>
      <c r="C30" s="15">
        <v>8199.81</v>
      </c>
      <c r="D30" s="15">
        <f t="shared" si="0"/>
        <v>32293.450000000004</v>
      </c>
      <c r="E30" s="6"/>
    </row>
    <row r="31" spans="1:5" x14ac:dyDescent="0.25">
      <c r="A31" s="14" t="s">
        <v>22</v>
      </c>
      <c r="B31" s="15">
        <v>1431350.94</v>
      </c>
      <c r="C31" s="15">
        <v>1044904.25</v>
      </c>
      <c r="D31" s="15">
        <f t="shared" si="0"/>
        <v>386446.68999999994</v>
      </c>
      <c r="E31" s="6"/>
    </row>
    <row r="32" spans="1:5" x14ac:dyDescent="0.25">
      <c r="A32" s="19" t="s">
        <v>24</v>
      </c>
      <c r="B32" s="13">
        <v>3183849.03</v>
      </c>
      <c r="C32" s="13">
        <v>104612.43</v>
      </c>
      <c r="D32" s="13">
        <f t="shared" si="0"/>
        <v>3079236.5999999996</v>
      </c>
      <c r="E32" s="6"/>
    </row>
    <row r="33" spans="1:5" x14ac:dyDescent="0.25">
      <c r="A33" s="20" t="s">
        <v>23</v>
      </c>
      <c r="B33" s="21">
        <v>222614.04</v>
      </c>
      <c r="C33" s="21"/>
      <c r="D33" s="21">
        <f t="shared" si="0"/>
        <v>222614.04</v>
      </c>
      <c r="E33" s="6"/>
    </row>
    <row r="34" spans="1:5" x14ac:dyDescent="0.25">
      <c r="A34" s="14" t="s">
        <v>25</v>
      </c>
      <c r="B34" s="15">
        <v>590788.92000000004</v>
      </c>
      <c r="C34" s="15">
        <v>406658.09</v>
      </c>
      <c r="D34" s="15">
        <f t="shared" si="0"/>
        <v>184130.83000000002</v>
      </c>
      <c r="E34" s="6"/>
    </row>
    <row r="35" spans="1:5" x14ac:dyDescent="0.25">
      <c r="A35" s="14" t="s">
        <v>26</v>
      </c>
      <c r="B35" s="15">
        <v>7549.62</v>
      </c>
      <c r="C35" s="15">
        <v>0</v>
      </c>
      <c r="D35" s="15">
        <f t="shared" si="0"/>
        <v>7549.62</v>
      </c>
      <c r="E35" s="6"/>
    </row>
    <row r="36" spans="1:5" x14ac:dyDescent="0.25">
      <c r="A36" s="22" t="s">
        <v>56</v>
      </c>
      <c r="B36" s="18">
        <v>0</v>
      </c>
      <c r="C36" s="18">
        <v>325278</v>
      </c>
      <c r="D36" s="18">
        <f t="shared" si="0"/>
        <v>-325278</v>
      </c>
      <c r="E36" s="6"/>
    </row>
    <row r="37" spans="1:5" x14ac:dyDescent="0.25">
      <c r="A37" s="14" t="s">
        <v>30</v>
      </c>
      <c r="B37" s="15">
        <v>272445.65000000002</v>
      </c>
      <c r="C37" s="15">
        <v>4246698.9400000004</v>
      </c>
      <c r="D37" s="15">
        <f t="shared" si="0"/>
        <v>-3974253.2900000005</v>
      </c>
      <c r="E37" s="6"/>
    </row>
    <row r="38" spans="1:5" x14ac:dyDescent="0.25">
      <c r="A38" s="14" t="s">
        <v>33</v>
      </c>
      <c r="B38" s="15">
        <v>38834.230000000003</v>
      </c>
      <c r="C38" s="15">
        <v>364294.67</v>
      </c>
      <c r="D38" s="15">
        <f t="shared" si="0"/>
        <v>-325460.44</v>
      </c>
      <c r="E38" s="6"/>
    </row>
    <row r="39" spans="1:5" x14ac:dyDescent="0.25">
      <c r="A39" s="14" t="s">
        <v>48</v>
      </c>
      <c r="B39" s="15">
        <v>446665.22</v>
      </c>
      <c r="C39" s="15">
        <v>0</v>
      </c>
      <c r="D39" s="15">
        <f t="shared" si="0"/>
        <v>446665.22</v>
      </c>
      <c r="E39" s="6"/>
    </row>
    <row r="40" spans="1:5" x14ac:dyDescent="0.25">
      <c r="A40" s="14" t="s">
        <v>27</v>
      </c>
      <c r="B40" s="15">
        <v>638.37</v>
      </c>
      <c r="C40" s="15">
        <v>0</v>
      </c>
      <c r="D40" s="15">
        <f t="shared" si="0"/>
        <v>638.37</v>
      </c>
      <c r="E40" s="6"/>
    </row>
    <row r="41" spans="1:5" x14ac:dyDescent="0.25">
      <c r="A41" s="14" t="s">
        <v>28</v>
      </c>
      <c r="B41" s="15">
        <v>464.2</v>
      </c>
      <c r="C41" s="15">
        <v>0</v>
      </c>
      <c r="D41" s="15">
        <f t="shared" si="0"/>
        <v>464.2</v>
      </c>
      <c r="E41" s="6"/>
    </row>
    <row r="42" spans="1:5" x14ac:dyDescent="0.25">
      <c r="A42" s="14" t="s">
        <v>32</v>
      </c>
      <c r="B42" s="15">
        <v>587607.65</v>
      </c>
      <c r="C42" s="15">
        <v>0</v>
      </c>
      <c r="D42" s="15">
        <f t="shared" si="0"/>
        <v>587607.65</v>
      </c>
      <c r="E42" s="6"/>
    </row>
    <row r="43" spans="1:5" x14ac:dyDescent="0.25">
      <c r="A43" s="14" t="s">
        <v>31</v>
      </c>
      <c r="B43" s="15">
        <v>1001625.28</v>
      </c>
      <c r="C43" s="15">
        <v>0</v>
      </c>
      <c r="D43" s="15">
        <f t="shared" si="0"/>
        <v>1001625.28</v>
      </c>
      <c r="E43" s="6"/>
    </row>
    <row r="44" spans="1:5" x14ac:dyDescent="0.25">
      <c r="A44" s="14" t="s">
        <v>29</v>
      </c>
      <c r="B44" s="15">
        <v>131745.95000000001</v>
      </c>
      <c r="C44" s="15">
        <v>0</v>
      </c>
      <c r="D44" s="15">
        <f t="shared" si="0"/>
        <v>131745.95000000001</v>
      </c>
      <c r="E44" s="6"/>
    </row>
    <row r="45" spans="1:5" x14ac:dyDescent="0.25">
      <c r="A45" s="16" t="s">
        <v>55</v>
      </c>
      <c r="B45" s="15">
        <v>0</v>
      </c>
      <c r="C45" s="15">
        <v>59057.279999999999</v>
      </c>
      <c r="D45" s="15">
        <f t="shared" si="0"/>
        <v>-59057.279999999999</v>
      </c>
      <c r="E45" s="6"/>
    </row>
    <row r="46" spans="1:5" x14ac:dyDescent="0.25">
      <c r="A46" s="16" t="s">
        <v>52</v>
      </c>
      <c r="B46" s="15">
        <v>0</v>
      </c>
      <c r="C46" s="15">
        <v>5125.29</v>
      </c>
      <c r="D46" s="15">
        <f t="shared" si="0"/>
        <v>-5125.29</v>
      </c>
      <c r="E46" s="6"/>
    </row>
    <row r="47" spans="1:5" x14ac:dyDescent="0.25">
      <c r="A47" s="16" t="s">
        <v>57</v>
      </c>
      <c r="B47" s="15">
        <v>0</v>
      </c>
      <c r="C47" s="15">
        <v>0</v>
      </c>
      <c r="D47" s="15">
        <f t="shared" si="0"/>
        <v>0</v>
      </c>
      <c r="E47" s="6"/>
    </row>
    <row r="48" spans="1:5" x14ac:dyDescent="0.25">
      <c r="A48" s="14" t="s">
        <v>36</v>
      </c>
      <c r="B48" s="15">
        <v>1268020.27</v>
      </c>
      <c r="C48" s="15">
        <v>0</v>
      </c>
      <c r="D48" s="15">
        <f t="shared" si="0"/>
        <v>1268020.27</v>
      </c>
      <c r="E48" s="6"/>
    </row>
    <row r="49" spans="1:5" x14ac:dyDescent="0.25">
      <c r="A49" s="14" t="s">
        <v>34</v>
      </c>
      <c r="B49" s="15">
        <v>135464.51</v>
      </c>
      <c r="C49" s="15">
        <v>0</v>
      </c>
      <c r="D49" s="15">
        <f t="shared" si="0"/>
        <v>135464.51</v>
      </c>
      <c r="E49" s="6"/>
    </row>
    <row r="50" spans="1:5" x14ac:dyDescent="0.25">
      <c r="A50" s="14" t="s">
        <v>35</v>
      </c>
      <c r="B50" s="15">
        <v>1430</v>
      </c>
      <c r="C50" s="15">
        <v>724971.84</v>
      </c>
      <c r="D50" s="15">
        <f t="shared" si="0"/>
        <v>-723541.84</v>
      </c>
      <c r="E50" s="6"/>
    </row>
    <row r="51" spans="1:5" x14ac:dyDescent="0.25">
      <c r="A51" s="14" t="s">
        <v>37</v>
      </c>
      <c r="B51" s="15">
        <v>843.57</v>
      </c>
      <c r="C51" s="15">
        <v>0</v>
      </c>
      <c r="D51" s="15">
        <f t="shared" si="0"/>
        <v>843.57</v>
      </c>
      <c r="E51" s="6"/>
    </row>
    <row r="52" spans="1:5" x14ac:dyDescent="0.25">
      <c r="A52" s="14" t="s">
        <v>39</v>
      </c>
      <c r="B52" s="15">
        <v>26963.01</v>
      </c>
      <c r="C52" s="15">
        <v>0</v>
      </c>
      <c r="D52" s="15">
        <f t="shared" si="0"/>
        <v>26963.01</v>
      </c>
      <c r="E52" s="6"/>
    </row>
    <row r="53" spans="1:5" x14ac:dyDescent="0.25">
      <c r="A53" s="14" t="s">
        <v>38</v>
      </c>
      <c r="B53" s="15">
        <v>13492.98</v>
      </c>
      <c r="C53" s="15">
        <v>0</v>
      </c>
      <c r="D53" s="15">
        <f t="shared" si="0"/>
        <v>13492.98</v>
      </c>
      <c r="E53" s="6"/>
    </row>
    <row r="54" spans="1:5" x14ac:dyDescent="0.25">
      <c r="A54" s="14" t="s">
        <v>40</v>
      </c>
      <c r="B54" s="15">
        <v>7392.7</v>
      </c>
      <c r="C54" s="15">
        <v>887094.86</v>
      </c>
      <c r="D54" s="15">
        <f t="shared" si="0"/>
        <v>-879702.16</v>
      </c>
      <c r="E54" s="6"/>
    </row>
    <row r="55" spans="1:5" x14ac:dyDescent="0.25">
      <c r="A55" s="14" t="s">
        <v>42</v>
      </c>
      <c r="B55" s="15">
        <v>863.19</v>
      </c>
      <c r="C55" s="15">
        <v>0</v>
      </c>
      <c r="D55" s="15">
        <f t="shared" si="0"/>
        <v>863.19</v>
      </c>
      <c r="E55" s="6"/>
    </row>
    <row r="56" spans="1:5" x14ac:dyDescent="0.25">
      <c r="A56" s="14" t="s">
        <v>43</v>
      </c>
      <c r="B56" s="15">
        <v>48.85</v>
      </c>
      <c r="C56" s="15">
        <v>0</v>
      </c>
      <c r="D56" s="15">
        <f t="shared" si="0"/>
        <v>48.85</v>
      </c>
      <c r="E56" s="6"/>
    </row>
    <row r="57" spans="1:5" x14ac:dyDescent="0.25">
      <c r="A57" s="14" t="s">
        <v>41</v>
      </c>
      <c r="B57" s="15">
        <v>1156703.05</v>
      </c>
      <c r="C57" s="15">
        <v>0</v>
      </c>
      <c r="D57" s="15">
        <f t="shared" si="0"/>
        <v>1156703.05</v>
      </c>
      <c r="E57" s="6"/>
    </row>
    <row r="58" spans="1:5" x14ac:dyDescent="0.25">
      <c r="A58" s="14" t="s">
        <v>45</v>
      </c>
      <c r="B58" s="15">
        <v>691603.13</v>
      </c>
      <c r="C58" s="15">
        <v>0</v>
      </c>
      <c r="D58" s="15">
        <f t="shared" si="0"/>
        <v>691603.13</v>
      </c>
      <c r="E58" s="6"/>
    </row>
    <row r="59" spans="1:5" x14ac:dyDescent="0.25">
      <c r="A59" s="14" t="s">
        <v>46</v>
      </c>
      <c r="B59" s="15">
        <v>706326.54</v>
      </c>
      <c r="C59" s="15">
        <v>0</v>
      </c>
      <c r="D59" s="15">
        <f t="shared" si="0"/>
        <v>706326.54</v>
      </c>
      <c r="E59" s="6"/>
    </row>
    <row r="60" spans="1:5" x14ac:dyDescent="0.25">
      <c r="A60" s="14" t="s">
        <v>44</v>
      </c>
      <c r="B60" s="15">
        <v>17872.75</v>
      </c>
      <c r="C60" s="15">
        <v>0</v>
      </c>
      <c r="D60" s="15">
        <f t="shared" si="0"/>
        <v>17872.75</v>
      </c>
      <c r="E60" s="6"/>
    </row>
    <row r="61" spans="1:5" x14ac:dyDescent="0.25">
      <c r="A61" s="14" t="s">
        <v>47</v>
      </c>
      <c r="B61" s="15">
        <v>1916.17</v>
      </c>
      <c r="C61" s="15">
        <v>0</v>
      </c>
      <c r="D61" s="15">
        <f t="shared" si="0"/>
        <v>1916.17</v>
      </c>
      <c r="E61" s="6"/>
    </row>
    <row r="62" spans="1:5" x14ac:dyDescent="0.25">
      <c r="A62" s="14" t="s">
        <v>21</v>
      </c>
      <c r="B62" s="15">
        <v>48065.64</v>
      </c>
      <c r="C62" s="15">
        <v>0</v>
      </c>
      <c r="D62" s="15">
        <f t="shared" si="0"/>
        <v>48065.64</v>
      </c>
      <c r="E62" s="6"/>
    </row>
    <row r="63" spans="1:5" x14ac:dyDescent="0.25">
      <c r="A63" s="14" t="s">
        <v>49</v>
      </c>
      <c r="B63" s="15">
        <v>-166409.96</v>
      </c>
      <c r="C63" s="15">
        <v>0</v>
      </c>
      <c r="D63" s="15">
        <f t="shared" si="0"/>
        <v>-166409.96</v>
      </c>
      <c r="E63" s="6"/>
    </row>
    <row r="64" spans="1:5" x14ac:dyDescent="0.25">
      <c r="A64" s="23" t="s">
        <v>51</v>
      </c>
      <c r="B64" s="15">
        <v>0</v>
      </c>
      <c r="C64" s="15">
        <v>9033.7199999999993</v>
      </c>
      <c r="D64" s="15">
        <f t="shared" si="0"/>
        <v>-9033.7199999999993</v>
      </c>
      <c r="E64" s="6"/>
    </row>
    <row r="65" spans="1:212" x14ac:dyDescent="0.25">
      <c r="A65" s="24" t="s">
        <v>64</v>
      </c>
      <c r="B65" s="25">
        <f>SUM(B8:B64)</f>
        <v>15135478.819999998</v>
      </c>
      <c r="C65" s="25">
        <f>SUM(C8:C64)</f>
        <v>11041130.309999999</v>
      </c>
      <c r="D65" s="25">
        <f t="shared" si="0"/>
        <v>4094348.51</v>
      </c>
      <c r="E65" s="6"/>
    </row>
    <row r="66" spans="1:212" x14ac:dyDescent="0.25">
      <c r="A66" s="26" t="s">
        <v>65</v>
      </c>
      <c r="B66" s="15">
        <f>-SUM(B32:B33)</f>
        <v>-3406463.07</v>
      </c>
      <c r="C66" s="15">
        <f>-SUM(C32:C33)</f>
        <v>-104612.43</v>
      </c>
      <c r="D66" s="15">
        <f t="shared" si="0"/>
        <v>-3301850.6399999997</v>
      </c>
      <c r="E66" s="6"/>
    </row>
    <row r="67" spans="1:212" x14ac:dyDescent="0.25">
      <c r="A67" s="26" t="s">
        <v>66</v>
      </c>
      <c r="B67" s="15">
        <f>-B36</f>
        <v>0</v>
      </c>
      <c r="C67" s="15">
        <f>-C36</f>
        <v>-325278</v>
      </c>
      <c r="D67" s="15">
        <f t="shared" si="0"/>
        <v>325278</v>
      </c>
      <c r="E67" s="6"/>
      <c r="L67" s="7"/>
      <c r="HD67" s="1"/>
    </row>
    <row r="68" spans="1:212" x14ac:dyDescent="0.25">
      <c r="A68" s="26" t="s">
        <v>67</v>
      </c>
      <c r="B68" s="15">
        <f>-B26</f>
        <v>-1459363.53</v>
      </c>
      <c r="C68" s="15">
        <f>-C26</f>
        <v>-1455389.93</v>
      </c>
      <c r="D68" s="15">
        <f t="shared" si="0"/>
        <v>-3973.6000000000931</v>
      </c>
      <c r="E68" s="6"/>
      <c r="L68" s="7"/>
      <c r="HD68" s="1"/>
    </row>
    <row r="69" spans="1:212" x14ac:dyDescent="0.25">
      <c r="A69" s="26" t="s">
        <v>50</v>
      </c>
      <c r="B69" s="27">
        <f>-B63</f>
        <v>166409.96</v>
      </c>
      <c r="C69" s="28"/>
      <c r="D69" s="27">
        <f t="shared" si="0"/>
        <v>166409.96</v>
      </c>
      <c r="E69" s="6"/>
      <c r="L69" s="7"/>
      <c r="HD69" s="1"/>
    </row>
    <row r="70" spans="1:212" x14ac:dyDescent="0.25">
      <c r="A70" s="29" t="s">
        <v>63</v>
      </c>
      <c r="B70" s="30">
        <f>SUM(B65:B69)</f>
        <v>10436062.18</v>
      </c>
      <c r="C70" s="31">
        <f>SUM(C65:C69)</f>
        <v>9155849.9499999993</v>
      </c>
      <c r="D70" s="31">
        <f t="shared" si="0"/>
        <v>1280212.2300000004</v>
      </c>
      <c r="E70" s="6"/>
    </row>
    <row r="72" spans="1:212" x14ac:dyDescent="0.25">
      <c r="A72" s="5" t="s">
        <v>71</v>
      </c>
    </row>
    <row r="73" spans="1:212" x14ac:dyDescent="0.25">
      <c r="A73" s="2" t="s">
        <v>70</v>
      </c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scale="63" orientation="portrait" r:id="rId1"/>
  <headerFooter scaleWithDoc="0" alignWithMargins="0">
    <oddHeader>&amp;R&amp;"Times New Roman,Regular"&amp;12Exh. PKW-32
Page &amp;P of &amp;N</oddHead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E788407-03F1-4454-839C-32EE7BEBA2A1}"/>
</file>

<file path=customXml/itemProps2.xml><?xml version="1.0" encoding="utf-8"?>
<ds:datastoreItem xmlns:ds="http://schemas.openxmlformats.org/officeDocument/2006/customXml" ds:itemID="{10150BFA-D325-449A-890E-4F2066A2D0DB}"/>
</file>

<file path=customXml/itemProps3.xml><?xml version="1.0" encoding="utf-8"?>
<ds:datastoreItem xmlns:ds="http://schemas.openxmlformats.org/officeDocument/2006/customXml" ds:itemID="{FD24B6CA-34DF-4759-9040-1D3F57143A14}"/>
</file>

<file path=customXml/itemProps4.xml><?xml version="1.0" encoding="utf-8"?>
<ds:datastoreItem xmlns:ds="http://schemas.openxmlformats.org/officeDocument/2006/customXml" ds:itemID="{F13C5D4F-D15E-4EFB-B012-9903122C97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32 FERC 557 costs</vt:lpstr>
      <vt:lpstr>'32 FERC 557 costs'!Print_Area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Brennan</dc:creator>
  <cp:lastModifiedBy>No Name</cp:lastModifiedBy>
  <cp:lastPrinted>2019-05-31T23:23:28Z</cp:lastPrinted>
  <dcterms:created xsi:type="dcterms:W3CDTF">2019-05-31T19:36:22Z</dcterms:created>
  <dcterms:modified xsi:type="dcterms:W3CDTF">2019-06-20T17:08:52Z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