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435" activeTab="2"/>
  </bookViews>
  <sheets>
    <sheet name="Page 4.11" sheetId="1" r:id="rId1"/>
    <sheet name="Page 4.11.1" sheetId="2" r:id="rId2"/>
    <sheet name="Page 4.11.2" sheetId="3" r:id="rId3"/>
  </sheets>
  <externalReferences>
    <externalReference r:id="rId4"/>
    <externalReference r:id="rId5"/>
    <externalReference r:id="rId6"/>
    <externalReference r:id="rId7"/>
    <externalReference r:id="rId8"/>
  </externalReferences>
  <definedNames>
    <definedName name="________________________OM1" localSheetId="1" hidden="1">{#N/A,#N/A,FALSE,"Summary";#N/A,#N/A,FALSE,"SmPlants";#N/A,#N/A,FALSE,"Utah";#N/A,#N/A,FALSE,"Idaho";#N/A,#N/A,FALSE,"Lewis River";#N/A,#N/A,FALSE,"NrthUmpq";#N/A,#N/A,FALSE,"KlamRog"}</definedName>
    <definedName name="________________________OM1" localSheetId="2" hidden="1">{#N/A,#N/A,FALSE,"Summary";#N/A,#N/A,FALSE,"SmPlants";#N/A,#N/A,FALSE,"Utah";#N/A,#N/A,FALSE,"Idaho";#N/A,#N/A,FALSE,"Lewis River";#N/A,#N/A,FALSE,"NrthUmpq";#N/A,#N/A,FALSE,"KlamRog"}</definedName>
    <definedName name="________________________OM1" hidden="1">{#N/A,#N/A,FALSE,"Summary";#N/A,#N/A,FALSE,"SmPlants";#N/A,#N/A,FALSE,"Utah";#N/A,#N/A,FALSE,"Idaho";#N/A,#N/A,FALSE,"Lewis River";#N/A,#N/A,FALSE,"NrthUmpq";#N/A,#N/A,FALSE,"KlamRog"}</definedName>
    <definedName name="______________________OM1" localSheetId="1" hidden="1">{#N/A,#N/A,FALSE,"Summary";#N/A,#N/A,FALSE,"SmPlants";#N/A,#N/A,FALSE,"Utah";#N/A,#N/A,FALSE,"Idaho";#N/A,#N/A,FALSE,"Lewis River";#N/A,#N/A,FALSE,"NrthUmpq";#N/A,#N/A,FALSE,"KlamRog"}</definedName>
    <definedName name="______________________OM1" localSheetId="2" hidden="1">{#N/A,#N/A,FALSE,"Summary";#N/A,#N/A,FALSE,"SmPlants";#N/A,#N/A,FALSE,"Utah";#N/A,#N/A,FALSE,"Idaho";#N/A,#N/A,FALSE,"Lewis River";#N/A,#N/A,FALSE,"NrthUmpq";#N/A,#N/A,FALSE,"KlamRog"}</definedName>
    <definedName name="______________________OM1" hidden="1">{#N/A,#N/A,FALSE,"Summary";#N/A,#N/A,FALSE,"SmPlants";#N/A,#N/A,FALSE,"Utah";#N/A,#N/A,FALSE,"Idaho";#N/A,#N/A,FALSE,"Lewis River";#N/A,#N/A,FALSE,"NrthUmpq";#N/A,#N/A,FALSE,"KlamRog"}</definedName>
    <definedName name="____________________OM1" localSheetId="1" hidden="1">{#N/A,#N/A,FALSE,"Summary";#N/A,#N/A,FALSE,"SmPlants";#N/A,#N/A,FALSE,"Utah";#N/A,#N/A,FALSE,"Idaho";#N/A,#N/A,FALSE,"Lewis River";#N/A,#N/A,FALSE,"NrthUmpq";#N/A,#N/A,FALSE,"KlamRog"}</definedName>
    <definedName name="____________________OM1" localSheetId="2" hidden="1">{#N/A,#N/A,FALSE,"Summary";#N/A,#N/A,FALSE,"SmPlants";#N/A,#N/A,FALSE,"Utah";#N/A,#N/A,FALSE,"Idaho";#N/A,#N/A,FALSE,"Lewis River";#N/A,#N/A,FALSE,"NrthUmpq";#N/A,#N/A,FALSE,"KlamRog"}</definedName>
    <definedName name="____________________OM1" hidden="1">{#N/A,#N/A,FALSE,"Summary";#N/A,#N/A,FALSE,"SmPlants";#N/A,#N/A,FALSE,"Utah";#N/A,#N/A,FALSE,"Idaho";#N/A,#N/A,FALSE,"Lewis River";#N/A,#N/A,FALSE,"NrthUmpq";#N/A,#N/A,FALSE,"KlamRog"}</definedName>
    <definedName name="___________________OM1" localSheetId="1" hidden="1">{#N/A,#N/A,FALSE,"Summary";#N/A,#N/A,FALSE,"SmPlants";#N/A,#N/A,FALSE,"Utah";#N/A,#N/A,FALSE,"Idaho";#N/A,#N/A,FALSE,"Lewis River";#N/A,#N/A,FALSE,"NrthUmpq";#N/A,#N/A,FALSE,"KlamRog"}</definedName>
    <definedName name="___________________OM1" localSheetId="2" hidden="1">{#N/A,#N/A,FALSE,"Summary";#N/A,#N/A,FALSE,"SmPlants";#N/A,#N/A,FALSE,"Utah";#N/A,#N/A,FALSE,"Idaho";#N/A,#N/A,FALSE,"Lewis River";#N/A,#N/A,FALSE,"NrthUmpq";#N/A,#N/A,FALSE,"KlamRog"}</definedName>
    <definedName name="___________________OM1" hidden="1">{#N/A,#N/A,FALSE,"Summary";#N/A,#N/A,FALSE,"SmPlants";#N/A,#N/A,FALSE,"Utah";#N/A,#N/A,FALSE,"Idaho";#N/A,#N/A,FALSE,"Lewis River";#N/A,#N/A,FALSE,"NrthUmpq";#N/A,#N/A,FALSE,"KlamRog"}</definedName>
    <definedName name="_________________OM1" localSheetId="1" hidden="1">{#N/A,#N/A,FALSE,"Summary";#N/A,#N/A,FALSE,"SmPlants";#N/A,#N/A,FALSE,"Utah";#N/A,#N/A,FALSE,"Idaho";#N/A,#N/A,FALSE,"Lewis River";#N/A,#N/A,FALSE,"NrthUmpq";#N/A,#N/A,FALSE,"KlamRog"}</definedName>
    <definedName name="_________________OM1" localSheetId="2" hidden="1">{#N/A,#N/A,FALSE,"Summary";#N/A,#N/A,FALSE,"SmPlants";#N/A,#N/A,FALSE,"Utah";#N/A,#N/A,FALSE,"Idaho";#N/A,#N/A,FALSE,"Lewis River";#N/A,#N/A,FALSE,"NrthUmpq";#N/A,#N/A,FALSE,"KlamRog"}</definedName>
    <definedName name="_________________OM1" hidden="1">{#N/A,#N/A,FALSE,"Summary";#N/A,#N/A,FALSE,"SmPlants";#N/A,#N/A,FALSE,"Utah";#N/A,#N/A,FALSE,"Idaho";#N/A,#N/A,FALSE,"Lewis River";#N/A,#N/A,FALSE,"NrthUmpq";#N/A,#N/A,FALSE,"KlamRog"}</definedName>
    <definedName name="______________OM1" localSheetId="1" hidden="1">{#N/A,#N/A,FALSE,"Summary";#N/A,#N/A,FALSE,"SmPlants";#N/A,#N/A,FALSE,"Utah";#N/A,#N/A,FALSE,"Idaho";#N/A,#N/A,FALSE,"Lewis River";#N/A,#N/A,FALSE,"NrthUmpq";#N/A,#N/A,FALSE,"KlamRog"}</definedName>
    <definedName name="______________OM1" localSheetId="2" hidden="1">{#N/A,#N/A,FALSE,"Summary";#N/A,#N/A,FALSE,"SmPlants";#N/A,#N/A,FALSE,"Utah";#N/A,#N/A,FALSE,"Idaho";#N/A,#N/A,FALSE,"Lewis River";#N/A,#N/A,FALSE,"NrthUmpq";#N/A,#N/A,FALSE,"KlamRog"}</definedName>
    <definedName name="______________OM1" hidden="1">{#N/A,#N/A,FALSE,"Summary";#N/A,#N/A,FALSE,"SmPlants";#N/A,#N/A,FALSE,"Utah";#N/A,#N/A,FALSE,"Idaho";#N/A,#N/A,FALSE,"Lewis River";#N/A,#N/A,FALSE,"NrthUmpq";#N/A,#N/A,FALSE,"KlamRog"}</definedName>
    <definedName name="____________OM1" localSheetId="1" hidden="1">{#N/A,#N/A,FALSE,"Summary";#N/A,#N/A,FALSE,"SmPlants";#N/A,#N/A,FALSE,"Utah";#N/A,#N/A,FALSE,"Idaho";#N/A,#N/A,FALSE,"Lewis River";#N/A,#N/A,FALSE,"NrthUmpq";#N/A,#N/A,FALSE,"KlamRog"}</definedName>
    <definedName name="____________OM1" localSheetId="2" hidden="1">{#N/A,#N/A,FALSE,"Summary";#N/A,#N/A,FALSE,"SmPlants";#N/A,#N/A,FALSE,"Utah";#N/A,#N/A,FALSE,"Idaho";#N/A,#N/A,FALSE,"Lewis River";#N/A,#N/A,FALSE,"NrthUmpq";#N/A,#N/A,FALSE,"KlamRog"}</definedName>
    <definedName name="____________OM1" hidden="1">{#N/A,#N/A,FALSE,"Summary";#N/A,#N/A,FALSE,"SmPlants";#N/A,#N/A,FALSE,"Utah";#N/A,#N/A,FALSE,"Idaho";#N/A,#N/A,FALSE,"Lewis River";#N/A,#N/A,FALSE,"NrthUmpq";#N/A,#N/A,FALSE,"KlamRog"}</definedName>
    <definedName name="___________OM1" localSheetId="1" hidden="1">{#N/A,#N/A,FALSE,"Summary";#N/A,#N/A,FALSE,"SmPlants";#N/A,#N/A,FALSE,"Utah";#N/A,#N/A,FALSE,"Idaho";#N/A,#N/A,FALSE,"Lewis River";#N/A,#N/A,FALSE,"NrthUmpq";#N/A,#N/A,FALSE,"KlamRog"}</definedName>
    <definedName name="___________OM1" localSheetId="2" hidden="1">{#N/A,#N/A,FALSE,"Summary";#N/A,#N/A,FALSE,"SmPlants";#N/A,#N/A,FALSE,"Utah";#N/A,#N/A,FALSE,"Idaho";#N/A,#N/A,FALSE,"Lewis River";#N/A,#N/A,FALSE,"NrthUmpq";#N/A,#N/A,FALSE,"KlamRog"}</definedName>
    <definedName name="___________OM1" hidden="1">{#N/A,#N/A,FALSE,"Summary";#N/A,#N/A,FALSE,"SmPlants";#N/A,#N/A,FALSE,"Utah";#N/A,#N/A,FALSE,"Idaho";#N/A,#N/A,FALSE,"Lewis River";#N/A,#N/A,FALSE,"NrthUmpq";#N/A,#N/A,FALSE,"KlamRog"}</definedName>
    <definedName name="_________OM1" localSheetId="1" hidden="1">{#N/A,#N/A,FALSE,"Summary";#N/A,#N/A,FALSE,"SmPlants";#N/A,#N/A,FALSE,"Utah";#N/A,#N/A,FALSE,"Idaho";#N/A,#N/A,FALSE,"Lewis River";#N/A,#N/A,FALSE,"NrthUmpq";#N/A,#N/A,FALSE,"KlamRog"}</definedName>
    <definedName name="_________OM1" localSheetId="2" hidden="1">{#N/A,#N/A,FALSE,"Summary";#N/A,#N/A,FALSE,"SmPlants";#N/A,#N/A,FALSE,"Utah";#N/A,#N/A,FALSE,"Idaho";#N/A,#N/A,FALSE,"Lewis River";#N/A,#N/A,FALSE,"NrthUmpq";#N/A,#N/A,FALSE,"KlamRog"}</definedName>
    <definedName name="_________OM1" hidden="1">{#N/A,#N/A,FALSE,"Summary";#N/A,#N/A,FALSE,"SmPlants";#N/A,#N/A,FALSE,"Utah";#N/A,#N/A,FALSE,"Idaho";#N/A,#N/A,FALSE,"Lewis River";#N/A,#N/A,FALSE,"NrthUmpq";#N/A,#N/A,FALSE,"KlamRog"}</definedName>
    <definedName name="_______j1" localSheetId="1" hidden="1">{"PRINT",#N/A,TRUE,"APPA";"PRINT",#N/A,TRUE,"APS";"PRINT",#N/A,TRUE,"BHPL";"PRINT",#N/A,TRUE,"BHPL2";"PRINT",#N/A,TRUE,"CDWR";"PRINT",#N/A,TRUE,"EWEB";"PRINT",#N/A,TRUE,"LADWP";"PRINT",#N/A,TRUE,"NEVBASE"}</definedName>
    <definedName name="_______j1" localSheetId="2" hidden="1">{"PRINT",#N/A,TRUE,"APPA";"PRINT",#N/A,TRUE,"APS";"PRINT",#N/A,TRUE,"BHPL";"PRINT",#N/A,TRUE,"BHPL2";"PRINT",#N/A,TRUE,"CDWR";"PRINT",#N/A,TRUE,"EWEB";"PRINT",#N/A,TRUE,"LADWP";"PRINT",#N/A,TRUE,"NEVBASE"}</definedName>
    <definedName name="_______j1" hidden="1">{"PRINT",#N/A,TRUE,"APPA";"PRINT",#N/A,TRUE,"APS";"PRINT",#N/A,TRUE,"BHPL";"PRINT",#N/A,TRUE,"BHPL2";"PRINT",#N/A,TRUE,"CDWR";"PRINT",#N/A,TRUE,"EWEB";"PRINT",#N/A,TRUE,"LADWP";"PRINT",#N/A,TRUE,"NEVBASE"}</definedName>
    <definedName name="_______j2" localSheetId="1" hidden="1">{"PRINT",#N/A,TRUE,"APPA";"PRINT",#N/A,TRUE,"APS";"PRINT",#N/A,TRUE,"BHPL";"PRINT",#N/A,TRUE,"BHPL2";"PRINT",#N/A,TRUE,"CDWR";"PRINT",#N/A,TRUE,"EWEB";"PRINT",#N/A,TRUE,"LADWP";"PRINT",#N/A,TRUE,"NEVBASE"}</definedName>
    <definedName name="_______j2" localSheetId="2"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localSheetId="1" hidden="1">{"PRINT",#N/A,TRUE,"APPA";"PRINT",#N/A,TRUE,"APS";"PRINT",#N/A,TRUE,"BHPL";"PRINT",#N/A,TRUE,"BHPL2";"PRINT",#N/A,TRUE,"CDWR";"PRINT",#N/A,TRUE,"EWEB";"PRINT",#N/A,TRUE,"LADWP";"PRINT",#N/A,TRUE,"NEVBASE"}</definedName>
    <definedName name="_______j3" localSheetId="2"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localSheetId="1" hidden="1">{"PRINT",#N/A,TRUE,"APPA";"PRINT",#N/A,TRUE,"APS";"PRINT",#N/A,TRUE,"BHPL";"PRINT",#N/A,TRUE,"BHPL2";"PRINT",#N/A,TRUE,"CDWR";"PRINT",#N/A,TRUE,"EWEB";"PRINT",#N/A,TRUE,"LADWP";"PRINT",#N/A,TRUE,"NEVBASE"}</definedName>
    <definedName name="_______j4" localSheetId="2"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localSheetId="1" hidden="1">{"PRINT",#N/A,TRUE,"APPA";"PRINT",#N/A,TRUE,"APS";"PRINT",#N/A,TRUE,"BHPL";"PRINT",#N/A,TRUE,"BHPL2";"PRINT",#N/A,TRUE,"CDWR";"PRINT",#N/A,TRUE,"EWEB";"PRINT",#N/A,TRUE,"LADWP";"PRINT",#N/A,TRUE,"NEVBASE"}</definedName>
    <definedName name="_______j5" localSheetId="2"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_OM1" localSheetId="1" hidden="1">{#N/A,#N/A,FALSE,"Summary";#N/A,#N/A,FALSE,"SmPlants";#N/A,#N/A,FALSE,"Utah";#N/A,#N/A,FALSE,"Idaho";#N/A,#N/A,FALSE,"Lewis River";#N/A,#N/A,FALSE,"NrthUmpq";#N/A,#N/A,FALSE,"KlamRog"}</definedName>
    <definedName name="_______OM1" localSheetId="2" hidden="1">{#N/A,#N/A,FALSE,"Summary";#N/A,#N/A,FALSE,"SmPlants";#N/A,#N/A,FALSE,"Utah";#N/A,#N/A,FALSE,"Idaho";#N/A,#N/A,FALSE,"Lewis River";#N/A,#N/A,FALSE,"NrthUmpq";#N/A,#N/A,FALSE,"KlamRog"}</definedName>
    <definedName name="_______OM1" hidden="1">{#N/A,#N/A,FALSE,"Summary";#N/A,#N/A,FALSE,"SmPlants";#N/A,#N/A,FALSE,"Utah";#N/A,#N/A,FALSE,"Idaho";#N/A,#N/A,FALSE,"Lewis River";#N/A,#N/A,FALSE,"NrthUmpq";#N/A,#N/A,FALSE,"KlamRog"}</definedName>
    <definedName name="______j1" localSheetId="1" hidden="1">{"PRINT",#N/A,TRUE,"APPA";"PRINT",#N/A,TRUE,"APS";"PRINT",#N/A,TRUE,"BHPL";"PRINT",#N/A,TRUE,"BHPL2";"PRINT",#N/A,TRUE,"CDWR";"PRINT",#N/A,TRUE,"EWEB";"PRINT",#N/A,TRUE,"LADWP";"PRINT",#N/A,TRUE,"NEVBASE"}</definedName>
    <definedName name="______j1" localSheetId="2" hidden="1">{"PRINT",#N/A,TRUE,"APPA";"PRINT",#N/A,TRUE,"APS";"PRINT",#N/A,TRUE,"BHPL";"PRINT",#N/A,TRUE,"BHPL2";"PRINT",#N/A,TRUE,"CDWR";"PRINT",#N/A,TRUE,"EWEB";"PRINT",#N/A,TRUE,"LADWP";"PRINT",#N/A,TRUE,"NEVBASE"}</definedName>
    <definedName name="______j1" hidden="1">{"PRINT",#N/A,TRUE,"APPA";"PRINT",#N/A,TRUE,"APS";"PRINT",#N/A,TRUE,"BHPL";"PRINT",#N/A,TRUE,"BHPL2";"PRINT",#N/A,TRUE,"CDWR";"PRINT",#N/A,TRUE,"EWEB";"PRINT",#N/A,TRUE,"LADWP";"PRINT",#N/A,TRUE,"NEVBASE"}</definedName>
    <definedName name="______j2" localSheetId="1" hidden="1">{"PRINT",#N/A,TRUE,"APPA";"PRINT",#N/A,TRUE,"APS";"PRINT",#N/A,TRUE,"BHPL";"PRINT",#N/A,TRUE,"BHPL2";"PRINT",#N/A,TRUE,"CDWR";"PRINT",#N/A,TRUE,"EWEB";"PRINT",#N/A,TRUE,"LADWP";"PRINT",#N/A,TRUE,"NEVBASE"}</definedName>
    <definedName name="______j2" localSheetId="2"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localSheetId="1" hidden="1">{"PRINT",#N/A,TRUE,"APPA";"PRINT",#N/A,TRUE,"APS";"PRINT",#N/A,TRUE,"BHPL";"PRINT",#N/A,TRUE,"BHPL2";"PRINT",#N/A,TRUE,"CDWR";"PRINT",#N/A,TRUE,"EWEB";"PRINT",#N/A,TRUE,"LADWP";"PRINT",#N/A,TRUE,"NEVBASE"}</definedName>
    <definedName name="______j3" localSheetId="2"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localSheetId="1" hidden="1">{"PRINT",#N/A,TRUE,"APPA";"PRINT",#N/A,TRUE,"APS";"PRINT",#N/A,TRUE,"BHPL";"PRINT",#N/A,TRUE,"BHPL2";"PRINT",#N/A,TRUE,"CDWR";"PRINT",#N/A,TRUE,"EWEB";"PRINT",#N/A,TRUE,"LADWP";"PRINT",#N/A,TRUE,"NEVBASE"}</definedName>
    <definedName name="______j4" localSheetId="2"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localSheetId="1" hidden="1">{"PRINT",#N/A,TRUE,"APPA";"PRINT",#N/A,TRUE,"APS";"PRINT",#N/A,TRUE,"BHPL";"PRINT",#N/A,TRUE,"BHPL2";"PRINT",#N/A,TRUE,"CDWR";"PRINT",#N/A,TRUE,"EWEB";"PRINT",#N/A,TRUE,"LADWP";"PRINT",#N/A,TRUE,"NEVBASE"}</definedName>
    <definedName name="______j5" localSheetId="2"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OM1" localSheetId="1" hidden="1">{#N/A,#N/A,FALSE,"Summary";#N/A,#N/A,FALSE,"SmPlants";#N/A,#N/A,FALSE,"Utah";#N/A,#N/A,FALSE,"Idaho";#N/A,#N/A,FALSE,"Lewis River";#N/A,#N/A,FALSE,"NrthUmpq";#N/A,#N/A,FALSE,"KlamRog"}</definedName>
    <definedName name="______OM1" localSheetId="2" hidden="1">{#N/A,#N/A,FALSE,"Summary";#N/A,#N/A,FALSE,"SmPlants";#N/A,#N/A,FALSE,"Utah";#N/A,#N/A,FALSE,"Idaho";#N/A,#N/A,FALSE,"Lewis River";#N/A,#N/A,FALSE,"NrthUmpq";#N/A,#N/A,FALSE,"KlamRog"}</definedName>
    <definedName name="______OM1" hidden="1">{#N/A,#N/A,FALSE,"Summary";#N/A,#N/A,FALSE,"SmPlants";#N/A,#N/A,FALSE,"Utah";#N/A,#N/A,FALSE,"Idaho";#N/A,#N/A,FALSE,"Lewis River";#N/A,#N/A,FALSE,"NrthUmpq";#N/A,#N/A,FALSE,"KlamRog"}</definedName>
    <definedName name="_____j1" localSheetId="1" hidden="1">{"PRINT",#N/A,TRUE,"APPA";"PRINT",#N/A,TRUE,"APS";"PRINT",#N/A,TRUE,"BHPL";"PRINT",#N/A,TRUE,"BHPL2";"PRINT",#N/A,TRUE,"CDWR";"PRINT",#N/A,TRUE,"EWEB";"PRINT",#N/A,TRUE,"LADWP";"PRINT",#N/A,TRUE,"NEVBASE"}</definedName>
    <definedName name="_____j1" localSheetId="2" hidden="1">{"PRINT",#N/A,TRUE,"APPA";"PRINT",#N/A,TRUE,"APS";"PRINT",#N/A,TRUE,"BHPL";"PRINT",#N/A,TRUE,"BHPL2";"PRINT",#N/A,TRUE,"CDWR";"PRINT",#N/A,TRUE,"EWEB";"PRINT",#N/A,TRUE,"LADWP";"PRINT",#N/A,TRUE,"NEVBASE"}</definedName>
    <definedName name="_____j1" hidden="1">{"PRINT",#N/A,TRUE,"APPA";"PRINT",#N/A,TRUE,"APS";"PRINT",#N/A,TRUE,"BHPL";"PRINT",#N/A,TRUE,"BHPL2";"PRINT",#N/A,TRUE,"CDWR";"PRINT",#N/A,TRUE,"EWEB";"PRINT",#N/A,TRUE,"LADWP";"PRINT",#N/A,TRUE,"NEVBASE"}</definedName>
    <definedName name="_____j2" localSheetId="1" hidden="1">{"PRINT",#N/A,TRUE,"APPA";"PRINT",#N/A,TRUE,"APS";"PRINT",#N/A,TRUE,"BHPL";"PRINT",#N/A,TRUE,"BHPL2";"PRINT",#N/A,TRUE,"CDWR";"PRINT",#N/A,TRUE,"EWEB";"PRINT",#N/A,TRUE,"LADWP";"PRINT",#N/A,TRUE,"NEVBASE"}</definedName>
    <definedName name="_____j2" localSheetId="2"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localSheetId="1" hidden="1">{"PRINT",#N/A,TRUE,"APPA";"PRINT",#N/A,TRUE,"APS";"PRINT",#N/A,TRUE,"BHPL";"PRINT",#N/A,TRUE,"BHPL2";"PRINT",#N/A,TRUE,"CDWR";"PRINT",#N/A,TRUE,"EWEB";"PRINT",#N/A,TRUE,"LADWP";"PRINT",#N/A,TRUE,"NEVBASE"}</definedName>
    <definedName name="_____j3" localSheetId="2"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localSheetId="1" hidden="1">{"PRINT",#N/A,TRUE,"APPA";"PRINT",#N/A,TRUE,"APS";"PRINT",#N/A,TRUE,"BHPL";"PRINT",#N/A,TRUE,"BHPL2";"PRINT",#N/A,TRUE,"CDWR";"PRINT",#N/A,TRUE,"EWEB";"PRINT",#N/A,TRUE,"LADWP";"PRINT",#N/A,TRUE,"NEVBASE"}</definedName>
    <definedName name="_____j4" localSheetId="2"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localSheetId="1" hidden="1">{"PRINT",#N/A,TRUE,"APPA";"PRINT",#N/A,TRUE,"APS";"PRINT",#N/A,TRUE,"BHPL";"PRINT",#N/A,TRUE,"BHPL2";"PRINT",#N/A,TRUE,"CDWR";"PRINT",#N/A,TRUE,"EWEB";"PRINT",#N/A,TRUE,"LADWP";"PRINT",#N/A,TRUE,"NEVBASE"}</definedName>
    <definedName name="_____j5" localSheetId="2"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OM1" localSheetId="1" hidden="1">{#N/A,#N/A,FALSE,"Summary";#N/A,#N/A,FALSE,"SmPlants";#N/A,#N/A,FALSE,"Utah";#N/A,#N/A,FALSE,"Idaho";#N/A,#N/A,FALSE,"Lewis River";#N/A,#N/A,FALSE,"NrthUmpq";#N/A,#N/A,FALSE,"KlamRog"}</definedName>
    <definedName name="_____OM1" localSheetId="2" hidden="1">{#N/A,#N/A,FALSE,"Summary";#N/A,#N/A,FALSE,"SmPlants";#N/A,#N/A,FALSE,"Utah";#N/A,#N/A,FALSE,"Idaho";#N/A,#N/A,FALSE,"Lewis River";#N/A,#N/A,FALSE,"NrthUmpq";#N/A,#N/A,FALSE,"KlamRog"}</definedName>
    <definedName name="_____OM1" hidden="1">{#N/A,#N/A,FALSE,"Summary";#N/A,#N/A,FALSE,"SmPlants";#N/A,#N/A,FALSE,"Utah";#N/A,#N/A,FALSE,"Idaho";#N/A,#N/A,FALSE,"Lewis River";#N/A,#N/A,FALSE,"NrthUmpq";#N/A,#N/A,FALSE,"KlamRog"}</definedName>
    <definedName name="____j1" localSheetId="1" hidden="1">{"PRINT",#N/A,TRUE,"APPA";"PRINT",#N/A,TRUE,"APS";"PRINT",#N/A,TRUE,"BHPL";"PRINT",#N/A,TRUE,"BHPL2";"PRINT",#N/A,TRUE,"CDWR";"PRINT",#N/A,TRUE,"EWEB";"PRINT",#N/A,TRUE,"LADWP";"PRINT",#N/A,TRUE,"NEVBASE"}</definedName>
    <definedName name="____j1" localSheetId="2" hidden="1">{"PRINT",#N/A,TRUE,"APPA";"PRINT",#N/A,TRUE,"APS";"PRINT",#N/A,TRUE,"BHPL";"PRINT",#N/A,TRUE,"BHPL2";"PRINT",#N/A,TRUE,"CDWR";"PRINT",#N/A,TRUE,"EWEB";"PRINT",#N/A,TRUE,"LADWP";"PRINT",#N/A,TRUE,"NEVBASE"}</definedName>
    <definedName name="____j1" hidden="1">{"PRINT",#N/A,TRUE,"APPA";"PRINT",#N/A,TRUE,"APS";"PRINT",#N/A,TRUE,"BHPL";"PRINT",#N/A,TRUE,"BHPL2";"PRINT",#N/A,TRUE,"CDWR";"PRINT",#N/A,TRUE,"EWEB";"PRINT",#N/A,TRUE,"LADWP";"PRINT",#N/A,TRUE,"NEVBASE"}</definedName>
    <definedName name="____j2" localSheetId="1" hidden="1">{"PRINT",#N/A,TRUE,"APPA";"PRINT",#N/A,TRUE,"APS";"PRINT",#N/A,TRUE,"BHPL";"PRINT",#N/A,TRUE,"BHPL2";"PRINT",#N/A,TRUE,"CDWR";"PRINT",#N/A,TRUE,"EWEB";"PRINT",#N/A,TRUE,"LADWP";"PRINT",#N/A,TRUE,"NEVBASE"}</definedName>
    <definedName name="____j2" localSheetId="2"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localSheetId="1" hidden="1">{"PRINT",#N/A,TRUE,"APPA";"PRINT",#N/A,TRUE,"APS";"PRINT",#N/A,TRUE,"BHPL";"PRINT",#N/A,TRUE,"BHPL2";"PRINT",#N/A,TRUE,"CDWR";"PRINT",#N/A,TRUE,"EWEB";"PRINT",#N/A,TRUE,"LADWP";"PRINT",#N/A,TRUE,"NEVBASE"}</definedName>
    <definedName name="____j3" localSheetId="2"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localSheetId="1" hidden="1">{"PRINT",#N/A,TRUE,"APPA";"PRINT",#N/A,TRUE,"APS";"PRINT",#N/A,TRUE,"BHPL";"PRINT",#N/A,TRUE,"BHPL2";"PRINT",#N/A,TRUE,"CDWR";"PRINT",#N/A,TRUE,"EWEB";"PRINT",#N/A,TRUE,"LADWP";"PRINT",#N/A,TRUE,"NEVBASE"}</definedName>
    <definedName name="____j4" localSheetId="2"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localSheetId="1" hidden="1">{"PRINT",#N/A,TRUE,"APPA";"PRINT",#N/A,TRUE,"APS";"PRINT",#N/A,TRUE,"BHPL";"PRINT",#N/A,TRUE,"BHPL2";"PRINT",#N/A,TRUE,"CDWR";"PRINT",#N/A,TRUE,"EWEB";"PRINT",#N/A,TRUE,"LADWP";"PRINT",#N/A,TRUE,"NEVBASE"}</definedName>
    <definedName name="____j5" localSheetId="2"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OM1" localSheetId="1" hidden="1">{#N/A,#N/A,FALSE,"Summary";#N/A,#N/A,FALSE,"SmPlants";#N/A,#N/A,FALSE,"Utah";#N/A,#N/A,FALSE,"Idaho";#N/A,#N/A,FALSE,"Lewis River";#N/A,#N/A,FALSE,"NrthUmpq";#N/A,#N/A,FALSE,"KlamRog"}</definedName>
    <definedName name="____OM1" localSheetId="2" hidden="1">{#N/A,#N/A,FALSE,"Summary";#N/A,#N/A,FALSE,"SmPlants";#N/A,#N/A,FALSE,"Utah";#N/A,#N/A,FALSE,"Idaho";#N/A,#N/A,FALSE,"Lewis River";#N/A,#N/A,FALSE,"NrthUmpq";#N/A,#N/A,FALSE,"KlamRog"}</definedName>
    <definedName name="____OM1" hidden="1">{#N/A,#N/A,FALSE,"Summary";#N/A,#N/A,FALSE,"SmPlants";#N/A,#N/A,FALSE,"Utah";#N/A,#N/A,FALSE,"Idaho";#N/A,#N/A,FALSE,"Lewis River";#N/A,#N/A,FALSE,"NrthUmpq";#N/A,#N/A,FALSE,"KlamRog"}</definedName>
    <definedName name="___j1" localSheetId="1" hidden="1">{"PRINT",#N/A,TRUE,"APPA";"PRINT",#N/A,TRUE,"APS";"PRINT",#N/A,TRUE,"BHPL";"PRINT",#N/A,TRUE,"BHPL2";"PRINT",#N/A,TRUE,"CDWR";"PRINT",#N/A,TRUE,"EWEB";"PRINT",#N/A,TRUE,"LADWP";"PRINT",#N/A,TRUE,"NEVBASE"}</definedName>
    <definedName name="___j1" localSheetId="2" hidden="1">{"PRINT",#N/A,TRUE,"APPA";"PRINT",#N/A,TRUE,"APS";"PRINT",#N/A,TRUE,"BHPL";"PRINT",#N/A,TRUE,"BHPL2";"PRINT",#N/A,TRUE,"CDWR";"PRINT",#N/A,TRUE,"EWEB";"PRINT",#N/A,TRUE,"LADWP";"PRINT",#N/A,TRUE,"NEVBASE"}</definedName>
    <definedName name="___j1" hidden="1">{"PRINT",#N/A,TRUE,"APPA";"PRINT",#N/A,TRUE,"APS";"PRINT",#N/A,TRUE,"BHPL";"PRINT",#N/A,TRUE,"BHPL2";"PRINT",#N/A,TRUE,"CDWR";"PRINT",#N/A,TRUE,"EWEB";"PRINT",#N/A,TRUE,"LADWP";"PRINT",#N/A,TRUE,"NEVBASE"}</definedName>
    <definedName name="___j2" localSheetId="1" hidden="1">{"PRINT",#N/A,TRUE,"APPA";"PRINT",#N/A,TRUE,"APS";"PRINT",#N/A,TRUE,"BHPL";"PRINT",#N/A,TRUE,"BHPL2";"PRINT",#N/A,TRUE,"CDWR";"PRINT",#N/A,TRUE,"EWEB";"PRINT",#N/A,TRUE,"LADWP";"PRINT",#N/A,TRUE,"NEVBASE"}</definedName>
    <definedName name="___j2" localSheetId="2"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localSheetId="1" hidden="1">{"PRINT",#N/A,TRUE,"APPA";"PRINT",#N/A,TRUE,"APS";"PRINT",#N/A,TRUE,"BHPL";"PRINT",#N/A,TRUE,"BHPL2";"PRINT",#N/A,TRUE,"CDWR";"PRINT",#N/A,TRUE,"EWEB";"PRINT",#N/A,TRUE,"LADWP";"PRINT",#N/A,TRUE,"NEVBASE"}</definedName>
    <definedName name="___j3" localSheetId="2"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localSheetId="1" hidden="1">{"PRINT",#N/A,TRUE,"APPA";"PRINT",#N/A,TRUE,"APS";"PRINT",#N/A,TRUE,"BHPL";"PRINT",#N/A,TRUE,"BHPL2";"PRINT",#N/A,TRUE,"CDWR";"PRINT",#N/A,TRUE,"EWEB";"PRINT",#N/A,TRUE,"LADWP";"PRINT",#N/A,TRUE,"NEVBASE"}</definedName>
    <definedName name="___j4" localSheetId="2"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localSheetId="1" hidden="1">{"PRINT",#N/A,TRUE,"APPA";"PRINT",#N/A,TRUE,"APS";"PRINT",#N/A,TRUE,"BHPL";"PRINT",#N/A,TRUE,"BHPL2";"PRINT",#N/A,TRUE,"CDWR";"PRINT",#N/A,TRUE,"EWEB";"PRINT",#N/A,TRUE,"LADWP";"PRINT",#N/A,TRUE,"NEVBASE"}</definedName>
    <definedName name="___j5" localSheetId="2"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localSheetId="1" hidden="1">{#N/A,#N/A,FALSE,"Summary";#N/A,#N/A,FALSE,"SmPlants";#N/A,#N/A,FALSE,"Utah";#N/A,#N/A,FALSE,"Idaho";#N/A,#N/A,FALSE,"Lewis River";#N/A,#N/A,FALSE,"NrthUmpq";#N/A,#N/A,FALSE,"KlamRog"}</definedName>
    <definedName name="___OM1" localSheetId="2" hidden="1">{#N/A,#N/A,FALSE,"Summary";#N/A,#N/A,FALSE,"SmPlants";#N/A,#N/A,FALSE,"Utah";#N/A,#N/A,FALSE,"Idaho";#N/A,#N/A,FALSE,"Lewis River";#N/A,#N/A,FALSE,"NrthUmpq";#N/A,#N/A,FALSE,"KlamRog"}</definedName>
    <definedName name="___OM1" hidden="1">{#N/A,#N/A,FALSE,"Summary";#N/A,#N/A,FALSE,"SmPlants";#N/A,#N/A,FALSE,"Utah";#N/A,#N/A,FALSE,"Idaho";#N/A,#N/A,FALSE,"Lewis River";#N/A,#N/A,FALSE,"NrthUmpq";#N/A,#N/A,FALSE,"KlamRog"}</definedName>
    <definedName name="__123Graph_A" localSheetId="2" hidden="1">[1]Inputs!#REF!</definedName>
    <definedName name="__123Graph_A" hidden="1">[1]Inputs!#REF!</definedName>
    <definedName name="__123Graph_B" localSheetId="2" hidden="1">[1]Inputs!#REF!</definedName>
    <definedName name="__123Graph_B" hidden="1">[1]Inputs!#REF!</definedName>
    <definedName name="__123Graph_D" localSheetId="2" hidden="1">[1]Inputs!#REF!</definedName>
    <definedName name="__123Graph_D" hidden="1">[1]Inputs!#REF!</definedName>
    <definedName name="__123Graph_E" hidden="1">[2]Input!$E$22:$E$37</definedName>
    <definedName name="__123Graph_F" hidden="1">[2]Input!$D$22:$D$37</definedName>
    <definedName name="__j1" localSheetId="1" hidden="1">{"PRINT",#N/A,TRUE,"APPA";"PRINT",#N/A,TRUE,"APS";"PRINT",#N/A,TRUE,"BHPL";"PRINT",#N/A,TRUE,"BHPL2";"PRINT",#N/A,TRUE,"CDWR";"PRINT",#N/A,TRUE,"EWEB";"PRINT",#N/A,TRUE,"LADWP";"PRINT",#N/A,TRUE,"NEVBASE"}</definedName>
    <definedName name="__j1" localSheetId="2" hidden="1">{"PRINT",#N/A,TRUE,"APPA";"PRINT",#N/A,TRUE,"APS";"PRINT",#N/A,TRUE,"BHPL";"PRINT",#N/A,TRUE,"BHPL2";"PRINT",#N/A,TRUE,"CDWR";"PRINT",#N/A,TRUE,"EWEB";"PRINT",#N/A,TRUE,"LADWP";"PRINT",#N/A,TRUE,"NEVBASE"}</definedName>
    <definedName name="__j1" hidden="1">{"PRINT",#N/A,TRUE,"APPA";"PRINT",#N/A,TRUE,"APS";"PRINT",#N/A,TRUE,"BHPL";"PRINT",#N/A,TRUE,"BHPL2";"PRINT",#N/A,TRUE,"CDWR";"PRINT",#N/A,TRUE,"EWEB";"PRINT",#N/A,TRUE,"LADWP";"PRINT",#N/A,TRUE,"NEVBASE"}</definedName>
    <definedName name="__j2" localSheetId="1" hidden="1">{"PRINT",#N/A,TRUE,"APPA";"PRINT",#N/A,TRUE,"APS";"PRINT",#N/A,TRUE,"BHPL";"PRINT",#N/A,TRUE,"BHPL2";"PRINT",#N/A,TRUE,"CDWR";"PRINT",#N/A,TRUE,"EWEB";"PRINT",#N/A,TRUE,"LADWP";"PRINT",#N/A,TRUE,"NEVBASE"}</definedName>
    <definedName name="__j2" localSheetId="2"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localSheetId="1" hidden="1">{"PRINT",#N/A,TRUE,"APPA";"PRINT",#N/A,TRUE,"APS";"PRINT",#N/A,TRUE,"BHPL";"PRINT",#N/A,TRUE,"BHPL2";"PRINT",#N/A,TRUE,"CDWR";"PRINT",#N/A,TRUE,"EWEB";"PRINT",#N/A,TRUE,"LADWP";"PRINT",#N/A,TRUE,"NEVBASE"}</definedName>
    <definedName name="__j3" localSheetId="2"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localSheetId="1" hidden="1">{"PRINT",#N/A,TRUE,"APPA";"PRINT",#N/A,TRUE,"APS";"PRINT",#N/A,TRUE,"BHPL";"PRINT",#N/A,TRUE,"BHPL2";"PRINT",#N/A,TRUE,"CDWR";"PRINT",#N/A,TRUE,"EWEB";"PRINT",#N/A,TRUE,"LADWP";"PRINT",#N/A,TRUE,"NEVBASE"}</definedName>
    <definedName name="__j4" localSheetId="2"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localSheetId="1" hidden="1">{"PRINT",#N/A,TRUE,"APPA";"PRINT",#N/A,TRUE,"APS";"PRINT",#N/A,TRUE,"BHPL";"PRINT",#N/A,TRUE,"BHPL2";"PRINT",#N/A,TRUE,"CDWR";"PRINT",#N/A,TRUE,"EWEB";"PRINT",#N/A,TRUE,"LADWP";"PRINT",#N/A,TRUE,"NEVBASE"}</definedName>
    <definedName name="__j5" localSheetId="2"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OM1" localSheetId="1" hidden="1">{#N/A,#N/A,FALSE,"Summary";#N/A,#N/A,FALSE,"SmPlants";#N/A,#N/A,FALSE,"Utah";#N/A,#N/A,FALSE,"Idaho";#N/A,#N/A,FALSE,"Lewis River";#N/A,#N/A,FALSE,"NrthUmpq";#N/A,#N/A,FALSE,"KlamRog"}</definedName>
    <definedName name="__OM1" localSheetId="2" hidden="1">{#N/A,#N/A,FALSE,"Summary";#N/A,#N/A,FALSE,"SmPlants";#N/A,#N/A,FALSE,"Utah";#N/A,#N/A,FALSE,"Idaho";#N/A,#N/A,FALSE,"Lewis River";#N/A,#N/A,FALSE,"NrthUmpq";#N/A,#N/A,FALSE,"KlamRog"}</definedName>
    <definedName name="__OM1" hidden="1">{#N/A,#N/A,FALSE,"Summary";#N/A,#N/A,FALSE,"SmPlants";#N/A,#N/A,FALSE,"Utah";#N/A,#N/A,FALSE,"Idaho";#N/A,#N/A,FALSE,"Lewis River";#N/A,#N/A,FALSE,"NrthUmpq";#N/A,#N/A,FALSE,"KlamRog"}</definedName>
    <definedName name="_Fill" hidden="1">#REF!</definedName>
    <definedName name="_xlnm._FilterDatabase" hidden="1">#REF!</definedName>
    <definedName name="_j1" localSheetId="1" hidden="1">{"PRINT",#N/A,TRUE,"APPA";"PRINT",#N/A,TRUE,"APS";"PRINT",#N/A,TRUE,"BHPL";"PRINT",#N/A,TRUE,"BHPL2";"PRINT",#N/A,TRUE,"CDWR";"PRINT",#N/A,TRUE,"EWEB";"PRINT",#N/A,TRUE,"LADWP";"PRINT",#N/A,TRUE,"NEVBASE"}</definedName>
    <definedName name="_j1" localSheetId="2"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1" hidden="1">{"PRINT",#N/A,TRUE,"APPA";"PRINT",#N/A,TRUE,"APS";"PRINT",#N/A,TRUE,"BHPL";"PRINT",#N/A,TRUE,"BHPL2";"PRINT",#N/A,TRUE,"CDWR";"PRINT",#N/A,TRUE,"EWEB";"PRINT",#N/A,TRUE,"LADWP";"PRINT",#N/A,TRUE,"NEVBASE"}</definedName>
    <definedName name="_j2" localSheetId="2"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1" hidden="1">{"PRINT",#N/A,TRUE,"APPA";"PRINT",#N/A,TRUE,"APS";"PRINT",#N/A,TRUE,"BHPL";"PRINT",#N/A,TRUE,"BHPL2";"PRINT",#N/A,TRUE,"CDWR";"PRINT",#N/A,TRUE,"EWEB";"PRINT",#N/A,TRUE,"LADWP";"PRINT",#N/A,TRUE,"NEVBASE"}</definedName>
    <definedName name="_j3" localSheetId="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1" hidden="1">{"PRINT",#N/A,TRUE,"APPA";"PRINT",#N/A,TRUE,"APS";"PRINT",#N/A,TRUE,"BHPL";"PRINT",#N/A,TRUE,"BHPL2";"PRINT",#N/A,TRUE,"CDWR";"PRINT",#N/A,TRUE,"EWEB";"PRINT",#N/A,TRUE,"LADWP";"PRINT",#N/A,TRUE,"NEVBASE"}</definedName>
    <definedName name="_j4" localSheetId="2"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1" hidden="1">{"PRINT",#N/A,TRUE,"APPA";"PRINT",#N/A,TRUE,"APS";"PRINT",#N/A,TRUE,"BHPL";"PRINT",#N/A,TRUE,"BHPL2";"PRINT",#N/A,TRUE,"CDWR";"PRINT",#N/A,TRUE,"EWEB";"PRINT",#N/A,TRUE,"LADWP";"PRINT",#N/A,TRUE,"NEVBASE"}</definedName>
    <definedName name="_j5" localSheetId="2"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hidden="1">#REF!</definedName>
    <definedName name="_Key2" hidden="1">#REF!</definedName>
    <definedName name="_nofill" hidden="1">[3]A!#REF!</definedName>
    <definedName name="_OM1" localSheetId="1" hidden="1">{#N/A,#N/A,FALSE,"Summary";#N/A,#N/A,FALSE,"SmPlants";#N/A,#N/A,FALSE,"Utah";#N/A,#N/A,FALSE,"Idaho";#N/A,#N/A,FALSE,"Lewis River";#N/A,#N/A,FALSE,"NrthUmpq";#N/A,#N/A,FALSE,"KlamRog"}</definedName>
    <definedName name="_OM1" localSheetId="2" hidden="1">{#N/A,#N/A,FALSE,"Summary";#N/A,#N/A,FALSE,"SmPlants";#N/A,#N/A,FALSE,"Utah";#N/A,#N/A,FALSE,"Idaho";#N/A,#N/A,FALSE,"Lewis River";#N/A,#N/A,FALSE,"NrthUmpq";#N/A,#N/A,FALSE,"KlamRog"}</definedName>
    <definedName name="_OM1" hidden="1">{#N/A,#N/A,FALSE,"Summary";#N/A,#N/A,FALSE,"SmPlants";#N/A,#N/A,FALSE,"Utah";#N/A,#N/A,FALSE,"Idaho";#N/A,#N/A,FALSE,"Lewis River";#N/A,#N/A,FALSE,"NrthUmpq";#N/A,#N/A,FALSE,"KlamRog"}</definedName>
    <definedName name="_Order1" hidden="1">255</definedName>
    <definedName name="_Order2" hidden="1">0</definedName>
    <definedName name="_Sort" hidden="1">#REF!</definedName>
    <definedName name="_Table2_Out" hidden="1">#REF!</definedName>
    <definedName name="a" hidden="1">'[1]DSM Output'!$J$21:$J$23</definedName>
    <definedName name="Access_Button1" hidden="1">"Headcount_Workbook_Schedules_List"</definedName>
    <definedName name="AccessDatabase" hidden="1">"P:\HR\SharonPlummer\Headcount Workbook.mdb"</definedName>
    <definedName name="anscount" hidden="1">1</definedName>
    <definedName name="asa" localSheetId="1" hidden="1">{"Factors Pages 1-2",#N/A,FALSE,"Factors";"Factors Page 3",#N/A,FALSE,"Factors";"Factors Page 4",#N/A,FALSE,"Factors";"Factors Page 5",#N/A,FALSE,"Factors";"Factors Pages 8-27",#N/A,FALSE,"Factors"}</definedName>
    <definedName name="asa" localSheetId="2" hidden="1">{"Factors Pages 1-2",#N/A,FALSE,"Factors";"Factors Page 3",#N/A,FALSE,"Factors";"Factors Page 4",#N/A,FALSE,"Factors";"Factors Page 5",#N/A,FALSE,"Factors";"Factors Pages 8-27",#N/A,FALSE,"Factors"}</definedName>
    <definedName name="asa" hidden="1">{"Factors Pages 1-2",#N/A,FALSE,"Factors";"Factors Page 3",#N/A,FALSE,"Factors";"Factors Page 4",#N/A,FALSE,"Factors";"Factors Page 5",#N/A,FALSE,"Factors";"Factors Pages 8-27",#N/A,FALSE,"Factors"}</definedName>
    <definedName name="Camas" localSheetId="1" hidden="1">{#N/A,#N/A,FALSE,"Summary";#N/A,#N/A,FALSE,"SmPlants";#N/A,#N/A,FALSE,"Utah";#N/A,#N/A,FALSE,"Idaho";#N/A,#N/A,FALSE,"Lewis River";#N/A,#N/A,FALSE,"NrthUmpq";#N/A,#N/A,FALSE,"KlamRog"}</definedName>
    <definedName name="Camas" localSheetId="2" hidden="1">{#N/A,#N/A,FALSE,"Summary";#N/A,#N/A,FALSE,"SmPlants";#N/A,#N/A,FALSE,"Utah";#N/A,#N/A,FALSE,"Idaho";#N/A,#N/A,FALSE,"Lewis River";#N/A,#N/A,FALSE,"NrthUmpq";#N/A,#N/A,FALSE,"KlamRog"}</definedName>
    <definedName name="Camas" hidden="1">{#N/A,#N/A,FALSE,"Summary";#N/A,#N/A,FALSE,"SmPlants";#N/A,#N/A,FALSE,"Utah";#N/A,#N/A,FALSE,"Idaho";#N/A,#N/A,FALSE,"Lewis River";#N/A,#N/A,FALSE,"NrthUmpq";#N/A,#N/A,FALSE,"KlamRog"}</definedName>
    <definedName name="cgf" localSheetId="1" hidden="1">{"PRINT",#N/A,TRUE,"APPA";"PRINT",#N/A,TRUE,"APS";"PRINT",#N/A,TRUE,"BHPL";"PRINT",#N/A,TRUE,"BHPL2";"PRINT",#N/A,TRUE,"CDWR";"PRINT",#N/A,TRUE,"EWEB";"PRINT",#N/A,TRUE,"LADWP";"PRINT",#N/A,TRUE,"NEVBASE"}</definedName>
    <definedName name="cgf" localSheetId="2" hidden="1">{"PRINT",#N/A,TRUE,"APPA";"PRINT",#N/A,TRUE,"APS";"PRINT",#N/A,TRUE,"BHPL";"PRINT",#N/A,TRUE,"BHPL2";"PRINT",#N/A,TRUE,"CDWR";"PRINT",#N/A,TRUE,"EWEB";"PRINT",#N/A,TRUE,"LADWP";"PRINT",#N/A,TRUE,"NEVBASE"}</definedName>
    <definedName name="cgf" hidden="1">{"PRINT",#N/A,TRUE,"APPA";"PRINT",#N/A,TRUE,"APS";"PRINT",#N/A,TRUE,"BHPL";"PRINT",#N/A,TRUE,"BHPL2";"PRINT",#N/A,TRUE,"CDWR";"PRINT",#N/A,TRUE,"EWEB";"PRINT",#N/A,TRUE,"LADWP";"PRINT",#N/A,TRUE,"NEVBASE"}</definedName>
    <definedName name="combined1" localSheetId="1" hidden="1">{"YTD-Total",#N/A,TRUE,"Provision";"YTD-Utility",#N/A,TRUE,"Prov Utility";"YTD-NonUtility",#N/A,TRUE,"Prov NonUtility"}</definedName>
    <definedName name="combined1" localSheetId="2" hidden="1">{"YTD-Total",#N/A,TRUE,"Provision";"YTD-Utility",#N/A,TRUE,"Prov Utility";"YTD-NonUtility",#N/A,TRUE,"Prov NonUtility"}</definedName>
    <definedName name="combined1" hidden="1">{"YTD-Total",#N/A,TRUE,"Provision";"YTD-Utility",#N/A,TRUE,"Prov Utility";"YTD-NonUtility",#N/A,TRUE,"Prov NonUtility"}</definedName>
    <definedName name="Cwvu.GREY_ALL." hidden="1">#REF!</definedName>
    <definedName name="dfd" localSheetId="1" hidden="1">{#N/A,#N/A,FALSE,"CHECKREQ"}</definedName>
    <definedName name="dfd" localSheetId="2" hidden="1">{#N/A,#N/A,FALSE,"CHECKREQ"}</definedName>
    <definedName name="dfd" hidden="1">{#N/A,#N/A,FALSE,"CHECKREQ"}</definedName>
    <definedName name="dfdfdfd" localSheetId="1" hidden="1">{#N/A,#N/A,FALSE,"CHECKREQ"}</definedName>
    <definedName name="dfdfdfd" localSheetId="2" hidden="1">{#N/A,#N/A,FALSE,"CHECKREQ"}</definedName>
    <definedName name="dfdfdfd" hidden="1">{#N/A,#N/A,FALSE,"CHECKREQ"}</definedName>
    <definedName name="DUDE" hidden="1">#REF!</definedName>
    <definedName name="energy" localSheetId="1" hidden="1">{#N/A,#N/A,FALSE,"Bgt";#N/A,#N/A,FALSE,"Act";#N/A,#N/A,FALSE,"Chrt Data";#N/A,#N/A,FALSE,"Bus Result";#N/A,#N/A,FALSE,"Main Charts";#N/A,#N/A,FALSE,"P&amp;L Ttl";#N/A,#N/A,FALSE,"P&amp;L C_Ttl";#N/A,#N/A,FALSE,"P&amp;L C_Oct";#N/A,#N/A,FALSE,"P&amp;L C_Sep";#N/A,#N/A,FALSE,"1996";#N/A,#N/A,FALSE,"Data"}</definedName>
    <definedName name="energy" localSheetId="2"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rgy" localSheetId="1" hidden="1">{#N/A,#N/A,FALSE,"Bgt";#N/A,#N/A,FALSE,"Act";#N/A,#N/A,FALSE,"Chrt Data";#N/A,#N/A,FALSE,"Bus Result";#N/A,#N/A,FALSE,"Main Charts";#N/A,#N/A,FALSE,"P&amp;L Ttl";#N/A,#N/A,FALSE,"P&amp;L C_Ttl";#N/A,#N/A,FALSE,"P&amp;L C_Oct";#N/A,#N/A,FALSE,"P&amp;L C_Sep";#N/A,#N/A,FALSE,"1996";#N/A,#N/A,FALSE,"Data"}</definedName>
    <definedName name="enrgy" localSheetId="2"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xtra2" localSheetId="1" hidden="1">{#N/A,#N/A,FALSE,"Loans";#N/A,#N/A,FALSE,"Program Costs";#N/A,#N/A,FALSE,"Measures";#N/A,#N/A,FALSE,"Net Lost Rev";#N/A,#N/A,FALSE,"Incentive"}</definedName>
    <definedName name="extra2" localSheetId="2" hidden="1">{#N/A,#N/A,FALSE,"Loans";#N/A,#N/A,FALSE,"Program Costs";#N/A,#N/A,FALSE,"Measures";#N/A,#N/A,FALSE,"Net Lost Rev";#N/A,#N/A,FALSE,"Incentive"}</definedName>
    <definedName name="extra2" hidden="1">{#N/A,#N/A,FALSE,"Loans";#N/A,#N/A,FALSE,"Program Costs";#N/A,#N/A,FALSE,"Measures";#N/A,#N/A,FALSE,"Net Lost Rev";#N/A,#N/A,FALSE,"Incentive"}</definedName>
    <definedName name="extra3" localSheetId="1" hidden="1">{#N/A,#N/A,FALSE,"Loans";#N/A,#N/A,FALSE,"Program Costs";#N/A,#N/A,FALSE,"Measures";#N/A,#N/A,FALSE,"Net Lost Rev";#N/A,#N/A,FALSE,"Incentive"}</definedName>
    <definedName name="extra3" localSheetId="2" hidden="1">{#N/A,#N/A,FALSE,"Loans";#N/A,#N/A,FALSE,"Program Costs";#N/A,#N/A,FALSE,"Measures";#N/A,#N/A,FALSE,"Net Lost Rev";#N/A,#N/A,FALSE,"Incentive"}</definedName>
    <definedName name="extra3" hidden="1">{#N/A,#N/A,FALSE,"Loans";#N/A,#N/A,FALSE,"Program Costs";#N/A,#N/A,FALSE,"Measures";#N/A,#N/A,FALSE,"Net Lost Rev";#N/A,#N/A,FALSE,"Incentive"}</definedName>
    <definedName name="extra4" localSheetId="1" hidden="1">{#N/A,#N/A,FALSE,"Loans";#N/A,#N/A,FALSE,"Program Costs";#N/A,#N/A,FALSE,"Measures";#N/A,#N/A,FALSE,"Net Lost Rev";#N/A,#N/A,FALSE,"Incentive"}</definedName>
    <definedName name="extra4" localSheetId="2" hidden="1">{#N/A,#N/A,FALSE,"Loans";#N/A,#N/A,FALSE,"Program Costs";#N/A,#N/A,FALSE,"Measures";#N/A,#N/A,FALSE,"Net Lost Rev";#N/A,#N/A,FALSE,"Incentive"}</definedName>
    <definedName name="extra4" hidden="1">{#N/A,#N/A,FALSE,"Loans";#N/A,#N/A,FALSE,"Program Costs";#N/A,#N/A,FALSE,"Measures";#N/A,#N/A,FALSE,"Net Lost Rev";#N/A,#N/A,FALSE,"Incentive"}</definedName>
    <definedName name="extra5" localSheetId="1" hidden="1">{#N/A,#N/A,FALSE,"Loans";#N/A,#N/A,FALSE,"Program Costs";#N/A,#N/A,FALSE,"Measures";#N/A,#N/A,FALSE,"Net Lost Rev";#N/A,#N/A,FALSE,"Incentive"}</definedName>
    <definedName name="extra5" localSheetId="2" hidden="1">{#N/A,#N/A,FALSE,"Loans";#N/A,#N/A,FALSE,"Program Costs";#N/A,#N/A,FALSE,"Measures";#N/A,#N/A,FALSE,"Net Lost Rev";#N/A,#N/A,FALSE,"Incentive"}</definedName>
    <definedName name="extra5" hidden="1">{#N/A,#N/A,FALSE,"Loans";#N/A,#N/A,FALSE,"Program Costs";#N/A,#N/A,FALSE,"Measures";#N/A,#N/A,FALSE,"Net Lost Rev";#N/A,#N/A,FALSE,"Incentive"}</definedName>
    <definedName name="f" localSheetId="1" hidden="1">{#N/A,#N/A,FALSE,"CHECKREQ"}</definedName>
    <definedName name="f" localSheetId="2" hidden="1">{#N/A,#N/A,FALSE,"CHECKREQ"}</definedName>
    <definedName name="f" hidden="1">{#N/A,#N/A,FALSE,"CHECKREQ"}</definedName>
    <definedName name="fdf" localSheetId="1" hidden="1">{#N/A,#N/A,FALSE,"CHECKREQ"}</definedName>
    <definedName name="fdf" localSheetId="2" hidden="1">{#N/A,#N/A,FALSE,"CHECKREQ"}</definedName>
    <definedName name="fdf" hidden="1">{#N/A,#N/A,FALSE,"CHECKREQ"}</definedName>
    <definedName name="foo" localSheetId="1" hidden="1">{#N/A,#N/A,FALSE,"Bgt";#N/A,#N/A,FALSE,"Act";#N/A,#N/A,FALSE,"Chrt Data";#N/A,#N/A,FALSE,"Bus Result";#N/A,#N/A,FALSE,"Main Charts";#N/A,#N/A,FALSE,"P&amp;L Ttl";#N/A,#N/A,FALSE,"P&amp;L C_Ttl";#N/A,#N/A,FALSE,"P&amp;L C_Oct";#N/A,#N/A,FALSE,"P&amp;L C_Sep";#N/A,#N/A,FALSE,"1996";#N/A,#N/A,FALSE,"Data"}</definedName>
    <definedName name="foo" localSheetId="2"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iend" localSheetId="1" hidden="1">{"PRINT",#N/A,TRUE,"APPA";"PRINT",#N/A,TRUE,"APS";"PRINT",#N/A,TRUE,"BHPL";"PRINT",#N/A,TRUE,"BHPL2";"PRINT",#N/A,TRUE,"CDWR";"PRINT",#N/A,TRUE,"EWEB";"PRINT",#N/A,TRUE,"LADWP";"PRINT",#N/A,TRUE,"NEVBASE"}</definedName>
    <definedName name="friend" localSheetId="2" hidden="1">{"PRINT",#N/A,TRUE,"APPA";"PRINT",#N/A,TRUE,"APS";"PRINT",#N/A,TRUE,"BHPL";"PRINT",#N/A,TRUE,"BHPL2";"PRINT",#N/A,TRUE,"CDWR";"PRINT",#N/A,TRUE,"EWEB";"PRINT",#N/A,TRUE,"LADWP";"PRINT",#N/A,TRUE,"NEVBASE"}</definedName>
    <definedName name="friend" hidden="1">{"PRINT",#N/A,TRUE,"APPA";"PRINT",#N/A,TRUE,"APS";"PRINT",#N/A,TRUE,"BHPL";"PRINT",#N/A,TRUE,"BHPL2";"PRINT",#N/A,TRUE,"CDWR";"PRINT",#N/A,TRUE,"EWEB";"PRINT",#N/A,TRUE,"LADWP";"PRINT",#N/A,TRUE,"NEVBASE"}</definedName>
    <definedName name="HROptim" localSheetId="1" hidden="1">{#N/A,#N/A,FALSE,"Summary";#N/A,#N/A,FALSE,"SmPlants";#N/A,#N/A,FALSE,"Utah";#N/A,#N/A,FALSE,"Idaho";#N/A,#N/A,FALSE,"Lewis River";#N/A,#N/A,FALSE,"NrthUmpq";#N/A,#N/A,FALSE,"KlamRog"}</definedName>
    <definedName name="HROptim" localSheetId="2" hidden="1">{#N/A,#N/A,FALSE,"Summary";#N/A,#N/A,FALSE,"SmPlants";#N/A,#N/A,FALSE,"Utah";#N/A,#N/A,FALSE,"Idaho";#N/A,#N/A,FALSE,"Lewis River";#N/A,#N/A,FALSE,"NrthUmpq";#N/A,#N/A,FALSE,"KlamRog"}</definedName>
    <definedName name="HROptim" hidden="1">{#N/A,#N/A,FALSE,"Summary";#N/A,#N/A,FALSE,"SmPlants";#N/A,#N/A,FALSE,"Utah";#N/A,#N/A,FALSE,"Idaho";#N/A,#N/A,FALSE,"Lewis River";#N/A,#N/A,FALSE,"NrthUmpq";#N/A,#N/A,FALSE,"KlamRog"}</definedName>
    <definedName name="inventory" localSheetId="1" hidden="1">{#N/A,#N/A,FALSE,"Summary";#N/A,#N/A,FALSE,"SmPlants";#N/A,#N/A,FALSE,"Utah";#N/A,#N/A,FALSE,"Idaho";#N/A,#N/A,FALSE,"Lewis River";#N/A,#N/A,FALSE,"NrthUmpq";#N/A,#N/A,FALSE,"KlamRog"}</definedName>
    <definedName name="inventory" localSheetId="2"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junk" localSheetId="1" hidden="1">{"PRINT",#N/A,TRUE,"APPA";"PRINT",#N/A,TRUE,"APS";"PRINT",#N/A,TRUE,"BHPL";"PRINT",#N/A,TRUE,"BHPL2";"PRINT",#N/A,TRUE,"CDWR";"PRINT",#N/A,TRUE,"EWEB";"PRINT",#N/A,TRUE,"LADWP";"PRINT",#N/A,TRUE,"NEVBASE"}</definedName>
    <definedName name="junk" localSheetId="2"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1" localSheetId="1" hidden="1">{"PRINT",#N/A,TRUE,"APPA";"PRINT",#N/A,TRUE,"APS";"PRINT",#N/A,TRUE,"BHPL";"PRINT",#N/A,TRUE,"BHPL2";"PRINT",#N/A,TRUE,"CDWR";"PRINT",#N/A,TRUE,"EWEB";"PRINT",#N/A,TRUE,"LADWP";"PRINT",#N/A,TRUE,"NEVBASE"}</definedName>
    <definedName name="junk1" localSheetId="2" hidden="1">{"PRINT",#N/A,TRUE,"APPA";"PRINT",#N/A,TRUE,"APS";"PRINT",#N/A,TRUE,"BHPL";"PRINT",#N/A,TRUE,"BHPL2";"PRINT",#N/A,TRUE,"CDWR";"PRINT",#N/A,TRUE,"EWEB";"PRINT",#N/A,TRUE,"LADWP";"PRINT",#N/A,TRUE,"NEVBASE"}</definedName>
    <definedName name="junk1" hidden="1">{"PRINT",#N/A,TRUE,"APPA";"PRINT",#N/A,TRUE,"APS";"PRINT",#N/A,TRUE,"BHPL";"PRINT",#N/A,TRUE,"BHPL2";"PRINT",#N/A,TRUE,"CDWR";"PRINT",#N/A,TRUE,"EWEB";"PRINT",#N/A,TRUE,"LADWP";"PRINT",#N/A,TRUE,"NEVBASE"}</definedName>
    <definedName name="junk2" localSheetId="1" hidden="1">{"PRINT",#N/A,TRUE,"APPA";"PRINT",#N/A,TRUE,"APS";"PRINT",#N/A,TRUE,"BHPL";"PRINT",#N/A,TRUE,"BHPL2";"PRINT",#N/A,TRUE,"CDWR";"PRINT",#N/A,TRUE,"EWEB";"PRINT",#N/A,TRUE,"LADWP";"PRINT",#N/A,TRUE,"NEVBASE"}</definedName>
    <definedName name="junk2" localSheetId="2"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localSheetId="1" hidden="1">{"PRINT",#N/A,TRUE,"APPA";"PRINT",#N/A,TRUE,"APS";"PRINT",#N/A,TRUE,"BHPL";"PRINT",#N/A,TRUE,"BHPL2";"PRINT",#N/A,TRUE,"CDWR";"PRINT",#N/A,TRUE,"EWEB";"PRINT",#N/A,TRUE,"LADWP";"PRINT",#N/A,TRUE,"NEVBASE"}</definedName>
    <definedName name="junk3" localSheetId="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localSheetId="1" hidden="1">{"PRINT",#N/A,TRUE,"APPA";"PRINT",#N/A,TRUE,"APS";"PRINT",#N/A,TRUE,"BHPL";"PRINT",#N/A,TRUE,"BHPL2";"PRINT",#N/A,TRUE,"CDWR";"PRINT",#N/A,TRUE,"EWEB";"PRINT",#N/A,TRUE,"LADWP";"PRINT",#N/A,TRUE,"NEVBASE"}</definedName>
    <definedName name="junk4" localSheetId="2"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nk5" localSheetId="1" hidden="1">{"PRINT",#N/A,TRUE,"APPA";"PRINT",#N/A,TRUE,"APS";"PRINT",#N/A,TRUE,"BHPL";"PRINT",#N/A,TRUE,"BHPL2";"PRINT",#N/A,TRUE,"CDWR";"PRINT",#N/A,TRUE,"EWEB";"PRINT",#N/A,TRUE,"LADWP";"PRINT",#N/A,TRUE,"NEVBASE"}</definedName>
    <definedName name="junk5" localSheetId="2" hidden="1">{"PRINT",#N/A,TRUE,"APPA";"PRINT",#N/A,TRUE,"APS";"PRINT",#N/A,TRUE,"BHPL";"PRINT",#N/A,TRUE,"BHPL2";"PRINT",#N/A,TRUE,"CDWR";"PRINT",#N/A,TRUE,"EWEB";"PRINT",#N/A,TRUE,"LADWP";"PRINT",#N/A,TRUE,"NEVBASE"}</definedName>
    <definedName name="junk5" hidden="1">{"PRINT",#N/A,TRUE,"APPA";"PRINT",#N/A,TRUE,"APS";"PRINT",#N/A,TRUE,"BHPL";"PRINT",#N/A,TRUE,"BHPL2";"PRINT",#N/A,TRUE,"CDWR";"PRINT",#N/A,TRUE,"EWEB";"PRINT",#N/A,TRUE,"LADWP";"PRINT",#N/A,TRUE,"NEVBASE"}</definedName>
    <definedName name="Keep" localSheetId="1" hidden="1">{"PRINT",#N/A,TRUE,"APPA";"PRINT",#N/A,TRUE,"APS";"PRINT",#N/A,TRUE,"BHPL";"PRINT",#N/A,TRUE,"BHPL2";"PRINT",#N/A,TRUE,"CDWR";"PRINT",#N/A,TRUE,"EWEB";"PRINT",#N/A,TRUE,"LADWP";"PRINT",#N/A,TRUE,"NEVBASE"}</definedName>
    <definedName name="Keep" localSheetId="2"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1" hidden="1">{"PRINT",#N/A,TRUE,"APPA";"PRINT",#N/A,TRUE,"APS";"PRINT",#N/A,TRUE,"BHPL";"PRINT",#N/A,TRUE,"BHPL2";"PRINT",#N/A,TRUE,"CDWR";"PRINT",#N/A,TRUE,"EWEB";"PRINT",#N/A,TRUE,"LADWP";"PRINT",#N/A,TRUE,"NEVBASE"}</definedName>
    <definedName name="keep2" localSheetId="2"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localSheetId="1" hidden="1">{#N/A,#N/A,FALSE,"Actual";#N/A,#N/A,FALSE,"Normalized";#N/A,#N/A,FALSE,"Electric Actual";#N/A,#N/A,FALSE,"Electric Normalized"}</definedName>
    <definedName name="Master" localSheetId="2" hidden="1">{#N/A,#N/A,FALSE,"Actual";#N/A,#N/A,FALSE,"Normalized";#N/A,#N/A,FALSE,"Electric Actual";#N/A,#N/A,FALSE,"Electric Normalized"}</definedName>
    <definedName name="Master" hidden="1">{#N/A,#N/A,FALSE,"Actual";#N/A,#N/A,FALSE,"Normalized";#N/A,#N/A,FALSE,"Electric Actual";#N/A,#N/A,FALSE,"Electric Normalized"}</definedName>
    <definedName name="mmm" localSheetId="1" hidden="1">{"PRINT",#N/A,TRUE,"APPA";"PRINT",#N/A,TRUE,"APS";"PRINT",#N/A,TRUE,"BHPL";"PRINT",#N/A,TRUE,"BHPL2";"PRINT",#N/A,TRUE,"CDWR";"PRINT",#N/A,TRUE,"EWEB";"PRINT",#N/A,TRUE,"LADWP";"PRINT",#N/A,TRUE,"NEVBASE"}</definedName>
    <definedName name="mmm" localSheetId="2"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n" hidden="1">[3]A!#REF!</definedName>
    <definedName name="OHSch10YR" localSheetId="1" hidden="1">{#N/A,#N/A,FALSE,"Summary";#N/A,#N/A,FALSE,"SmPlants";#N/A,#N/A,FALSE,"Utah";#N/A,#N/A,FALSE,"Idaho";#N/A,#N/A,FALSE,"Lewis River";#N/A,#N/A,FALSE,"NrthUmpq";#N/A,#N/A,FALSE,"KlamRog"}</definedName>
    <definedName name="OHSch10YR" localSheetId="2" hidden="1">{#N/A,#N/A,FALSE,"Summary";#N/A,#N/A,FALSE,"SmPlants";#N/A,#N/A,FALSE,"Utah";#N/A,#N/A,FALSE,"Idaho";#N/A,#N/A,FALSE,"Lewis River";#N/A,#N/A,FALSE,"NrthUmpq";#N/A,#N/A,FALSE,"KlamRog"}</definedName>
    <definedName name="OHSch10YR" hidden="1">{#N/A,#N/A,FALSE,"Summary";#N/A,#N/A,FALSE,"SmPlants";#N/A,#N/A,FALSE,"Utah";#N/A,#N/A,FALSE,"Idaho";#N/A,#N/A,FALSE,"Lewis River";#N/A,#N/A,FALSE,"NrthUmpq";#N/A,#N/A,FALSE,"KlamRog"}</definedName>
    <definedName name="om" localSheetId="1" hidden="1">{#N/A,#N/A,FALSE,"Summary";#N/A,#N/A,FALSE,"SmPlants";#N/A,#N/A,FALSE,"Utah";#N/A,#N/A,FALSE,"Idaho";#N/A,#N/A,FALSE,"Lewis River";#N/A,#N/A,FALSE,"NrthUmpq";#N/A,#N/A,FALSE,"KlamRog"}</definedName>
    <definedName name="om" localSheetId="2"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thers" localSheetId="1" hidden="1">{"Factors Pages 1-2",#N/A,FALSE,"Factors";"Factors Page 3",#N/A,FALSE,"Factors";"Factors Page 4",#N/A,FALSE,"Factors";"Factors Page 5",#N/A,FALSE,"Factors";"Factors Pages 8-27",#N/A,FALSE,"Factors"}</definedName>
    <definedName name="others" localSheetId="2"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pete" localSheetId="1" hidden="1">{#N/A,#N/A,FALSE,"Bgt";#N/A,#N/A,FALSE,"Act";#N/A,#N/A,FALSE,"Chrt Data";#N/A,#N/A,FALSE,"Bus Result";#N/A,#N/A,FALSE,"Main Charts";#N/A,#N/A,FALSE,"P&amp;L Ttl";#N/A,#N/A,FALSE,"P&amp;L C_Ttl";#N/A,#N/A,FALSE,"P&amp;L C_Oct";#N/A,#N/A,FALSE,"P&amp;L C_Sep";#N/A,#N/A,FALSE,"1996";#N/A,#N/A,FALSE,"Data"}</definedName>
    <definedName name="pete" localSheetId="2"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PricingInfo" localSheetId="2" hidden="1">[4]Inputs!#REF!</definedName>
    <definedName name="PricingInfo" hidden="1">[4]Inputs!#REF!</definedName>
    <definedName name="_xlnm.Print_Area" localSheetId="0">'Page 4.11'!$A$1:$J$59</definedName>
    <definedName name="_xlnm.Print_Area" localSheetId="1">'Page 4.11.1'!$A$1:$O$50</definedName>
    <definedName name="retail" localSheetId="1" hidden="1">{#N/A,#N/A,FALSE,"Loans";#N/A,#N/A,FALSE,"Program Costs";#N/A,#N/A,FALSE,"Measures";#N/A,#N/A,FALSE,"Net Lost Rev";#N/A,#N/A,FALSE,"Incentive"}</definedName>
    <definedName name="retail" localSheetId="2"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1" hidden="1">{#N/A,#N/A,FALSE,"Loans";#N/A,#N/A,FALSE,"Program Costs";#N/A,#N/A,FALSE,"Measures";#N/A,#N/A,FALSE,"Net Lost Rev";#N/A,#N/A,FALSE,"Incentive"}</definedName>
    <definedName name="retail_CC" localSheetId="2"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1" hidden="1">{#N/A,#N/A,FALSE,"Loans";#N/A,#N/A,FALSE,"Program Costs";#N/A,#N/A,FALSE,"Measures";#N/A,#N/A,FALSE,"Net Lost Rev";#N/A,#N/A,FALSE,"Incentive"}</definedName>
    <definedName name="retail_CC1" localSheetId="2" hidden="1">{#N/A,#N/A,FALSE,"Loans";#N/A,#N/A,FALSE,"Program Costs";#N/A,#N/A,FALSE,"Measures";#N/A,#N/A,FALSE,"Net Lost Rev";#N/A,#N/A,FALSE,"Incentive"}</definedName>
    <definedName name="retail_CC1" hidden="1">{#N/A,#N/A,FALSE,"Loans";#N/A,#N/A,FALSE,"Program Costs";#N/A,#N/A,FALSE,"Measures";#N/A,#N/A,FALSE,"Net Lost Rev";#N/A,#N/A,FALSE,"Incentive"}</definedName>
    <definedName name="rrr" localSheetId="1" hidden="1">{"PRINT",#N/A,TRUE,"APPA";"PRINT",#N/A,TRUE,"APS";"PRINT",#N/A,TRUE,"BHPL";"PRINT",#N/A,TRUE,"BHPL2";"PRINT",#N/A,TRUE,"CDWR";"PRINT",#N/A,TRUE,"EWEB";"PRINT",#N/A,TRUE,"LADWP";"PRINT",#N/A,TRUE,"NEVBASE"}</definedName>
    <definedName name="rrr" localSheetId="2" hidden="1">{"PRINT",#N/A,TRUE,"APPA";"PRINT",#N/A,TRUE,"APS";"PRINT",#N/A,TRUE,"BHPL";"PRINT",#N/A,TRUE,"BHPL2";"PRINT",#N/A,TRUE,"CDWR";"PRINT",#N/A,TRUE,"EWEB";"PRINT",#N/A,TRUE,"LADWP";"PRINT",#N/A,TRUE,"NEVBASE"}</definedName>
    <definedName name="rrr" hidden="1">{"PRINT",#N/A,TRUE,"APPA";"PRINT",#N/A,TRUE,"APS";"PRINT",#N/A,TRUE,"BHPL";"PRINT",#N/A,TRUE,"BHPL2";"PRINT",#N/A,TRUE,"CDWR";"PRINT",#N/A,TRUE,"EWEB";"PRINT",#N/A,TRUE,"LADWP";"PRINT",#N/A,TRUE,"NEVBASE"}</definedName>
    <definedName name="SAPBEXrevision" hidden="1">0</definedName>
    <definedName name="SAPBEXsysID" hidden="1">"BWP"</definedName>
    <definedName name="SAPBEXwbID" hidden="1">"45GG50E0RVHKCLIQ2O8BSNCI3"</definedName>
    <definedName name="shit" localSheetId="1" hidden="1">{"PRINT",#N/A,TRUE,"APPA";"PRINT",#N/A,TRUE,"APS";"PRINT",#N/A,TRUE,"BHPL";"PRINT",#N/A,TRUE,"BHPL2";"PRINT",#N/A,TRUE,"CDWR";"PRINT",#N/A,TRUE,"EWEB";"PRINT",#N/A,TRUE,"LADWP";"PRINT",#N/A,TRUE,"NEVBASE"}</definedName>
    <definedName name="shit" localSheetId="2"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pecMaint" localSheetId="1" hidden="1">{#N/A,#N/A,FALSE,"Summary";#N/A,#N/A,FALSE,"SmPlants";#N/A,#N/A,FALSE,"Utah";#N/A,#N/A,FALSE,"Idaho";#N/A,#N/A,FALSE,"Lewis River";#N/A,#N/A,FALSE,"NrthUmpq";#N/A,#N/A,FALSE,"KlamRog"}</definedName>
    <definedName name="SpecMaint" localSheetId="2" hidden="1">{#N/A,#N/A,FALSE,"Summary";#N/A,#N/A,FALSE,"SmPlants";#N/A,#N/A,FALSE,"Utah";#N/A,#N/A,FALSE,"Idaho";#N/A,#N/A,FALSE,"Lewis River";#N/A,#N/A,FALSE,"NrthUmpq";#N/A,#N/A,FALSE,"KlamRog"}</definedName>
    <definedName name="SpecMaint" hidden="1">{#N/A,#N/A,FALSE,"Summary";#N/A,#N/A,FALSE,"SmPlants";#N/A,#N/A,FALSE,"Utah";#N/A,#N/A,FALSE,"Idaho";#N/A,#N/A,FALSE,"Lewis River";#N/A,#N/A,FALSE,"NrthUmpq";#N/A,#N/A,FALSE,"KlamRog"}</definedName>
    <definedName name="spippw" localSheetId="1" hidden="1">{#N/A,#N/A,FALSE,"Actual";#N/A,#N/A,FALSE,"Normalized";#N/A,#N/A,FALSE,"Electric Actual";#N/A,#N/A,FALSE,"Electric Normalized"}</definedName>
    <definedName name="spippw" localSheetId="2" hidden="1">{#N/A,#N/A,FALSE,"Actual";#N/A,#N/A,FALSE,"Normalized";#N/A,#N/A,FALSE,"Electric Actual";#N/A,#N/A,FALSE,"Electric Normalized"}</definedName>
    <definedName name="spippw" hidden="1">{#N/A,#N/A,FALSE,"Actual";#N/A,#N/A,FALSE,"Normalized";#N/A,#N/A,FALSE,"Electric Actual";#N/A,#N/A,FALSE,"Electric Normalized"}</definedName>
    <definedName name="standard1" localSheetId="1" hidden="1">{"YTD-Total",#N/A,FALSE,"Provision"}</definedName>
    <definedName name="standard1" localSheetId="2" hidden="1">{"YTD-Total",#N/A,FALSE,"Provision"}</definedName>
    <definedName name="standard1" hidden="1">{"YTD-Total",#N/A,FALSE,"Provision"}</definedName>
    <definedName name="test" hidden="1">#REF!</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 hidden="1">[5]Inputs!#REF!</definedName>
    <definedName name="wrn.1996._.Hydro._.5._.Year._.Forecast._.Budget." localSheetId="1" hidden="1">{#N/A,#N/A,FALSE,"Summary";#N/A,#N/A,FALSE,"SmPlants";#N/A,#N/A,FALSE,"Utah";#N/A,#N/A,FALSE,"Idaho";#N/A,#N/A,FALSE,"Lewis River";#N/A,#N/A,FALSE,"NrthUmpq";#N/A,#N/A,FALSE,"KlamRog"}</definedName>
    <definedName name="wrn.1996._.Hydro._.5._.Year._.Forecast._.Budget." localSheetId="2" hidden="1">{#N/A,#N/A,FALSE,"Summary";#N/A,#N/A,FALSE,"SmPlants";#N/A,#N/A,FALSE,"Utah";#N/A,#N/A,FALSE,"Idaho";#N/A,#N/A,FALSE,"Lewis River";#N/A,#N/A,FALSE,"NrthUmpq";#N/A,#N/A,FALSE,"KlamRog"}</definedName>
    <definedName name="wrn.1996._.Hydro._.5._.Year._.Forecast._.Budget." hidden="1">{#N/A,#N/A,FALSE,"Summary";#N/A,#N/A,FALSE,"SmPlants";#N/A,#N/A,FALSE,"Utah";#N/A,#N/A,FALSE,"Idaho";#N/A,#N/A,FALSE,"Lewis River";#N/A,#N/A,FALSE,"NrthUmpq";#N/A,#N/A,FALSE,"KlamRog"}</definedName>
    <definedName name="wrn.Adj._.Back_Up." localSheetId="1" hidden="1">{"Page 3.4.1",#N/A,FALSE,"Totals";"Page 3.4.2",#N/A,FALSE,"Totals"}</definedName>
    <definedName name="wrn.Adj._.Back_Up." localSheetId="2" hidden="1">{"Page 3.4.1",#N/A,FALSE,"Totals";"Page 3.4.2",#N/A,FALSE,"Totals"}</definedName>
    <definedName name="wrn.Adj._.Back_Up." hidden="1">{"Page 3.4.1",#N/A,FALSE,"Totals";"Page 3.4.2",#N/A,FALSE,"Totals"}</definedName>
    <definedName name="wrn.ALL." localSheetId="1" hidden="1">{#N/A,#N/A,FALSE,"Summary EPS";#N/A,#N/A,FALSE,"1st Qtr Electric";#N/A,#N/A,FALSE,"1st Qtr Australia";#N/A,#N/A,FALSE,"1st Qtr Telecom";#N/A,#N/A,FALSE,"1st QTR Other"}</definedName>
    <definedName name="wrn.ALL." localSheetId="2"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1" hidden="1">{#N/A,#N/A,FALSE,"Top level";#N/A,#N/A,FALSE,"Top level JEs";#N/A,#N/A,FALSE,"PHI";#N/A,#N/A,FALSE,"PHI JEs";#N/A,#N/A,FALSE,"PacifiCorp";#N/A,#N/A,FALSE,"PacifiCorp JEs";#N/A,#N/A,FALSE,"PGHC";#N/A,#N/A,FALSE,"PGHC JEs";#N/A,#N/A,FALSE,"Domestic"}</definedName>
    <definedName name="wrn.All._.BSs._.and._.JEs." localSheetId="2"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input." localSheetId="1"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input." localSheetId="2"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input."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ISs._.and._.JEs." localSheetId="1"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localSheetId="2"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1" hidden="1">{#N/A,#N/A,FALSE,"Top level MTD";#N/A,#N/A,FALSE,"PHI MTD";#N/A,#N/A,FALSE,"PacifiCorp MTD";#N/A,#N/A,FALSE,"PGHC MTD";#N/A,#N/A,FALSE,"Top level YTD";#N/A,#N/A,FALSE,"PHI YTD";#N/A,#N/A,FALSE,"PacifiCorp YTD";#N/A,#N/A,FALSE,"PGHC YTD"}</definedName>
    <definedName name="wrn.All._.other._.months." localSheetId="2"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1" hidden="1">{#N/A,#N/A,FALSE,"Cover";#N/A,#N/A,FALSE,"Lead Sheet";#N/A,#N/A,FALSE,"Interest Expense A ";#N/A,#N/A,FALSE,"Deposits 3 01";#N/A,#N/A,FALSE,"Deposits 3 02";#N/A,#N/A,FALSE,"T-Accounts";#N/A,#N/A,FALSE,"Interest Expense B";#N/A,#N/A,FALSE,"IntRate"}</definedName>
    <definedName name="wrn.All._.Pages." localSheetId="2" hidden="1">{#N/A,#N/A,FALSE,"cover";#N/A,#N/A,FALSE,"lead sheet";#N/A,#N/A,FALSE,"Adj backup";#N/A,#N/A,FALSE,"t Accounts"}</definedName>
    <definedName name="wrn.All._.Pages." hidden="1">{#N/A,#N/A,FALSE,"Cover";#N/A,#N/A,FALSE,"Lead Sheet";#N/A,#N/A,FALSE,"Interest Expense A ";#N/A,#N/A,FALSE,"Deposits 3 01";#N/A,#N/A,FALSE,"Deposits 3 02";#N/A,#N/A,FALSE,"T-Accounts";#N/A,#N/A,FALSE,"Interest Expense B";#N/A,#N/A,FALSE,"IntRate"}</definedName>
    <definedName name="wrn.BidCo." localSheetId="1" hidden="1">{#N/A,#N/A,FALSE,"BidCo Assumptions";#N/A,#N/A,FALSE,"Credit Stats";#N/A,#N/A,FALSE,"Bidco Summary";#N/A,#N/A,FALSE,"BIDCO Consolidated"}</definedName>
    <definedName name="wrn.BidCo." localSheetId="2" hidden="1">{#N/A,#N/A,FALSE,"BidCo Assumptions";#N/A,#N/A,FALSE,"Credit Stats";#N/A,#N/A,FALSE,"Bidco Summary";#N/A,#N/A,FALSE,"BIDCO Consolidated"}</definedName>
    <definedName name="wrn.BidCo." hidden="1">{#N/A,#N/A,FALSE,"BidCo Assumptions";#N/A,#N/A,FALSE,"Credit Stats";#N/A,#N/A,FALSE,"Bidco Summary";#N/A,#N/A,FALSE,"BIDCO Consolidated"}</definedName>
    <definedName name="wrn.BUS._.RPT." localSheetId="1" hidden="1">{#N/A,#N/A,FALSE,"P&amp;L Ttl";#N/A,#N/A,FALSE,"P&amp;L C_Ttl New";#N/A,#N/A,FALSE,"Bus Res";#N/A,#N/A,FALSE,"Chrts";#N/A,#N/A,FALSE,"pcf";#N/A,#N/A,FALSE,"pcr ";#N/A,#N/A,FALSE,"Exp Stmt ";#N/A,#N/A,FALSE,"Exp Stmt BU";#N/A,#N/A,FALSE,"Cap";#N/A,#N/A,FALSE,"IT Ytd"}</definedName>
    <definedName name="wrn.BUS._.RPT." localSheetId="2"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HECK." localSheetId="1" hidden="1">{#N/A,#N/A,FALSE,"CHECKREQ"}</definedName>
    <definedName name="wrn.CHECK." localSheetId="2" hidden="1">{#N/A,#N/A,FALSE,"CHECKREQ"}</definedName>
    <definedName name="wrn.CHECK." hidden="1">{#N/A,#N/A,FALSE,"CHECKREQ"}</definedName>
    <definedName name="wrn.Combined._.YTD." localSheetId="1" hidden="1">{"YTD-Total",#N/A,TRUE,"Provision";"YTD-Utility",#N/A,TRUE,"Prov Utility";"YTD-NonUtility",#N/A,TRUE,"Prov NonUtility"}</definedName>
    <definedName name="wrn.Combined._.YTD." localSheetId="2"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1" hidden="1">{"Conol gross povision grouped",#N/A,FALSE,"Consol Gross";"Consol Gross Grouped",#N/A,FALSE,"Consol Gross"}</definedName>
    <definedName name="wrn.ConsolGrossGrp." localSheetId="2" hidden="1">{"Conol gross povision grouped",#N/A,FALSE,"Consol Gross";"Consol Gross Grouped",#N/A,FALSE,"Consol Gross"}</definedName>
    <definedName name="wrn.ConsolGrossGrp." hidden="1">{"Conol gross povision grouped",#N/A,FALSE,"Consol Gross";"Consol Gross Grouped",#N/A,FALSE,"Consol Gross"}</definedName>
    <definedName name="wrn.DCF._.Valuation." localSheetId="1" hidden="1">{"value box",#N/A,TRUE,"DPL Inc. Fin Statements";"unlevered free cash flows",#N/A,TRUE,"DPL Inc. Fin Statements"}</definedName>
    <definedName name="wrn.DCF._.Valuation." localSheetId="2" hidden="1">{"value box",#N/A,TRUE,"DPL Inc. Fin Statements";"unlevered free cash flows",#N/A,TRUE,"DPL Inc. Fin Statements"}</definedName>
    <definedName name="wrn.DCF._.Valuation." hidden="1">{"value box",#N/A,TRUE,"DPL Inc. Fin Statements";"unlevered free cash flows",#N/A,TRUE,"DPL Inc. Fin Statements"}</definedName>
    <definedName name="wrn.Exec._.Summary." localSheetId="1" hidden="1">{#N/A,#N/A,FALSE,"Output Ass";#N/A,#N/A,FALSE,"Sum Tot";#N/A,#N/A,FALSE,"Ex Sum Year";#N/A,#N/A,FALSE,"Sum Qtr"}</definedName>
    <definedName name="wrn.Exec._.Summary." localSheetId="2" hidden="1">{#N/A,#N/A,FALSE,"Output Ass";#N/A,#N/A,FALSE,"Sum Tot";#N/A,#N/A,FALSE,"Ex Sum Year";#N/A,#N/A,FALSE,"Sum Qtr"}</definedName>
    <definedName name="wrn.Exec._.Summary." hidden="1">{#N/A,#N/A,FALSE,"Output Ass";#N/A,#N/A,FALSE,"Sum Tot";#N/A,#N/A,FALSE,"Ex Sum Year";#N/A,#N/A,FALSE,"Sum Qtr"}</definedName>
    <definedName name="wrn.Factors._.Tab._.10." localSheetId="1" hidden="1">{"Factors Pages 1-2",#N/A,FALSE,"Factors";"Factors Page 3",#N/A,FALSE,"Factors";"Factors Page 4",#N/A,FALSE,"Factors";"Factors Page 5",#N/A,FALSE,"Factors";"Factors Pages 8-27",#N/A,FALSE,"Factors"}</definedName>
    <definedName name="wrn.Factors._.Tab._.10." localSheetId="2"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CB." localSheetId="1" hidden="1">{"FCB_ALL",#N/A,FALSE,"FCB"}</definedName>
    <definedName name="wrn.FCB." localSheetId="2" hidden="1">{"FCB_ALL",#N/A,FALSE,"FCB"}</definedName>
    <definedName name="wrn.FCB." hidden="1">{"FCB_ALL",#N/A,FALSE,"FCB"}</definedName>
    <definedName name="wrn.fcb2" localSheetId="1" hidden="1">{"FCB_ALL",#N/A,FALSE,"FCB"}</definedName>
    <definedName name="wrn.fcb2" localSheetId="2" hidden="1">{"FCB_ALL",#N/A,FALSE,"FCB"}</definedName>
    <definedName name="wrn.fcb2" hidden="1">{"FCB_ALL",#N/A,FALSE,"FCB"}</definedName>
    <definedName name="wrn.Financials." localSheetId="1" hidden="1">{#N/A,#N/A,TRUE,"Income Statement";#N/A,#N/A,TRUE,"Balance Sheet";#N/A,#N/A,TRUE,"Cash Flow"}</definedName>
    <definedName name="wrn.Financials." localSheetId="2" hidden="1">{#N/A,#N/A,TRUE,"Income Statement";#N/A,#N/A,TRUE,"Balance Sheet";#N/A,#N/A,TRUE,"Cash Flow"}</definedName>
    <definedName name="wrn.Financials." hidden="1">{#N/A,#N/A,TRUE,"Income Statement";#N/A,#N/A,TRUE,"Balance Sheet";#N/A,#N/A,TRUE,"Cash Flow"}</definedName>
    <definedName name="wrn.full._.report." localSheetId="1" hidden="1">{"print_su",#N/A,TRUE,"bond_size1";"print_cf",#N/A,TRUE,"bond_size1";"print_sads",#N/A,TRUE,"bond_size1";"print_capi",#N/A,TRUE,"bond_size1";"print_ads",#N/A,TRUE,"bond_size1";"print_bp",#N/A,TRUE,"bond_size1";"print_nds",#N/A,TRUE,"bond_size1";"print_yield",#N/A,TRUE,"bond_size1"}</definedName>
    <definedName name="wrn.full._.report." localSheetId="2" hidden="1">{"print_su",#N/A,TRUE,"bond_size1";"print_cf",#N/A,TRUE,"bond_size1";"print_sads",#N/A,TRUE,"bond_size1";"print_capi",#N/A,TRUE,"bond_size1";"print_ads",#N/A,TRUE,"bond_size1";"print_bp",#N/A,TRUE,"bond_size1";"print_nds",#N/A,TRUE,"bond_size1";"print_yield",#N/A,TRUE,"bond_size1"}</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View." localSheetId="1" hidden="1">{"FullView",#N/A,FALSE,"Consltd-For contngcy"}</definedName>
    <definedName name="wrn.Full._.View." localSheetId="2" hidden="1">{"FullView",#N/A,FALSE,"Consltd-For contngcy"}</definedName>
    <definedName name="wrn.Full._.View." hidden="1">{"FullView",#N/A,FALSE,"Consltd-For contngcy"}</definedName>
    <definedName name="wrn.GLReport." localSheetId="1" hidden="1">{#N/A,#N/A,FALSE,"Forecast";#N/A,#N/A,FALSE,"SumWBS";#N/A,#N/A,FALSE,"SumGL";#N/A,#N/A,FALSE,"Klam";#N/A,#N/A,FALSE,"Yale";#N/A,#N/A,FALSE,"Merw";#N/A,#N/A,FALSE,"Swif";#N/A,#N/A,FALSE,"Umpq";#N/A,#N/A,FALSE,"Powe";#N/A,#N/A,FALSE,"PDDec";#N/A,#N/A,FALSE,"Bigf";#N/A,#N/A,FALSE,"Cond";#N/A,#N/A,FALSE,"Grac";#N/A,#N/A,FALSE,"Onei";#N/A,#N/A,FALSE,"Amer";#N/A,#N/A,FALSE,"Soda";#N/A,#N/A,FALSE,"Pros"}</definedName>
    <definedName name="wrn.GLReport." localSheetId="2"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life." localSheetId="1" hidden="1">{"life_te",#N/A,TRUE,"life";"duration_te",#N/A,TRUE,"duration";"life_ab",#N/A,TRUE,"life";"duration_ab",#N/A,TRUE,"duration";"life_fed_tax",#N/A,TRUE,"life";"duration_tax",#N/A,TRUE,"duration";"life_tax",#N/A,TRUE,"life";"life_fed",#N/A,TRUE,"life";"duration_cd_fed",#N/A,TRUE,"duration"}</definedName>
    <definedName name="wrn.life." localSheetId="2" hidden="1">{"life_te",#N/A,TRUE,"life";"duration_te",#N/A,TRUE,"duration";"life_ab",#N/A,TRUE,"life";"duration_ab",#N/A,TRUE,"duration";"life_fed_tax",#N/A,TRUE,"life";"duration_tax",#N/A,TRUE,"duration";"life_tax",#N/A,TRUE,"life";"life_fed",#N/A,TRUE,"life";"duration_cd_fed",#N/A,TRUE,"duration"}</definedName>
    <definedName name="wrn.life." hidden="1">{"life_te",#N/A,TRUE,"life";"duration_te",#N/A,TRUE,"duration";"life_ab",#N/A,TRUE,"life";"duration_ab",#N/A,TRUE,"duration";"life_fed_tax",#N/A,TRUE,"life";"duration_tax",#N/A,TRUE,"duration";"life_tax",#N/A,TRUE,"life";"life_fed",#N/A,TRUE,"life";"duration_cd_fed",#N/A,TRUE,"duration"}</definedName>
    <definedName name="wrn.Open._.Issues._.Only." localSheetId="1" hidden="1">{"Open issues Only",#N/A,FALSE,"TIMELINE"}</definedName>
    <definedName name="wrn.Open._.Issues._.Only." localSheetId="2" hidden="1">{"Open issues Only",#N/A,FALSE,"TIMELINE"}</definedName>
    <definedName name="wrn.Open._.Issues._.Only." hidden="1">{"Open issues Only",#N/A,FALSE,"TIMELINE"}</definedName>
    <definedName name="wrn.OR._.Carrying._.Charge._.JV." localSheetId="1" hidden="1">{#N/A,#N/A,FALSE,"Loans";#N/A,#N/A,FALSE,"Program Costs";#N/A,#N/A,FALSE,"Measures";#N/A,#N/A,FALSE,"Net Lost Rev";#N/A,#N/A,FALSE,"Incentive"}</definedName>
    <definedName name="wrn.OR._.Carrying._.Charge._.JV." localSheetId="2"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1" hidden="1">{#N/A,#N/A,FALSE,"Loans";#N/A,#N/A,FALSE,"Program Costs";#N/A,#N/A,FALSE,"Measures";#N/A,#N/A,FALSE,"Net Lost Rev";#N/A,#N/A,FALSE,"Incentive"}</definedName>
    <definedName name="wrn.OR._.Carrying._.Charge._.JV.1" localSheetId="2"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localSheetId="1" hidden="1">{#N/A,#N/A,FALSE,"Bgt";#N/A,#N/A,FALSE,"Act";#N/A,#N/A,FALSE,"Chrt Data";#N/A,#N/A,FALSE,"Bus Result";#N/A,#N/A,FALSE,"Main Charts";#N/A,#N/A,FALSE,"P&amp;L Ttl";#N/A,#N/A,FALSE,"P&amp;L C_Ttl";#N/A,#N/A,FALSE,"P&amp;L C_Oct";#N/A,#N/A,FALSE,"P&amp;L C_Sep";#N/A,#N/A,FALSE,"1996";#N/A,#N/A,FALSE,"Data"}</definedName>
    <definedName name="wrn.pages." localSheetId="2"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rtial." localSheetId="1"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 localSheetId="2"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localSheetId="1" hidden="1">{#N/A,#N/A,FALSE,"Consltd-For contngcy";"PaymentView",#N/A,FALSE,"Consltd-For contngcy"}</definedName>
    <definedName name="wrn.Payment._.View." localSheetId="2" hidden="1">{#N/A,#N/A,FALSE,"Consltd-For contngcy";"PaymentView",#N/A,FALSE,"Consltd-For contngcy"}</definedName>
    <definedName name="wrn.Payment._.View." hidden="1">{#N/A,#N/A,FALSE,"Consltd-For contngcy";"PaymentView",#N/A,FALSE,"Consltd-For contngcy"}</definedName>
    <definedName name="wrn.PFSreconview." localSheetId="1" hidden="1">{"PFS recon view",#N/A,FALSE,"Hyperion Proof"}</definedName>
    <definedName name="wrn.PFSreconview." localSheetId="2" hidden="1">{"PFS recon view",#N/A,FALSE,"Hyperion Proof"}</definedName>
    <definedName name="wrn.PFSreconview." hidden="1">{"PFS recon view",#N/A,FALSE,"Hyperion Proof"}</definedName>
    <definedName name="wrn.PGHCreconview." localSheetId="1" hidden="1">{"PGHC recon view",#N/A,FALSE,"Hyperion Proof"}</definedName>
    <definedName name="wrn.PGHCreconview." localSheetId="2" hidden="1">{"PGHC recon view",#N/A,FALSE,"Hyperion Proof"}</definedName>
    <definedName name="wrn.PGHCreconview." hidden="1">{"PGHC recon view",#N/A,FALSE,"Hyperion Proof"}</definedName>
    <definedName name="wrn.PHI._.all._.other._.months." localSheetId="1" hidden="1">{#N/A,#N/A,FALSE,"PHI MTD";#N/A,#N/A,FALSE,"PHI YTD"}</definedName>
    <definedName name="wrn.PHI._.all._.other._.months." localSheetId="2" hidden="1">{#N/A,#N/A,FALSE,"PHI MTD";#N/A,#N/A,FALSE,"PHI YTD"}</definedName>
    <definedName name="wrn.PHI._.all._.other._.months." hidden="1">{#N/A,#N/A,FALSE,"PHI MTD";#N/A,#N/A,FALSE,"PHI YTD"}</definedName>
    <definedName name="wrn.PHI._.only." localSheetId="1" hidden="1">{#N/A,#N/A,FALSE,"PHI"}</definedName>
    <definedName name="wrn.PHI._.only." localSheetId="2" hidden="1">{#N/A,#N/A,FALSE,"PHI"}</definedName>
    <definedName name="wrn.PHI._.only." hidden="1">{#N/A,#N/A,FALSE,"PHI"}</definedName>
    <definedName name="wrn.PHI._.Sept._.Dec._.March." localSheetId="1" hidden="1">{#N/A,#N/A,FALSE,"PHI MTD";#N/A,#N/A,FALSE,"PHI QTD";#N/A,#N/A,FALSE,"PHI YTD"}</definedName>
    <definedName name="wrn.PHI._.Sept._.Dec._.March." localSheetId="2" hidden="1">{#N/A,#N/A,FALSE,"PHI MTD";#N/A,#N/A,FALSE,"PHI QTD";#N/A,#N/A,FALSE,"PHI YTD"}</definedName>
    <definedName name="wrn.PHI._.Sept._.Dec._.March." hidden="1">{#N/A,#N/A,FALSE,"PHI MTD";#N/A,#N/A,FALSE,"PHI QTD";#N/A,#N/A,FALSE,"PHI YTD"}</definedName>
    <definedName name="wrn.PPMCoCodeView." localSheetId="1" hidden="1">{"PPM Co Code View",#N/A,FALSE,"Comp Codes"}</definedName>
    <definedName name="wrn.PPMCoCodeView." localSheetId="2" hidden="1">{"PPM Co Code View",#N/A,FALSE,"Comp Codes"}</definedName>
    <definedName name="wrn.PPMCoCodeView." hidden="1">{"PPM Co Code View",#N/A,FALSE,"Comp Codes"}</definedName>
    <definedName name="wrn.PPMreconview." localSheetId="1" hidden="1">{"PPM Recon View",#N/A,FALSE,"Hyperion Proof"}</definedName>
    <definedName name="wrn.PPMreconview." localSheetId="2" hidden="1">{"PPM Recon View",#N/A,FALSE,"Hyperion Proof"}</definedName>
    <definedName name="wrn.PPMreconview." hidden="1">{"PPM Recon View",#N/A,FALSE,"Hyperion Proof"}</definedName>
    <definedName name="wrn.PRINT._.SOURCE._.DATA." localSheetId="1" hidden="1">{"DATA_SET",#N/A,FALSE,"HOURLY SPREAD"}</definedName>
    <definedName name="wrn.PRINT._.SOURCE._.DATA." localSheetId="2" hidden="1">{"DATA_SET",#N/A,FALSE,"HOURLY SPREAD"}</definedName>
    <definedName name="wrn.PRINT._.SOURCE._.DATA." hidden="1">{"DATA_SET",#N/A,FALSE,"HOURLY SPREAD"}</definedName>
    <definedName name="wrn.PrintAll." localSheetId="1" hidden="1">{"PA1",#N/A,TRUE,"BORDMW";"pa2",#N/A,TRUE,"BORDMW";"PA3",#N/A,TRUE,"BORDMW";"PA4",#N/A,TRUE,"BORDMW"}</definedName>
    <definedName name="wrn.PrintAll." localSheetId="2" hidden="1">{"PA1",#N/A,TRUE,"BORDMW";"pa2",#N/A,TRUE,"BORDMW";"PA3",#N/A,TRUE,"BORDMW";"PA4",#N/A,TRUE,"BORDMW"}</definedName>
    <definedName name="wrn.PrintAll." hidden="1">{"PA1",#N/A,TRUE,"BORDMW";"pa2",#N/A,TRUE,"BORDMW";"PA3",#N/A,TRUE,"BORDMW";"PA4",#N/A,TRUE,"BORDMW"}</definedName>
    <definedName name="wrn.ProofElectricOnly." localSheetId="1" hidden="1">{"Electric Only",#N/A,FALSE,"Hyperion Proof"}</definedName>
    <definedName name="wrn.ProofElectricOnly." localSheetId="2" hidden="1">{"Electric Only",#N/A,FALSE,"Hyperion Proof"}</definedName>
    <definedName name="wrn.ProofElectricOnly." hidden="1">{"Electric Only",#N/A,FALSE,"Hyperion Proof"}</definedName>
    <definedName name="wrn.ProofTotal." localSheetId="1" hidden="1">{"Proof Total",#N/A,FALSE,"Hyperion Proof"}</definedName>
    <definedName name="wrn.ProofTotal." localSheetId="2" hidden="1">{"Proof Total",#N/A,FALSE,"Hyperion Proof"}</definedName>
    <definedName name="wrn.ProofTotal." hidden="1">{"Proof Total",#N/A,FALSE,"Hyperion Proof"}</definedName>
    <definedName name="wrn.Reformat._.only." localSheetId="1" hidden="1">{#N/A,#N/A,FALSE,"Dec 1999 mapping"}</definedName>
    <definedName name="wrn.Reformat._.only." localSheetId="2" hidden="1">{#N/A,#N/A,FALSE,"Dec 1999 mapping"}</definedName>
    <definedName name="wrn.Reformat._.only." hidden="1">{#N/A,#N/A,FALSE,"Dec 1999 mapping"}</definedName>
    <definedName name="wrn.sales." localSheetId="1" hidden="1">{"sales",#N/A,FALSE,"Sales";"sales existing",#N/A,FALSE,"Sales";"sales rd1",#N/A,FALSE,"Sales";"sales rd2",#N/A,FALSE,"Sales"}</definedName>
    <definedName name="wrn.sales." localSheetId="2" hidden="1">{"sales",#N/A,FALSE,"Sales";"sales existing",#N/A,FALSE,"Sales";"sales rd1",#N/A,FALSE,"Sales";"sales rd2",#N/A,FALSE,"Sales"}</definedName>
    <definedName name="wrn.sales." hidden="1">{"sales",#N/A,FALSE,"Sales";"sales existing",#N/A,FALSE,"Sales";"sales rd1",#N/A,FALSE,"Sales";"sales rd2",#N/A,FALSE,"Sales"}</definedName>
    <definedName name="wrn.SALES._.VAR._.95._.BUDGET." localSheetId="1" hidden="1">{"PRINT",#N/A,TRUE,"APPA";"PRINT",#N/A,TRUE,"APS";"PRINT",#N/A,TRUE,"BHPL";"PRINT",#N/A,TRUE,"BHPL2";"PRINT",#N/A,TRUE,"CDWR";"PRINT",#N/A,TRUE,"EWEB";"PRINT",#N/A,TRUE,"LADWP";"PRINT",#N/A,TRUE,"NEVBASE"}</definedName>
    <definedName name="wrn.SALES._.VAR._.95._.BUDGET." localSheetId="2"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pt._.Dec._.March._.IS." localSheetId="1"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localSheetId="2"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_ALONE_BOTH." localSheetId="1" hidden="1">{"FCB_ALL",#N/A,FALSE,"FCB";"GREY_ALL",#N/A,FALSE,"GREY"}</definedName>
    <definedName name="wrn.STAND_ALONE_BOTH." localSheetId="2" hidden="1">{"FCB_ALL",#N/A,FALSE,"FCB";"GREY_ALL",#N/A,FALSE,"GREY"}</definedName>
    <definedName name="wrn.STAND_ALONE_BOTH." hidden="1">{"FCB_ALL",#N/A,FALSE,"FCB";"GREY_ALL",#N/A,FALSE,"GREY"}</definedName>
    <definedName name="wrn.Standard." localSheetId="1" hidden="1">{"YTD-Total",#N/A,FALSE,"Provision"}</definedName>
    <definedName name="wrn.Standard." localSheetId="2" hidden="1">{"YTD-Total",#N/A,FALSE,"Provision"}</definedName>
    <definedName name="wrn.Standard." hidden="1">{"YTD-Total",#N/A,FALSE,"Provision"}</definedName>
    <definedName name="wrn.Standard._.NonUtility._.Only." localSheetId="1" hidden="1">{"YTD-NonUtility",#N/A,FALSE,"Prov NonUtility"}</definedName>
    <definedName name="wrn.Standard._.NonUtility._.Only." localSheetId="2" hidden="1">{"YTD-NonUtility",#N/A,FALSE,"Prov NonUtility"}</definedName>
    <definedName name="wrn.Standard._.NonUtility._.Only." hidden="1">{"YTD-NonUtility",#N/A,FALSE,"Prov NonUtility"}</definedName>
    <definedName name="wrn.Standard._.Utility._.Only." localSheetId="1" hidden="1">{"YTD-Utility",#N/A,FALSE,"Prov Utility"}</definedName>
    <definedName name="wrn.Standard._.Utility._.Only." localSheetId="2" hidden="1">{"YTD-Utility",#N/A,FALSE,"Prov Utility"}</definedName>
    <definedName name="wrn.Standard._.Utility._.Only." hidden="1">{"YTD-Utility",#N/A,FALSE,"Prov Utility"}</definedName>
    <definedName name="wrn.Summary." localSheetId="1" hidden="1">{#N/A,#N/A,FALSE,"Sum Qtr";#N/A,#N/A,FALSE,"Oper Sum";#N/A,#N/A,FALSE,"Land Sales";#N/A,#N/A,FALSE,"Finance";#N/A,#N/A,FALSE,"Oper Ass"}</definedName>
    <definedName name="wrn.Summary." localSheetId="2" hidden="1">{#N/A,#N/A,FALSE,"Sum Qtr";#N/A,#N/A,FALSE,"Oper Sum";#N/A,#N/A,FALSE,"Land Sales";#N/A,#N/A,FALSE,"Finance";#N/A,#N/A,FALSE,"Oper Ass"}</definedName>
    <definedName name="wrn.Summary." hidden="1">{#N/A,#N/A,FALSE,"Sum Qtr";#N/A,#N/A,FALSE,"Oper Sum";#N/A,#N/A,FALSE,"Land Sales";#N/A,#N/A,FALSE,"Finance";#N/A,#N/A,FALSE,"Oper Ass"}</definedName>
    <definedName name="wrn.Summary._.View." localSheetId="1" hidden="1">{#N/A,#N/A,FALSE,"Consltd-For contngcy"}</definedName>
    <definedName name="wrn.Summary._.View." localSheetId="2" hidden="1">{#N/A,#N/A,FALSE,"Consltd-For contngcy"}</definedName>
    <definedName name="wrn.Summary._.View." hidden="1">{#N/A,#N/A,FALSE,"Consltd-For contngcy"}</definedName>
    <definedName name="wrn.UK._.Conversion._.Only." localSheetId="1" hidden="1">{#N/A,#N/A,FALSE,"Dec 1999 UK Continuing Ops"}</definedName>
    <definedName name="wrn.UK._.Conversion._.Only." localSheetId="2" hidden="1">{#N/A,#N/A,FALSE,"Dec 1999 UK Continuing Ops"}</definedName>
    <definedName name="wrn.UK._.Conversion._.Only." hidden="1">{#N/A,#N/A,FALSE,"Dec 1999 UK Continuing Ops"}</definedName>
    <definedName name="wrn.Wacc." localSheetId="1" hidden="1">{"Area1",#N/A,FALSE,"OREWACC";"Area2",#N/A,FALSE,"OREWACC"}</definedName>
    <definedName name="wrn.Wacc." localSheetId="2" hidden="1">{"Area1",#N/A,FALSE,"OREWACC";"Area2",#N/A,FALSE,"OREWACC"}</definedName>
    <definedName name="wrn.Wacc." hidden="1">{"Area1",#N/A,FALSE,"OREWACC";"Area2",#N/A,FALSE,"OREWACC"}</definedName>
    <definedName name="wrn.YearEnd." localSheetId="1" hidden="1">{"Factors Pages 1-2",#N/A,FALSE,"Variables";"Factors Page 3",#N/A,FALSE,"Variables";"Factors Page 4",#N/A,FALSE,"Variables";"Factors Page 5",#N/A,FALSE,"Variables";"YE Pages 7-26",#N/A,FALSE,"Variables"}</definedName>
    <definedName name="wrn.YearEnd." localSheetId="2"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hidden="1">'[1]DSM Output'!$B$21:$B$23</definedName>
    <definedName name="z" hidden="1">'[1]DSM Output'!$G$21:$G$23</definedName>
    <definedName name="Z_01844156_6462_4A28_9785_1A86F4D0C834_.wvu.PrintTitles" localSheetId="2" hidden="1">#REF!</definedName>
    <definedName name="Z_01844156_6462_4A28_9785_1A86F4D0C834_.wvu.PrintTitles" hidden="1">#REF!</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 i="1" l="1"/>
  <c r="F21" i="1"/>
  <c r="F18" i="1"/>
  <c r="F17" i="1"/>
  <c r="I22" i="1"/>
  <c r="I21" i="1"/>
  <c r="I18" i="1"/>
  <c r="I17" i="1"/>
  <c r="H21" i="3" l="1"/>
  <c r="H20" i="3"/>
  <c r="F26" i="1" s="1"/>
  <c r="I26" i="1" s="1"/>
  <c r="H19" i="3"/>
  <c r="F17" i="3"/>
  <c r="D17" i="3"/>
  <c r="H16" i="3"/>
  <c r="H15" i="3"/>
  <c r="F25" i="1" s="1"/>
  <c r="I25" i="1" s="1"/>
  <c r="C15" i="3"/>
  <c r="H14" i="3"/>
  <c r="D12" i="3"/>
  <c r="H11" i="3"/>
  <c r="F20" i="1" s="1"/>
  <c r="I20" i="1" s="1"/>
  <c r="F11" i="3"/>
  <c r="H10" i="3"/>
  <c r="F10" i="3"/>
  <c r="F12" i="3" s="1"/>
  <c r="H9" i="3"/>
  <c r="F16" i="1" s="1"/>
  <c r="I16" i="1" s="1"/>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L48" i="2"/>
  <c r="H48" i="2"/>
  <c r="D48" i="2"/>
  <c r="O11" i="2"/>
  <c r="N48" i="2"/>
  <c r="M48" i="2"/>
  <c r="K48" i="2"/>
  <c r="J48" i="2"/>
  <c r="I48" i="2"/>
  <c r="G48" i="2"/>
  <c r="F48" i="2"/>
  <c r="E48" i="2"/>
  <c r="C48" i="2"/>
  <c r="H17" i="3" l="1"/>
  <c r="H12" i="3"/>
  <c r="F24" i="1"/>
  <c r="I24" i="1" s="1"/>
  <c r="O48" i="2"/>
  <c r="F13" i="1" s="1"/>
  <c r="I13" i="1" s="1"/>
  <c r="O10" i="2"/>
</calcChain>
</file>

<file path=xl/sharedStrings.xml><?xml version="1.0" encoding="utf-8"?>
<sst xmlns="http://schemas.openxmlformats.org/spreadsheetml/2006/main" count="158" uniqueCount="99">
  <si>
    <t>TOTAL</t>
  </si>
  <si>
    <t>WASHINGTON</t>
  </si>
  <si>
    <t>ACCOUNT</t>
  </si>
  <si>
    <t>Type</t>
  </si>
  <si>
    <t>COMPANY</t>
  </si>
  <si>
    <t>FACTOR</t>
  </si>
  <si>
    <t>FACTOR %</t>
  </si>
  <si>
    <t>ALLOCATED</t>
  </si>
  <si>
    <t>REF#</t>
  </si>
  <si>
    <t xml:space="preserve">Adjustment to Expense: </t>
  </si>
  <si>
    <t>Add Remediation Projects Cost</t>
  </si>
  <si>
    <t>SO</t>
  </si>
  <si>
    <t>Schedule M Adjustment</t>
  </si>
  <si>
    <t>SCHMDT</t>
  </si>
  <si>
    <t>Def Inc Tax Expense</t>
  </si>
  <si>
    <t>ADIT Balance</t>
  </si>
  <si>
    <t>SCHMAT</t>
  </si>
  <si>
    <t>WA</t>
  </si>
  <si>
    <t>Description of Adjustment:</t>
  </si>
  <si>
    <t>PacifiCorp</t>
  </si>
  <si>
    <t>Page 4.11.1</t>
  </si>
  <si>
    <t>Non-PERCO</t>
  </si>
  <si>
    <t>Total Environmental Expense</t>
  </si>
  <si>
    <t>Internal Order</t>
  </si>
  <si>
    <t>12 ME June-19</t>
  </si>
  <si>
    <t>Detail By Project:</t>
  </si>
  <si>
    <t>Astoria Youngs Bay Cleanup</t>
  </si>
  <si>
    <t>Silver Bell Tailings Cost Increase</t>
  </si>
  <si>
    <t>**spill cleanup -- Pacific Power</t>
  </si>
  <si>
    <t>**spill cleanup -- Rocky Mountain</t>
  </si>
  <si>
    <t>American Barrel</t>
  </si>
  <si>
    <t>Astoria/Unocal</t>
  </si>
  <si>
    <t>Big Fork Hydro Plant</t>
  </si>
  <si>
    <t>Bridger Coal Fuel Oil Spill</t>
  </si>
  <si>
    <t>Bridger FGD Pond 1 Closure</t>
  </si>
  <si>
    <t>Bridger Plant Oil Spills</t>
  </si>
  <si>
    <t>Cedar Steam Plant</t>
  </si>
  <si>
    <t>Dave Johnston Oil Spill</t>
  </si>
  <si>
    <t>Eugene MGP</t>
  </si>
  <si>
    <t>Everett MGP</t>
  </si>
  <si>
    <t>Hunter Fuel Oil Spills</t>
  </si>
  <si>
    <t>Huntington Ash Landfill</t>
  </si>
  <si>
    <t>Idaho Falls Pole Yard</t>
  </si>
  <si>
    <t>Jordan Plant Substation</t>
  </si>
  <si>
    <t>Montauge Ranch</t>
  </si>
  <si>
    <t>Naughton FGD Pond Closure</t>
  </si>
  <si>
    <t>Ogden MGP</t>
  </si>
  <si>
    <t>Olympia MGP</t>
  </si>
  <si>
    <t>Portland Harbor Source Control</t>
  </si>
  <si>
    <t>Tacoma A St.</t>
  </si>
  <si>
    <t>Wyodak Fuel Oil Spill</t>
  </si>
  <si>
    <t>Bors Property</t>
  </si>
  <si>
    <t>Carbon Ash Spill (UT)</t>
  </si>
  <si>
    <t>Bridger Plant - FGD Pond 1</t>
  </si>
  <si>
    <t>Bridger Plant-FGD Pond Closure</t>
  </si>
  <si>
    <t>Dave Johnston-Pond 4A&amp;4B</t>
  </si>
  <si>
    <t>Naughton Plant-FGD Pond 1</t>
  </si>
  <si>
    <t>Hunter Plant-</t>
  </si>
  <si>
    <t>Hunter Plant-Ash Landfill</t>
  </si>
  <si>
    <t>Colstrip Pond</t>
  </si>
  <si>
    <t>Cholla Ash-Flyash Pond</t>
  </si>
  <si>
    <t>Naughton South Ash Pond</t>
  </si>
  <si>
    <t>NTO Parking Asbestos</t>
  </si>
  <si>
    <t>Total</t>
  </si>
  <si>
    <t>Ref 4.11</t>
  </si>
  <si>
    <t>** These two line items include a variety of small projects that are not tracked in the Company's accounting system by project.</t>
  </si>
  <si>
    <t>Adjustment to Taxes</t>
  </si>
  <si>
    <t>Unadjusted</t>
  </si>
  <si>
    <t>Book</t>
  </si>
  <si>
    <t>Adjusted</t>
  </si>
  <si>
    <t>Incremental</t>
  </si>
  <si>
    <t>WCA</t>
  </si>
  <si>
    <t>Account</t>
  </si>
  <si>
    <t>Secondary</t>
  </si>
  <si>
    <t>Description</t>
  </si>
  <si>
    <t>Amortization</t>
  </si>
  <si>
    <t>Amount</t>
  </si>
  <si>
    <t>Adjustment</t>
  </si>
  <si>
    <t>Factor</t>
  </si>
  <si>
    <t>415300</t>
  </si>
  <si>
    <t>Hazardous Waste Clean-up Costs</t>
  </si>
  <si>
    <t>Ref. 4.11</t>
  </si>
  <si>
    <t>4098300</t>
  </si>
  <si>
    <t>415301</t>
  </si>
  <si>
    <t>Environmental Costs WA</t>
  </si>
  <si>
    <t>Environmental Regulated</t>
  </si>
  <si>
    <t>AMA Balances:</t>
  </si>
  <si>
    <t>DTL 415.300 Environmental Clean-up Accrual</t>
  </si>
  <si>
    <t>DTL 415.301 Environmental Clean-up Accrual</t>
  </si>
  <si>
    <t>DTA 605.301 Environmental Regulated</t>
  </si>
  <si>
    <t>PAGE</t>
  </si>
  <si>
    <t>4.11.1</t>
  </si>
  <si>
    <t>RES</t>
  </si>
  <si>
    <t>Adjustment to Tax:</t>
  </si>
  <si>
    <t>On April 27, 2005, the Commission granted a request by the Company for an accounting order relating to the Company's treatment of environmental remediation costs in Docket UE-031658, authorizing the Company to record and defer costs prudently incurred in connection with its environmental remediation program.  Costs of projects expected to exceed $3 million system-wide and incurred from October 13, 2003, the date the petition was submitted, through fiscal year 2005 were to be deferred and amortized over a 10-year period. The only project, per the 2005 order, that can be deferred has since been fully amortized, so no amortization amounts need to be added back into results.  All deferred environmental remediation costs balances and environmental amortization is excluded from regulatory results in unadjusted data.  This restating adjustment adds into results actual environmental remediation project costs incurred in the 12 months period ended June 2019.</t>
  </si>
  <si>
    <t>Situs</t>
  </si>
  <si>
    <t>4.11.2</t>
  </si>
  <si>
    <t>Washington General Rate Case - 2021</t>
  </si>
  <si>
    <t>Environmental Remediation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</si>
</sst>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_(* \(#,##0\);_(* &quot;-&quot;_);_(@_)"/>
    <numFmt numFmtId="43" formatCode="_(* #,##0.00_);_(* \(#,##0.00\);_(* &quot;-&quot;??_);_(@_)"/>
    <numFmt numFmtId="164" formatCode="0.000%"/>
    <numFmt numFmtId="165" formatCode="_(* #,##0_);_(* \(#,##0\);_(* &quot;-&quot;??_);_(@_)"/>
    <numFmt numFmtId="166" formatCode="0.0000%"/>
    <numFmt numFmtId="167" formatCode="[$-409]mmm\-yy;@"/>
  </numFmts>
  <fonts count="8" x14ac:knownFonts="1">
    <font>
      <sz val="10"/>
      <name val="Arial"/>
      <family val="2"/>
    </font>
    <font>
      <sz val="10"/>
      <name val="Arial"/>
      <family val="2"/>
    </font>
    <font>
      <b/>
      <sz val="10"/>
      <name val="Arial"/>
      <family val="2"/>
    </font>
    <font>
      <sz val="10"/>
      <color indexed="9"/>
      <name val="Arial"/>
      <family val="2"/>
    </font>
    <font>
      <u/>
      <sz val="10"/>
      <name val="Arial"/>
      <family val="2"/>
    </font>
    <font>
      <sz val="10"/>
      <color rgb="FFFF0000"/>
      <name val="Arial"/>
      <family val="2"/>
    </font>
    <font>
      <b/>
      <u/>
      <sz val="10"/>
      <name val="Arial"/>
      <family val="2"/>
    </font>
    <font>
      <sz val="10"/>
      <color rgb="FFFFFFFF"/>
      <name val="Arial"/>
      <family val="2"/>
    </font>
  </fonts>
  <fills count="3">
    <fill>
      <patternFill patternType="none"/>
    </fill>
    <fill>
      <patternFill patternType="gray125"/>
    </fill>
    <fill>
      <patternFill patternType="solid">
        <fgColor rgb="FFFFFF00"/>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double">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120">
    <xf numFmtId="0" fontId="0" fillId="0" borderId="0" xfId="0"/>
    <xf numFmtId="0" fontId="2" fillId="0" borderId="0" xfId="0" quotePrefix="1" applyFont="1" applyAlignment="1">
      <alignment horizontal="left"/>
    </xf>
    <xf numFmtId="0" fontId="3" fillId="0" borderId="0" xfId="0" applyFont="1"/>
    <xf numFmtId="0" fontId="2" fillId="0" borderId="0" xfId="0" applyFont="1" applyAlignment="1">
      <alignment horizontal="left"/>
    </xf>
    <xf numFmtId="41" fontId="3" fillId="0" borderId="0" xfId="0" applyNumberFormat="1" applyFont="1" applyAlignment="1">
      <alignment horizontal="right"/>
    </xf>
    <xf numFmtId="0" fontId="3" fillId="0" borderId="0" xfId="0" applyNumberFormat="1" applyFont="1" applyAlignment="1">
      <alignment horizontal="center"/>
    </xf>
    <xf numFmtId="0" fontId="4" fillId="0" borderId="0" xfId="0" applyFont="1" applyAlignment="1">
      <alignment horizontal="center"/>
    </xf>
    <xf numFmtId="0" fontId="4" fillId="0" borderId="0" xfId="0" quotePrefix="1" applyFont="1" applyAlignment="1">
      <alignment horizontal="center"/>
    </xf>
    <xf numFmtId="0" fontId="4" fillId="0" borderId="0" xfId="0" applyNumberFormat="1" applyFont="1" applyAlignment="1">
      <alignment horizontal="center"/>
    </xf>
    <xf numFmtId="0" fontId="2" fillId="0" borderId="0" xfId="0" applyFont="1" applyBorder="1"/>
    <xf numFmtId="0" fontId="2" fillId="0" borderId="0" xfId="0" applyFont="1" applyFill="1" applyBorder="1" applyAlignment="1">
      <alignment horizontal="left"/>
    </xf>
    <xf numFmtId="0" fontId="5" fillId="0" borderId="0" xfId="0" applyFont="1" applyFill="1"/>
    <xf numFmtId="0" fontId="5" fillId="0" borderId="0" xfId="0" applyFont="1" applyFill="1" applyAlignment="1">
      <alignment horizontal="center"/>
    </xf>
    <xf numFmtId="0" fontId="5" fillId="0" borderId="0" xfId="0" applyFont="1" applyFill="1" applyBorder="1" applyAlignment="1">
      <alignment horizontal="center"/>
    </xf>
    <xf numFmtId="165" fontId="5" fillId="0" borderId="0" xfId="1" applyNumberFormat="1" applyFont="1" applyFill="1"/>
    <xf numFmtId="0" fontId="5" fillId="0" borderId="0" xfId="0" applyFont="1" applyFill="1" applyBorder="1"/>
    <xf numFmtId="165" fontId="5" fillId="0" borderId="0" xfId="1" applyNumberFormat="1" applyFont="1" applyFill="1" applyBorder="1" applyAlignment="1">
      <alignment horizontal="center"/>
    </xf>
    <xf numFmtId="0" fontId="6" fillId="0" borderId="0" xfId="0" applyFont="1"/>
    <xf numFmtId="0" fontId="2" fillId="0" borderId="0" xfId="0" applyFont="1"/>
    <xf numFmtId="15" fontId="2" fillId="0" borderId="0" xfId="0" quotePrefix="1" applyNumberFormat="1" applyFont="1"/>
    <xf numFmtId="0" fontId="2" fillId="0" borderId="0" xfId="0" applyFont="1" applyFill="1"/>
    <xf numFmtId="0" fontId="7" fillId="0" borderId="0" xfId="0" applyFont="1" applyFill="1" applyAlignment="1">
      <alignment horizontal="center"/>
    </xf>
    <xf numFmtId="0" fontId="7" fillId="0" borderId="0" xfId="0" applyFont="1" applyBorder="1"/>
    <xf numFmtId="0" fontId="7" fillId="0" borderId="0" xfId="0" applyFont="1" applyFill="1" applyBorder="1"/>
    <xf numFmtId="0" fontId="7" fillId="0" borderId="0" xfId="0" applyFont="1"/>
    <xf numFmtId="0" fontId="2" fillId="0" borderId="9" xfId="0" applyFont="1" applyFill="1" applyBorder="1" applyAlignment="1">
      <alignment horizontal="left" wrapText="1"/>
    </xf>
    <xf numFmtId="49" fontId="2" fillId="0" borderId="11" xfId="0" applyNumberFormat="1" applyFont="1" applyBorder="1" applyAlignment="1">
      <alignment horizontal="center" wrapText="1"/>
    </xf>
    <xf numFmtId="165" fontId="2" fillId="0" borderId="0" xfId="1" applyNumberFormat="1" applyFont="1" applyFill="1" applyBorder="1" applyAlignment="1">
      <alignment horizontal="center" wrapText="1"/>
    </xf>
    <xf numFmtId="40" fontId="2" fillId="0" borderId="14" xfId="0" applyNumberFormat="1" applyFont="1" applyFill="1" applyBorder="1" applyAlignment="1">
      <alignment horizontal="left" wrapText="1"/>
    </xf>
    <xf numFmtId="165" fontId="2" fillId="0" borderId="13" xfId="1" applyNumberFormat="1" applyFont="1" applyFill="1" applyBorder="1"/>
    <xf numFmtId="40" fontId="2" fillId="0" borderId="13" xfId="0" applyNumberFormat="1" applyFont="1" applyBorder="1"/>
    <xf numFmtId="17" fontId="2" fillId="0" borderId="18" xfId="0" applyNumberFormat="1" applyFont="1" applyFill="1" applyBorder="1" applyAlignment="1">
      <alignment horizontal="center"/>
    </xf>
    <xf numFmtId="165" fontId="2" fillId="0" borderId="18" xfId="1" applyNumberFormat="1" applyFont="1" applyFill="1" applyBorder="1"/>
    <xf numFmtId="165" fontId="2" fillId="0" borderId="19" xfId="1" applyNumberFormat="1" applyFont="1" applyFill="1" applyBorder="1"/>
    <xf numFmtId="0" fontId="2" fillId="0" borderId="0" xfId="0" applyFont="1" applyAlignment="1">
      <alignment horizontal="center"/>
    </xf>
    <xf numFmtId="0" fontId="2" fillId="0" borderId="0" xfId="0" applyFont="1" applyAlignment="1">
      <alignment horizontal="right"/>
    </xf>
    <xf numFmtId="165" fontId="2" fillId="0" borderId="0" xfId="1" applyNumberFormat="1" applyFont="1" applyFill="1" applyBorder="1"/>
    <xf numFmtId="17" fontId="2" fillId="0" borderId="0" xfId="0" applyNumberFormat="1" applyFont="1"/>
    <xf numFmtId="0" fontId="4" fillId="0" borderId="0" xfId="0" applyFont="1"/>
    <xf numFmtId="17" fontId="6" fillId="0" borderId="0" xfId="0" applyNumberFormat="1" applyFont="1" applyAlignment="1">
      <alignment horizontal="center"/>
    </xf>
    <xf numFmtId="0" fontId="6" fillId="0" borderId="0" xfId="0" applyFont="1" applyAlignment="1">
      <alignment horizontal="center"/>
    </xf>
    <xf numFmtId="165" fontId="2" fillId="0" borderId="20" xfId="1" applyNumberFormat="1" applyFont="1" applyBorder="1"/>
    <xf numFmtId="165" fontId="0" fillId="0" borderId="0" xfId="1" applyNumberFormat="1" applyFont="1"/>
    <xf numFmtId="41" fontId="0" fillId="0" borderId="0" xfId="0" applyNumberFormat="1" applyFont="1" applyAlignment="1">
      <alignment horizontal="right"/>
    </xf>
    <xf numFmtId="0" fontId="0" fillId="0" borderId="0" xfId="1" applyNumberFormat="1" applyFont="1" applyFill="1" applyBorder="1" applyAlignment="1" applyProtection="1">
      <alignment horizontal="center"/>
      <protection locked="0"/>
    </xf>
    <xf numFmtId="0" fontId="0" fillId="0" borderId="0" xfId="0" applyFont="1" applyBorder="1" applyAlignment="1">
      <alignment horizontal="center"/>
    </xf>
    <xf numFmtId="0" fontId="0" fillId="0" borderId="0" xfId="0" applyFont="1" applyAlignment="1">
      <alignment horizontal="center"/>
    </xf>
    <xf numFmtId="0" fontId="0" fillId="0" borderId="0" xfId="0" applyFont="1"/>
    <xf numFmtId="0" fontId="0" fillId="0" borderId="0" xfId="0" applyFont="1" applyAlignment="1">
      <alignment horizontal="right"/>
    </xf>
    <xf numFmtId="0" fontId="0" fillId="0" borderId="10" xfId="0" applyFont="1" applyFill="1" applyBorder="1" applyAlignment="1">
      <alignment horizontal="center" wrapText="1"/>
    </xf>
    <xf numFmtId="167" fontId="0" fillId="0" borderId="10" xfId="0" quotePrefix="1" applyNumberFormat="1" applyFont="1" applyFill="1" applyBorder="1" applyAlignment="1">
      <alignment horizontal="center"/>
    </xf>
    <xf numFmtId="0" fontId="0" fillId="2" borderId="0" xfId="0" applyFont="1" applyFill="1" applyAlignment="1">
      <alignment horizontal="center" wrapText="1"/>
    </xf>
    <xf numFmtId="0" fontId="0" fillId="2" borderId="0" xfId="0" applyFont="1" applyFill="1" applyBorder="1" applyAlignment="1">
      <alignment horizontal="center" wrapText="1"/>
    </xf>
    <xf numFmtId="0" fontId="0" fillId="0" borderId="0" xfId="0" applyFont="1" applyAlignment="1">
      <alignment horizontal="center" wrapText="1"/>
    </xf>
    <xf numFmtId="165" fontId="0" fillId="0" borderId="12" xfId="1" applyNumberFormat="1" applyFont="1" applyFill="1" applyBorder="1" applyAlignment="1">
      <alignment horizontal="left" wrapText="1"/>
    </xf>
    <xf numFmtId="165" fontId="0" fillId="0" borderId="0" xfId="1" applyNumberFormat="1" applyFont="1" applyBorder="1"/>
    <xf numFmtId="165" fontId="0" fillId="0" borderId="13" xfId="1" applyNumberFormat="1" applyFont="1" applyBorder="1"/>
    <xf numFmtId="165" fontId="0" fillId="2" borderId="0" xfId="1" applyNumberFormat="1" applyFont="1" applyFill="1"/>
    <xf numFmtId="40" fontId="0" fillId="0" borderId="14" xfId="0" applyNumberFormat="1" applyFont="1" applyFill="1" applyBorder="1" applyAlignment="1">
      <alignment horizontal="left" wrapText="1"/>
    </xf>
    <xf numFmtId="40" fontId="0" fillId="0" borderId="0" xfId="0" applyNumberFormat="1" applyFont="1" applyFill="1" applyBorder="1" applyAlignment="1">
      <alignment horizontal="center" wrapText="1"/>
    </xf>
    <xf numFmtId="40" fontId="0" fillId="0" borderId="0" xfId="0" applyNumberFormat="1" applyFont="1" applyBorder="1"/>
    <xf numFmtId="40" fontId="0" fillId="0" borderId="0" xfId="0" applyNumberFormat="1" applyFont="1"/>
    <xf numFmtId="40" fontId="0" fillId="0" borderId="13" xfId="0" applyNumberFormat="1" applyFont="1" applyBorder="1"/>
    <xf numFmtId="40" fontId="0" fillId="2" borderId="0" xfId="0" applyNumberFormat="1" applyFont="1" applyFill="1"/>
    <xf numFmtId="0" fontId="0" fillId="0" borderId="14" xfId="0" applyFont="1" applyFill="1" applyBorder="1"/>
    <xf numFmtId="0" fontId="0" fillId="0" borderId="0" xfId="0" applyFont="1" applyFill="1" applyBorder="1" applyAlignment="1">
      <alignment horizontal="center"/>
    </xf>
    <xf numFmtId="165" fontId="0" fillId="0" borderId="0" xfId="1" applyNumberFormat="1" applyFont="1" applyFill="1" applyBorder="1"/>
    <xf numFmtId="37" fontId="0" fillId="2" borderId="0" xfId="0" applyNumberFormat="1" applyFont="1" applyFill="1"/>
    <xf numFmtId="40" fontId="0" fillId="0" borderId="0" xfId="0" applyNumberFormat="1" applyFont="1" applyFill="1"/>
    <xf numFmtId="0" fontId="0" fillId="0" borderId="14" xfId="3" applyFont="1" applyFill="1" applyBorder="1"/>
    <xf numFmtId="0" fontId="0" fillId="0" borderId="15" xfId="0" applyFont="1" applyFill="1" applyBorder="1"/>
    <xf numFmtId="0" fontId="0" fillId="0" borderId="16" xfId="0" applyFont="1" applyFill="1" applyBorder="1" applyAlignment="1">
      <alignment horizontal="center"/>
    </xf>
    <xf numFmtId="165" fontId="0" fillId="0" borderId="16" xfId="0" applyNumberFormat="1" applyFont="1" applyBorder="1"/>
    <xf numFmtId="17" fontId="0" fillId="0" borderId="17" xfId="0" applyNumberFormat="1" applyFont="1" applyFill="1" applyBorder="1"/>
    <xf numFmtId="0" fontId="0" fillId="2" borderId="0" xfId="0" applyFont="1" applyFill="1"/>
    <xf numFmtId="17" fontId="0" fillId="0" borderId="0" xfId="0" applyNumberFormat="1" applyFont="1"/>
    <xf numFmtId="17" fontId="0" fillId="0" borderId="0" xfId="0" applyNumberFormat="1" applyFont="1" applyAlignment="1">
      <alignment horizontal="center"/>
    </xf>
    <xf numFmtId="17" fontId="0" fillId="0" borderId="0" xfId="0" applyNumberFormat="1" applyFont="1" applyFill="1"/>
    <xf numFmtId="0" fontId="0" fillId="0" borderId="0" xfId="0" applyFont="1" applyFill="1"/>
    <xf numFmtId="17" fontId="0" fillId="2" borderId="0" xfId="0" applyNumberFormat="1" applyFont="1" applyFill="1" applyBorder="1" applyAlignment="1">
      <alignment horizontal="center"/>
    </xf>
    <xf numFmtId="165" fontId="0" fillId="2" borderId="0" xfId="1" applyNumberFormat="1" applyFont="1" applyFill="1" applyBorder="1"/>
    <xf numFmtId="165" fontId="0" fillId="2" borderId="0" xfId="0" applyNumberFormat="1" applyFont="1" applyFill="1"/>
    <xf numFmtId="165" fontId="0" fillId="0" borderId="0" xfId="0" applyNumberFormat="1" applyFont="1"/>
    <xf numFmtId="165" fontId="0" fillId="2" borderId="0" xfId="0" applyNumberFormat="1" applyFont="1" applyFill="1" applyBorder="1" applyAlignment="1">
      <alignment horizontal="center"/>
    </xf>
    <xf numFmtId="0" fontId="0" fillId="2" borderId="0" xfId="0" applyFont="1" applyFill="1" applyBorder="1"/>
    <xf numFmtId="165" fontId="0" fillId="2" borderId="0" xfId="0" applyNumberFormat="1" applyFont="1" applyFill="1" applyBorder="1"/>
    <xf numFmtId="165" fontId="0" fillId="0" borderId="0" xfId="0" applyNumberFormat="1" applyFont="1" applyBorder="1"/>
    <xf numFmtId="0" fontId="0" fillId="0" borderId="0" xfId="0" applyNumberFormat="1" applyFont="1" applyAlignment="1">
      <alignment horizontal="center"/>
    </xf>
    <xf numFmtId="3" fontId="0" fillId="0" borderId="0" xfId="0" quotePrefix="1" applyNumberFormat="1" applyFont="1" applyBorder="1" applyAlignment="1">
      <alignment horizontal="center"/>
    </xf>
    <xf numFmtId="164" fontId="0" fillId="0" borderId="0" xfId="2" applyNumberFormat="1" applyFont="1" applyAlignment="1">
      <alignment horizontal="center"/>
    </xf>
    <xf numFmtId="165" fontId="0" fillId="0" borderId="0" xfId="1" applyNumberFormat="1" applyFont="1" applyBorder="1" applyAlignment="1">
      <alignment horizontal="center"/>
    </xf>
    <xf numFmtId="0" fontId="0" fillId="0" borderId="0" xfId="0" applyFont="1" applyAlignment="1">
      <alignment horizontal="left"/>
    </xf>
    <xf numFmtId="41" fontId="0" fillId="0" borderId="0" xfId="0" applyNumberFormat="1" applyFont="1"/>
    <xf numFmtId="3" fontId="0" fillId="0" borderId="0" xfId="0" applyNumberFormat="1" applyFont="1" applyBorder="1" applyAlignment="1">
      <alignment horizontal="center"/>
    </xf>
    <xf numFmtId="0" fontId="0" fillId="0" borderId="0" xfId="0" applyFont="1" applyFill="1" applyBorder="1" applyAlignment="1">
      <alignment horizontal="left" indent="1"/>
    </xf>
    <xf numFmtId="0" fontId="0" fillId="0" borderId="0" xfId="0" applyFont="1" applyBorder="1"/>
    <xf numFmtId="164" fontId="0" fillId="0" borderId="0" xfId="2" applyNumberFormat="1" applyFont="1" applyBorder="1" applyAlignment="1">
      <alignment horizontal="center"/>
    </xf>
    <xf numFmtId="0" fontId="0" fillId="0" borderId="0" xfId="0" applyFont="1" applyFill="1" applyBorder="1"/>
    <xf numFmtId="165" fontId="0" fillId="0" borderId="0" xfId="1" applyNumberFormat="1" applyFont="1" applyFill="1" applyBorder="1" applyAlignment="1">
      <alignment horizontal="center"/>
    </xf>
    <xf numFmtId="0" fontId="0" fillId="0" borderId="0" xfId="0" applyFont="1" applyFill="1" applyAlignment="1">
      <alignment horizontal="left" indent="1"/>
    </xf>
    <xf numFmtId="0" fontId="0" fillId="0" borderId="0" xfId="0" applyFont="1" applyFill="1" applyAlignment="1">
      <alignment horizontal="center"/>
    </xf>
    <xf numFmtId="165" fontId="0" fillId="0" borderId="0" xfId="1" applyNumberFormat="1" applyFont="1" applyFill="1"/>
    <xf numFmtId="166" fontId="0" fillId="0" borderId="0" xfId="2" applyNumberFormat="1" applyFont="1" applyFill="1" applyAlignment="1">
      <alignment horizontal="center"/>
    </xf>
    <xf numFmtId="41" fontId="0" fillId="0" borderId="0" xfId="1" applyNumberFormat="1" applyFont="1" applyFill="1" applyAlignment="1">
      <alignment horizontal="center"/>
    </xf>
    <xf numFmtId="0" fontId="0" fillId="0" borderId="0" xfId="0" applyNumberFormat="1" applyFont="1" applyBorder="1" applyAlignment="1">
      <alignment horizontal="center"/>
    </xf>
    <xf numFmtId="0" fontId="0" fillId="0" borderId="0" xfId="0" applyFont="1" applyFill="1" applyBorder="1" applyAlignment="1">
      <alignment horizontal="left"/>
    </xf>
    <xf numFmtId="0" fontId="0" fillId="0" borderId="0" xfId="1" applyNumberFormat="1" applyFont="1" applyBorder="1" applyAlignment="1">
      <alignment horizontal="center"/>
    </xf>
    <xf numFmtId="3" fontId="0" fillId="0" borderId="0" xfId="0" applyNumberFormat="1" applyFont="1" applyBorder="1"/>
    <xf numFmtId="0" fontId="0" fillId="0" borderId="1" xfId="0" applyFont="1" applyBorder="1"/>
    <xf numFmtId="0" fontId="0" fillId="0" borderId="4" xfId="0" applyFont="1" applyBorder="1"/>
    <xf numFmtId="0" fontId="0" fillId="0" borderId="6" xfId="0" applyFont="1" applyBorder="1"/>
    <xf numFmtId="165" fontId="0" fillId="0" borderId="0" xfId="1" applyNumberFormat="1" applyFont="1" applyAlignment="1"/>
    <xf numFmtId="165" fontId="0" fillId="0" borderId="20" xfId="0" applyNumberFormat="1" applyFont="1" applyBorder="1"/>
    <xf numFmtId="0" fontId="0" fillId="0" borderId="2" xfId="0" applyFont="1" applyBorder="1" applyAlignment="1">
      <alignment horizontal="left" vertical="top" wrapText="1"/>
    </xf>
    <xf numFmtId="0" fontId="0" fillId="0" borderId="2" xfId="0" applyFont="1" applyBorder="1" applyAlignment="1">
      <alignment horizontal="left" vertical="top"/>
    </xf>
    <xf numFmtId="0" fontId="0" fillId="0" borderId="3" xfId="0" applyFont="1" applyBorder="1" applyAlignment="1">
      <alignment horizontal="left" vertical="top"/>
    </xf>
    <xf numFmtId="0" fontId="0" fillId="0" borderId="0" xfId="0" applyFont="1" applyBorder="1" applyAlignment="1">
      <alignment horizontal="left" vertical="top"/>
    </xf>
    <xf numFmtId="0" fontId="0" fillId="0" borderId="5" xfId="0" applyFont="1" applyBorder="1" applyAlignment="1">
      <alignment horizontal="left" vertical="top"/>
    </xf>
    <xf numFmtId="0" fontId="0" fillId="0" borderId="7" xfId="0" applyFont="1" applyBorder="1" applyAlignment="1">
      <alignment horizontal="left" vertical="top"/>
    </xf>
    <xf numFmtId="0" fontId="0" fillId="0" borderId="8" xfId="0" applyFont="1" applyBorder="1" applyAlignment="1">
      <alignment horizontal="left" vertical="top"/>
    </xf>
  </cellXfs>
  <cellStyles count="4">
    <cellStyle name="Comma" xfId="1" builtinId="3"/>
    <cellStyle name="Normal" xfId="0" builtinId="0"/>
    <cellStyle name="Normal 2 2 2" xfId="3"/>
    <cellStyle name="Percent" xfId="2" builtinId="5"/>
  </cellStyles>
  <dxfs count="8">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2</xdr:col>
      <xdr:colOff>1524000</xdr:colOff>
      <xdr:row>24</xdr:row>
      <xdr:rowOff>19050</xdr:rowOff>
    </xdr:from>
    <xdr:ext cx="184731" cy="264560"/>
    <xdr:sp macro="" textlink="">
      <xdr:nvSpPr>
        <xdr:cNvPr id="3" name="TextBox 2"/>
        <xdr:cNvSpPr txBox="1"/>
      </xdr:nvSpPr>
      <xdr:spPr>
        <a:xfrm>
          <a:off x="2381250"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Fechner\Files\FILES\BONDS\INTPAY99x.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lcshrn102\SHR02\SHR02\Documents%20and%20Settings\p04092.000\Local%20Settings\Temporary%20Internet%20Files\OLK1AC\RECOV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s>
    <sheetDataSet>
      <sheetData sheetId="0"/>
      <sheetData sheetId="1"/>
      <sheetData sheetId="2"/>
      <sheetData sheetId="3"/>
      <sheetData sheetId="4"/>
      <sheetData sheetId="5" refreshError="1">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J59"/>
  <sheetViews>
    <sheetView view="pageBreakPreview" zoomScale="85" zoomScaleNormal="100" zoomScaleSheetLayoutView="85" workbookViewId="0">
      <selection activeCell="B6" sqref="B6"/>
    </sheetView>
  </sheetViews>
  <sheetFormatPr defaultColWidth="8.85546875" defaultRowHeight="12.75" x14ac:dyDescent="0.2"/>
  <cols>
    <col min="1" max="1" width="2.28515625" style="47" customWidth="1"/>
    <col min="2" max="2" width="4.5703125" style="47" customWidth="1"/>
    <col min="3" max="3" width="33.85546875" style="47" customWidth="1"/>
    <col min="4" max="4" width="10.42578125" style="47" customWidth="1"/>
    <col min="5" max="5" width="5.7109375" style="47" customWidth="1"/>
    <col min="6" max="6" width="12.28515625" style="47" bestFit="1" customWidth="1"/>
    <col min="7" max="7" width="9.85546875" style="47" customWidth="1"/>
    <col min="8" max="8" width="10.7109375" style="47" bestFit="1" customWidth="1"/>
    <col min="9" max="9" width="13.7109375" style="47" bestFit="1" customWidth="1"/>
    <col min="10" max="10" width="7.28515625" style="46" customWidth="1"/>
    <col min="11" max="16384" width="8.85546875" style="47"/>
  </cols>
  <sheetData>
    <row r="3" spans="2:10" x14ac:dyDescent="0.2">
      <c r="B3" s="1" t="s">
        <v>19</v>
      </c>
      <c r="E3" s="46"/>
      <c r="H3" s="2"/>
      <c r="I3" s="43" t="s">
        <v>90</v>
      </c>
      <c r="J3" s="46">
        <v>4.1100000000000003</v>
      </c>
    </row>
    <row r="4" spans="2:10" x14ac:dyDescent="0.2">
      <c r="B4" s="3" t="s">
        <v>97</v>
      </c>
      <c r="E4" s="46"/>
      <c r="H4" s="2"/>
      <c r="I4" s="4"/>
      <c r="J4" s="87"/>
    </row>
    <row r="5" spans="2:10" x14ac:dyDescent="0.2">
      <c r="B5" s="3" t="s">
        <v>98</v>
      </c>
      <c r="E5" s="46"/>
      <c r="H5" s="2"/>
      <c r="I5" s="2"/>
      <c r="J5" s="5"/>
    </row>
    <row r="6" spans="2:10" x14ac:dyDescent="0.2">
      <c r="E6" s="46"/>
      <c r="H6" s="2"/>
      <c r="I6" s="2"/>
      <c r="J6" s="5"/>
    </row>
    <row r="7" spans="2:10" x14ac:dyDescent="0.2">
      <c r="E7" s="46"/>
      <c r="I7" s="46"/>
      <c r="J7" s="87"/>
    </row>
    <row r="8" spans="2:10" x14ac:dyDescent="0.2">
      <c r="D8" s="46"/>
      <c r="E8" s="46"/>
      <c r="F8" s="46" t="s">
        <v>0</v>
      </c>
      <c r="G8" s="46"/>
      <c r="H8" s="46"/>
      <c r="I8" s="46" t="s">
        <v>1</v>
      </c>
      <c r="J8" s="87"/>
    </row>
    <row r="9" spans="2:10" x14ac:dyDescent="0.2">
      <c r="D9" s="6" t="s">
        <v>2</v>
      </c>
      <c r="E9" s="7" t="s">
        <v>3</v>
      </c>
      <c r="F9" s="6" t="s">
        <v>4</v>
      </c>
      <c r="G9" s="6" t="s">
        <v>5</v>
      </c>
      <c r="H9" s="7" t="s">
        <v>6</v>
      </c>
      <c r="I9" s="6" t="s">
        <v>7</v>
      </c>
      <c r="J9" s="8" t="s">
        <v>8</v>
      </c>
    </row>
    <row r="10" spans="2:10" x14ac:dyDescent="0.2">
      <c r="E10" s="46"/>
      <c r="J10" s="87"/>
    </row>
    <row r="11" spans="2:10" x14ac:dyDescent="0.2">
      <c r="B11" s="1" t="s">
        <v>9</v>
      </c>
      <c r="G11" s="88"/>
      <c r="H11" s="89"/>
      <c r="I11" s="90"/>
      <c r="J11" s="87"/>
    </row>
    <row r="12" spans="2:10" x14ac:dyDescent="0.2">
      <c r="B12" s="91"/>
      <c r="D12" s="45"/>
      <c r="E12" s="45"/>
      <c r="F12" s="92"/>
      <c r="G12" s="93"/>
      <c r="H12" s="89"/>
      <c r="I12" s="92"/>
      <c r="J12" s="44"/>
    </row>
    <row r="13" spans="2:10" x14ac:dyDescent="0.2">
      <c r="B13" s="94" t="s">
        <v>10</v>
      </c>
      <c r="C13" s="95"/>
      <c r="D13" s="45">
        <v>925</v>
      </c>
      <c r="E13" s="45" t="s">
        <v>92</v>
      </c>
      <c r="F13" s="86">
        <f>'Page 4.11.1'!O48</f>
        <v>6541251.7300000014</v>
      </c>
      <c r="G13" s="93" t="s">
        <v>11</v>
      </c>
      <c r="H13" s="89">
        <v>6.7017620954721469E-2</v>
      </c>
      <c r="I13" s="90">
        <f>F13*H13</f>
        <v>438379.12901055615</v>
      </c>
      <c r="J13" s="44" t="s">
        <v>91</v>
      </c>
    </row>
    <row r="14" spans="2:10" x14ac:dyDescent="0.2">
      <c r="B14" s="9"/>
      <c r="C14" s="95"/>
      <c r="D14" s="45"/>
      <c r="E14" s="45"/>
      <c r="F14" s="86"/>
      <c r="G14" s="93"/>
      <c r="H14" s="89"/>
      <c r="I14" s="90"/>
      <c r="J14" s="44"/>
    </row>
    <row r="15" spans="2:10" x14ac:dyDescent="0.2">
      <c r="B15" s="10" t="s">
        <v>93</v>
      </c>
      <c r="C15" s="97"/>
      <c r="D15" s="65"/>
      <c r="E15" s="65"/>
      <c r="F15" s="98"/>
      <c r="G15" s="65"/>
      <c r="H15" s="89"/>
      <c r="I15" s="90"/>
      <c r="J15" s="44"/>
    </row>
    <row r="16" spans="2:10" ht="13.15" customHeight="1" x14ac:dyDescent="0.2">
      <c r="B16" s="99" t="s">
        <v>12</v>
      </c>
      <c r="C16" s="97"/>
      <c r="D16" s="65" t="s">
        <v>13</v>
      </c>
      <c r="E16" s="65" t="s">
        <v>92</v>
      </c>
      <c r="F16" s="98">
        <f>-'Page 4.11.2'!H9</f>
        <v>-1875559</v>
      </c>
      <c r="G16" s="65" t="s">
        <v>11</v>
      </c>
      <c r="H16" s="89">
        <v>6.7017620954721469E-2</v>
      </c>
      <c r="I16" s="90">
        <f t="shared" ref="I16:I18" si="0">F16*H16</f>
        <v>-125695.50214021644</v>
      </c>
      <c r="J16" s="44" t="s">
        <v>96</v>
      </c>
    </row>
    <row r="17" spans="1:10" ht="13.15" customHeight="1" x14ac:dyDescent="0.2">
      <c r="B17" s="99" t="s">
        <v>14</v>
      </c>
      <c r="C17" s="97"/>
      <c r="D17" s="65">
        <v>41010</v>
      </c>
      <c r="E17" s="65" t="s">
        <v>92</v>
      </c>
      <c r="F17" s="98">
        <f>'Page 4.11.2'!H14</f>
        <v>-461136</v>
      </c>
      <c r="G17" s="65" t="s">
        <v>11</v>
      </c>
      <c r="H17" s="96">
        <v>6.7017620954721469E-2</v>
      </c>
      <c r="I17" s="90">
        <f t="shared" si="0"/>
        <v>-30904.237656576439</v>
      </c>
      <c r="J17" s="44" t="s">
        <v>96</v>
      </c>
    </row>
    <row r="18" spans="1:10" ht="13.15" customHeight="1" x14ac:dyDescent="0.2">
      <c r="B18" s="99" t="s">
        <v>15</v>
      </c>
      <c r="C18" s="97"/>
      <c r="D18" s="65">
        <v>283</v>
      </c>
      <c r="E18" s="65" t="s">
        <v>92</v>
      </c>
      <c r="F18" s="98">
        <f>'Page 4.11.2'!H19</f>
        <v>20768208</v>
      </c>
      <c r="G18" s="65" t="s">
        <v>11</v>
      </c>
      <c r="H18" s="89">
        <v>6.7017620954721469E-2</v>
      </c>
      <c r="I18" s="90">
        <f t="shared" si="0"/>
        <v>1391835.8916528141</v>
      </c>
      <c r="J18" s="44" t="s">
        <v>96</v>
      </c>
    </row>
    <row r="19" spans="1:10" ht="13.15" customHeight="1" x14ac:dyDescent="0.2">
      <c r="B19" s="78"/>
      <c r="C19" s="97"/>
      <c r="D19" s="65"/>
      <c r="E19" s="65"/>
      <c r="F19" s="98"/>
      <c r="G19" s="65"/>
      <c r="H19" s="89"/>
      <c r="I19" s="90"/>
      <c r="J19" s="44"/>
    </row>
    <row r="20" spans="1:10" ht="13.9" customHeight="1" x14ac:dyDescent="0.2">
      <c r="B20" s="99" t="s">
        <v>12</v>
      </c>
      <c r="C20" s="97"/>
      <c r="D20" s="65" t="s">
        <v>16</v>
      </c>
      <c r="E20" s="65" t="s">
        <v>92</v>
      </c>
      <c r="F20" s="98">
        <f>'Page 4.11.2'!H11</f>
        <v>-447098</v>
      </c>
      <c r="G20" s="65" t="s">
        <v>11</v>
      </c>
      <c r="H20" s="89">
        <v>6.7017620954721469E-2</v>
      </c>
      <c r="I20" s="90">
        <f t="shared" ref="I20:I22" si="1">F20*H20</f>
        <v>-29963.444293614059</v>
      </c>
      <c r="J20" s="44" t="s">
        <v>96</v>
      </c>
    </row>
    <row r="21" spans="1:10" ht="13.9" customHeight="1" x14ac:dyDescent="0.2">
      <c r="B21" s="99" t="s">
        <v>14</v>
      </c>
      <c r="C21" s="97"/>
      <c r="D21" s="65">
        <v>41110</v>
      </c>
      <c r="E21" s="65" t="s">
        <v>92</v>
      </c>
      <c r="F21" s="98">
        <f>'Page 4.11.2'!H16</f>
        <v>109926</v>
      </c>
      <c r="G21" s="65" t="s">
        <v>11</v>
      </c>
      <c r="H21" s="96">
        <v>6.7017620954721469E-2</v>
      </c>
      <c r="I21" s="90">
        <f t="shared" si="1"/>
        <v>7366.979001068712</v>
      </c>
      <c r="J21" s="44" t="s">
        <v>96</v>
      </c>
    </row>
    <row r="22" spans="1:10" ht="13.9" customHeight="1" x14ac:dyDescent="0.2">
      <c r="B22" s="99" t="s">
        <v>15</v>
      </c>
      <c r="C22" s="97"/>
      <c r="D22" s="65">
        <v>190</v>
      </c>
      <c r="E22" s="65" t="s">
        <v>92</v>
      </c>
      <c r="F22" s="98">
        <f>'Page 4.11.2'!H21</f>
        <v>-13694229</v>
      </c>
      <c r="G22" s="65" t="s">
        <v>11</v>
      </c>
      <c r="H22" s="89">
        <v>6.7017620954721469E-2</v>
      </c>
      <c r="I22" s="90">
        <f t="shared" si="1"/>
        <v>-917754.64838915446</v>
      </c>
      <c r="J22" s="44" t="s">
        <v>96</v>
      </c>
    </row>
    <row r="23" spans="1:10" x14ac:dyDescent="0.2">
      <c r="B23" s="78"/>
      <c r="C23" s="97"/>
      <c r="D23" s="65"/>
      <c r="E23" s="65"/>
      <c r="F23" s="98"/>
      <c r="G23" s="65"/>
      <c r="H23" s="89"/>
      <c r="I23" s="90"/>
      <c r="J23" s="44"/>
    </row>
    <row r="24" spans="1:10" x14ac:dyDescent="0.2">
      <c r="B24" s="99" t="s">
        <v>12</v>
      </c>
      <c r="C24" s="97"/>
      <c r="D24" s="65" t="s">
        <v>16</v>
      </c>
      <c r="E24" s="65" t="s">
        <v>92</v>
      </c>
      <c r="F24" s="98">
        <f>'Page 4.11.2'!H10</f>
        <v>-103765</v>
      </c>
      <c r="G24" s="65" t="s">
        <v>17</v>
      </c>
      <c r="H24" s="89" t="s">
        <v>95</v>
      </c>
      <c r="I24" s="90">
        <f>F24</f>
        <v>-103765</v>
      </c>
      <c r="J24" s="44" t="s">
        <v>96</v>
      </c>
    </row>
    <row r="25" spans="1:10" x14ac:dyDescent="0.2">
      <c r="A25" s="95"/>
      <c r="B25" s="99" t="s">
        <v>14</v>
      </c>
      <c r="C25" s="78"/>
      <c r="D25" s="100">
        <v>41110</v>
      </c>
      <c r="E25" s="65" t="s">
        <v>92</v>
      </c>
      <c r="F25" s="101">
        <f>'Page 4.11.2'!H15</f>
        <v>25512</v>
      </c>
      <c r="G25" s="100" t="s">
        <v>17</v>
      </c>
      <c r="H25" s="89" t="s">
        <v>95</v>
      </c>
      <c r="I25" s="90">
        <f t="shared" ref="I25:I26" si="2">F25</f>
        <v>25512</v>
      </c>
      <c r="J25" s="44" t="s">
        <v>96</v>
      </c>
    </row>
    <row r="26" spans="1:10" x14ac:dyDescent="0.2">
      <c r="B26" s="99" t="s">
        <v>15</v>
      </c>
      <c r="C26" s="78"/>
      <c r="D26" s="100">
        <v>283</v>
      </c>
      <c r="E26" s="65" t="s">
        <v>92</v>
      </c>
      <c r="F26" s="101">
        <f>'Page 4.11.2'!H20</f>
        <v>-494825</v>
      </c>
      <c r="G26" s="100" t="s">
        <v>17</v>
      </c>
      <c r="H26" s="89" t="s">
        <v>95</v>
      </c>
      <c r="I26" s="90">
        <f t="shared" si="2"/>
        <v>-494825</v>
      </c>
      <c r="J26" s="44" t="s">
        <v>96</v>
      </c>
    </row>
    <row r="27" spans="1:10" x14ac:dyDescent="0.2">
      <c r="A27" s="95"/>
      <c r="B27" s="11"/>
      <c r="C27" s="11"/>
      <c r="D27" s="12"/>
      <c r="E27" s="13"/>
      <c r="F27" s="14"/>
      <c r="G27" s="12"/>
      <c r="H27" s="102"/>
      <c r="I27" s="103"/>
      <c r="J27" s="44"/>
    </row>
    <row r="28" spans="1:10" x14ac:dyDescent="0.2">
      <c r="A28" s="95"/>
      <c r="B28" s="11"/>
      <c r="C28" s="15"/>
      <c r="D28" s="13"/>
      <c r="E28" s="13"/>
      <c r="F28" s="16"/>
      <c r="G28" s="13"/>
      <c r="H28" s="78"/>
      <c r="I28" s="78"/>
    </row>
    <row r="29" spans="1:10" x14ac:dyDescent="0.2">
      <c r="B29" s="11"/>
      <c r="C29" s="11"/>
      <c r="D29" s="12"/>
      <c r="E29" s="13"/>
      <c r="F29" s="14"/>
      <c r="G29" s="12"/>
      <c r="H29" s="78"/>
      <c r="I29" s="78"/>
    </row>
    <row r="30" spans="1:10" x14ac:dyDescent="0.2">
      <c r="A30" s="95"/>
      <c r="B30" s="11"/>
      <c r="C30" s="11"/>
      <c r="D30" s="12"/>
      <c r="E30" s="13"/>
      <c r="F30" s="14"/>
      <c r="G30" s="12"/>
      <c r="H30" s="97"/>
      <c r="I30" s="97"/>
      <c r="J30" s="104"/>
    </row>
    <row r="31" spans="1:10" x14ac:dyDescent="0.2">
      <c r="A31" s="95"/>
      <c r="B31" s="105"/>
      <c r="C31" s="97"/>
      <c r="D31" s="97"/>
      <c r="E31" s="65"/>
      <c r="F31" s="66"/>
      <c r="G31" s="97"/>
      <c r="H31" s="97"/>
      <c r="I31" s="95"/>
      <c r="J31" s="104"/>
    </row>
    <row r="32" spans="1:10" x14ac:dyDescent="0.2">
      <c r="A32" s="95"/>
      <c r="B32" s="9"/>
      <c r="C32" s="95"/>
      <c r="D32" s="95"/>
      <c r="E32" s="45"/>
      <c r="F32" s="95"/>
      <c r="G32" s="45"/>
      <c r="H32" s="45"/>
      <c r="I32" s="45"/>
      <c r="J32" s="106"/>
    </row>
    <row r="33" spans="1:10" x14ac:dyDescent="0.2">
      <c r="A33" s="95"/>
      <c r="B33" s="95"/>
      <c r="C33" s="95"/>
      <c r="D33" s="95"/>
      <c r="E33" s="45"/>
      <c r="F33" s="95"/>
      <c r="G33" s="45"/>
      <c r="H33" s="45"/>
      <c r="I33" s="45"/>
      <c r="J33" s="104"/>
    </row>
    <row r="34" spans="1:10" x14ac:dyDescent="0.2">
      <c r="A34" s="95"/>
      <c r="B34" s="95"/>
      <c r="C34" s="95"/>
      <c r="D34" s="95"/>
      <c r="E34" s="45"/>
      <c r="F34" s="95"/>
      <c r="G34" s="45"/>
      <c r="H34" s="45"/>
      <c r="I34" s="45"/>
      <c r="J34" s="104"/>
    </row>
    <row r="35" spans="1:10" x14ac:dyDescent="0.2">
      <c r="A35" s="95"/>
      <c r="B35" s="95"/>
      <c r="C35" s="95"/>
      <c r="D35" s="95"/>
      <c r="E35" s="45"/>
      <c r="F35" s="95"/>
      <c r="G35" s="45"/>
      <c r="H35" s="45"/>
      <c r="I35" s="45"/>
      <c r="J35" s="104"/>
    </row>
    <row r="36" spans="1:10" x14ac:dyDescent="0.2">
      <c r="A36" s="95"/>
      <c r="B36" s="95"/>
      <c r="C36" s="95"/>
      <c r="D36" s="95"/>
      <c r="E36" s="45"/>
      <c r="F36" s="95"/>
      <c r="G36" s="45"/>
      <c r="H36" s="45"/>
      <c r="I36" s="45"/>
      <c r="J36" s="104"/>
    </row>
    <row r="37" spans="1:10" x14ac:dyDescent="0.2">
      <c r="A37" s="95"/>
      <c r="B37" s="95"/>
      <c r="C37" s="95"/>
      <c r="D37" s="95"/>
      <c r="E37" s="45"/>
      <c r="F37" s="95"/>
      <c r="G37" s="45"/>
      <c r="H37" s="45"/>
      <c r="I37" s="45"/>
      <c r="J37" s="104"/>
    </row>
    <row r="38" spans="1:10" x14ac:dyDescent="0.2">
      <c r="A38" s="95"/>
      <c r="B38" s="95"/>
      <c r="C38" s="95"/>
      <c r="D38" s="95"/>
      <c r="E38" s="45"/>
      <c r="F38" s="95"/>
      <c r="G38" s="95"/>
      <c r="H38" s="95"/>
      <c r="I38" s="95"/>
      <c r="J38" s="104"/>
    </row>
    <row r="39" spans="1:10" x14ac:dyDescent="0.2">
      <c r="A39" s="95"/>
      <c r="B39" s="95"/>
      <c r="C39" s="95"/>
      <c r="D39" s="95"/>
      <c r="E39" s="45"/>
      <c r="F39" s="107"/>
      <c r="G39" s="95"/>
      <c r="H39" s="95"/>
      <c r="I39" s="95"/>
      <c r="J39" s="104"/>
    </row>
    <row r="40" spans="1:10" x14ac:dyDescent="0.2">
      <c r="A40" s="95"/>
      <c r="B40" s="95"/>
      <c r="C40" s="95"/>
      <c r="D40" s="95"/>
      <c r="E40" s="45"/>
      <c r="F40" s="95"/>
      <c r="G40" s="95"/>
      <c r="H40" s="95"/>
      <c r="I40" s="95"/>
      <c r="J40" s="104"/>
    </row>
    <row r="41" spans="1:10" x14ac:dyDescent="0.2">
      <c r="A41" s="95"/>
      <c r="B41" s="95"/>
      <c r="C41" s="95"/>
      <c r="D41" s="95"/>
      <c r="E41" s="45"/>
      <c r="F41" s="95"/>
      <c r="G41" s="95"/>
      <c r="H41" s="95"/>
      <c r="I41" s="95"/>
      <c r="J41" s="104"/>
    </row>
    <row r="42" spans="1:10" x14ac:dyDescent="0.2">
      <c r="A42" s="95"/>
      <c r="B42" s="95"/>
      <c r="C42" s="95"/>
      <c r="D42" s="95"/>
      <c r="E42" s="45"/>
      <c r="F42" s="95"/>
      <c r="G42" s="95"/>
      <c r="H42" s="95"/>
      <c r="I42" s="95"/>
      <c r="J42" s="104"/>
    </row>
    <row r="48" spans="1:10" ht="13.5" thickBot="1" x14ac:dyDescent="0.25">
      <c r="B48" s="9" t="s">
        <v>18</v>
      </c>
    </row>
    <row r="49" spans="1:10" x14ac:dyDescent="0.2">
      <c r="A49" s="108"/>
      <c r="B49" s="113" t="s">
        <v>94</v>
      </c>
      <c r="C49" s="114"/>
      <c r="D49" s="114"/>
      <c r="E49" s="114"/>
      <c r="F49" s="114"/>
      <c r="G49" s="114"/>
      <c r="H49" s="114"/>
      <c r="I49" s="114"/>
      <c r="J49" s="115"/>
    </row>
    <row r="50" spans="1:10" x14ac:dyDescent="0.2">
      <c r="A50" s="109"/>
      <c r="B50" s="116"/>
      <c r="C50" s="116"/>
      <c r="D50" s="116"/>
      <c r="E50" s="116"/>
      <c r="F50" s="116"/>
      <c r="G50" s="116"/>
      <c r="H50" s="116"/>
      <c r="I50" s="116"/>
      <c r="J50" s="117"/>
    </row>
    <row r="51" spans="1:10" x14ac:dyDescent="0.2">
      <c r="A51" s="109"/>
      <c r="B51" s="116"/>
      <c r="C51" s="116"/>
      <c r="D51" s="116"/>
      <c r="E51" s="116"/>
      <c r="F51" s="116"/>
      <c r="G51" s="116"/>
      <c r="H51" s="116"/>
      <c r="I51" s="116"/>
      <c r="J51" s="117"/>
    </row>
    <row r="52" spans="1:10" x14ac:dyDescent="0.2">
      <c r="A52" s="109"/>
      <c r="B52" s="116"/>
      <c r="C52" s="116"/>
      <c r="D52" s="116"/>
      <c r="E52" s="116"/>
      <c r="F52" s="116"/>
      <c r="G52" s="116"/>
      <c r="H52" s="116"/>
      <c r="I52" s="116"/>
      <c r="J52" s="117"/>
    </row>
    <row r="53" spans="1:10" x14ac:dyDescent="0.2">
      <c r="A53" s="109"/>
      <c r="B53" s="116"/>
      <c r="C53" s="116"/>
      <c r="D53" s="116"/>
      <c r="E53" s="116"/>
      <c r="F53" s="116"/>
      <c r="G53" s="116"/>
      <c r="H53" s="116"/>
      <c r="I53" s="116"/>
      <c r="J53" s="117"/>
    </row>
    <row r="54" spans="1:10" x14ac:dyDescent="0.2">
      <c r="A54" s="109"/>
      <c r="B54" s="116"/>
      <c r="C54" s="116"/>
      <c r="D54" s="116"/>
      <c r="E54" s="116"/>
      <c r="F54" s="116"/>
      <c r="G54" s="116"/>
      <c r="H54" s="116"/>
      <c r="I54" s="116"/>
      <c r="J54" s="117"/>
    </row>
    <row r="55" spans="1:10" x14ac:dyDescent="0.2">
      <c r="A55" s="109"/>
      <c r="B55" s="116"/>
      <c r="C55" s="116"/>
      <c r="D55" s="116"/>
      <c r="E55" s="116"/>
      <c r="F55" s="116"/>
      <c r="G55" s="116"/>
      <c r="H55" s="116"/>
      <c r="I55" s="116"/>
      <c r="J55" s="117"/>
    </row>
    <row r="56" spans="1:10" x14ac:dyDescent="0.2">
      <c r="A56" s="109"/>
      <c r="B56" s="116"/>
      <c r="C56" s="116"/>
      <c r="D56" s="116"/>
      <c r="E56" s="116"/>
      <c r="F56" s="116"/>
      <c r="G56" s="116"/>
      <c r="H56" s="116"/>
      <c r="I56" s="116"/>
      <c r="J56" s="117"/>
    </row>
    <row r="57" spans="1:10" x14ac:dyDescent="0.2">
      <c r="A57" s="109"/>
      <c r="B57" s="116"/>
      <c r="C57" s="116"/>
      <c r="D57" s="116"/>
      <c r="E57" s="116"/>
      <c r="F57" s="116"/>
      <c r="G57" s="116"/>
      <c r="H57" s="116"/>
      <c r="I57" s="116"/>
      <c r="J57" s="117"/>
    </row>
    <row r="58" spans="1:10" x14ac:dyDescent="0.2">
      <c r="A58" s="109"/>
      <c r="B58" s="116"/>
      <c r="C58" s="116"/>
      <c r="D58" s="116"/>
      <c r="E58" s="116"/>
      <c r="F58" s="116"/>
      <c r="G58" s="116"/>
      <c r="H58" s="116"/>
      <c r="I58" s="116"/>
      <c r="J58" s="117"/>
    </row>
    <row r="59" spans="1:10" ht="13.5" thickBot="1" x14ac:dyDescent="0.25">
      <c r="A59" s="110"/>
      <c r="B59" s="118"/>
      <c r="C59" s="118"/>
      <c r="D59" s="118"/>
      <c r="E59" s="118"/>
      <c r="F59" s="118"/>
      <c r="G59" s="118"/>
      <c r="H59" s="118"/>
      <c r="I59" s="118"/>
      <c r="J59" s="119"/>
    </row>
  </sheetData>
  <mergeCells count="1">
    <mergeCell ref="B49:J59"/>
  </mergeCells>
  <conditionalFormatting sqref="B29:B30">
    <cfRule type="cellIs" dxfId="7" priority="8" stopIfTrue="1" operator="equal">
      <formula>"Title"</formula>
    </cfRule>
  </conditionalFormatting>
  <conditionalFormatting sqref="B28">
    <cfRule type="cellIs" dxfId="6" priority="7" stopIfTrue="1" operator="equal">
      <formula>"Title"</formula>
    </cfRule>
  </conditionalFormatting>
  <conditionalFormatting sqref="B16:B23">
    <cfRule type="cellIs" dxfId="5" priority="5" stopIfTrue="1" operator="equal">
      <formula>"Title"</formula>
    </cfRule>
  </conditionalFormatting>
  <conditionalFormatting sqref="B15">
    <cfRule type="cellIs" dxfId="4" priority="6" stopIfTrue="1" operator="equal">
      <formula>"Adjustment to Income/Expense/Rate Base:"</formula>
    </cfRule>
  </conditionalFormatting>
  <conditionalFormatting sqref="B24:B27">
    <cfRule type="cellIs" dxfId="3" priority="4" stopIfTrue="1" operator="equal">
      <formula>"Title"</formula>
    </cfRule>
  </conditionalFormatting>
  <conditionalFormatting sqref="B16:B27">
    <cfRule type="cellIs" dxfId="2" priority="3" stopIfTrue="1" operator="equal">
      <formula>"Title"</formula>
    </cfRule>
  </conditionalFormatting>
  <conditionalFormatting sqref="B17:B18">
    <cfRule type="cellIs" dxfId="1" priority="2" stopIfTrue="1" operator="equal">
      <formula>"Title"</formula>
    </cfRule>
  </conditionalFormatting>
  <conditionalFormatting sqref="B21:B22">
    <cfRule type="cellIs" dxfId="0" priority="1" stopIfTrue="1" operator="equal">
      <formula>"Title"</formula>
    </cfRule>
  </conditionalFormatting>
  <dataValidations count="5">
    <dataValidation type="list" errorStyle="warning" allowBlank="1" showInputMessage="1" showErrorMessage="1" errorTitle="Factor" error="This factor is not included in the drop-down list. Is this the factor you want to use?" sqref="G28 G16:G24">
      <formula1>$G$69:$G$160</formula1>
    </dataValidation>
    <dataValidation type="list" errorStyle="warning" allowBlank="1" showInputMessage="1" showErrorMessage="1" errorTitle="FERC ACCOUNT" error="This FERC Account is not included in the drop-down list. Is this the account you want to use?" sqref="D28 D24">
      <formula1>$D$69:$D$403</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28 E16:E24">
      <formula1>"1, 2, 3"</formula1>
    </dataValidation>
    <dataValidation type="list" allowBlank="1" showInputMessage="1" showErrorMessage="1" errorTitle="Adjsutment Type Input Error" error="An invalid adjustment type was entered._x000a__x000a_Valid values are 1, 2, or 3." sqref="E10 E31:E42 E12:E14 D6:D14">
      <formula1>"1,2,3"</formula1>
    </dataValidation>
    <dataValidation type="list" allowBlank="1" showInputMessage="1" showErrorMessage="1" errorTitle="Account Input Error" error="The account number entered is not valid." sqref="D10 D31:D42 C6:C14 D12:D14">
      <formula1>ValidAccount</formula1>
    </dataValidation>
  </dataValidations>
  <pageMargins left="0.7" right="0.7" top="0.75" bottom="0.75" header="0.3" footer="0.3"/>
  <pageSetup scale="83"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8"/>
  <sheetViews>
    <sheetView view="pageBreakPreview" zoomScale="85" zoomScaleNormal="70" zoomScaleSheetLayoutView="85" workbookViewId="0">
      <pane xSplit="2" ySplit="10" topLeftCell="C11" activePane="bottomRight" state="frozen"/>
      <selection pane="topRight" activeCell="D1" sqref="D1"/>
      <selection pane="bottomLeft" activeCell="A11" sqref="A11"/>
      <selection pane="bottomRight" activeCell="A4" sqref="A4"/>
    </sheetView>
  </sheetViews>
  <sheetFormatPr defaultRowHeight="15.75" customHeight="1" x14ac:dyDescent="0.2"/>
  <cols>
    <col min="1" max="1" width="29.28515625" style="47" customWidth="1"/>
    <col min="2" max="2" width="12.28515625" style="46" bestFit="1" customWidth="1"/>
    <col min="3" max="7" width="9" style="47" bestFit="1" customWidth="1"/>
    <col min="8" max="8" width="10.5703125" style="47" bestFit="1" customWidth="1"/>
    <col min="9" max="9" width="9.7109375" style="47" bestFit="1" customWidth="1"/>
    <col min="10" max="13" width="9" style="47" bestFit="1" customWidth="1"/>
    <col min="14" max="14" width="10.5703125" style="47" bestFit="1" customWidth="1"/>
    <col min="15" max="15" width="14.28515625" style="47" bestFit="1" customWidth="1"/>
    <col min="16" max="16" width="10.28515625" style="47" bestFit="1" customWidth="1"/>
    <col min="17" max="17" width="13.42578125" style="47" bestFit="1" customWidth="1"/>
    <col min="18" max="16384" width="9.140625" style="47"/>
  </cols>
  <sheetData>
    <row r="1" spans="1:17" ht="15.75" customHeight="1" x14ac:dyDescent="0.2">
      <c r="A1" s="18" t="s">
        <v>19</v>
      </c>
      <c r="O1" s="48" t="s">
        <v>20</v>
      </c>
    </row>
    <row r="2" spans="1:17" ht="15.75" customHeight="1" x14ac:dyDescent="0.2">
      <c r="A2" s="18" t="s">
        <v>97</v>
      </c>
    </row>
    <row r="3" spans="1:17" ht="15.75" customHeight="1" x14ac:dyDescent="0.2">
      <c r="A3" s="19" t="s">
        <v>98</v>
      </c>
    </row>
    <row r="4" spans="1:17" ht="15.75" customHeight="1" x14ac:dyDescent="0.2">
      <c r="A4" s="18"/>
    </row>
    <row r="5" spans="1:17" ht="15.75" customHeight="1" thickBot="1" x14ac:dyDescent="0.25">
      <c r="A5" s="20" t="s">
        <v>21</v>
      </c>
      <c r="B5" s="21"/>
      <c r="C5" s="22">
        <v>6</v>
      </c>
      <c r="D5" s="23">
        <v>7</v>
      </c>
      <c r="E5" s="23">
        <v>8</v>
      </c>
      <c r="F5" s="23">
        <v>9</v>
      </c>
      <c r="G5" s="23">
        <v>10</v>
      </c>
      <c r="H5" s="23">
        <v>11</v>
      </c>
      <c r="I5" s="23">
        <v>12</v>
      </c>
      <c r="J5" s="23">
        <v>13</v>
      </c>
      <c r="K5" s="23">
        <v>14</v>
      </c>
      <c r="L5" s="23">
        <v>15</v>
      </c>
      <c r="M5" s="23">
        <v>16</v>
      </c>
      <c r="N5" s="23">
        <v>17</v>
      </c>
      <c r="O5" s="24"/>
    </row>
    <row r="6" spans="1:17" ht="15.75" customHeight="1" x14ac:dyDescent="0.2">
      <c r="A6" s="25" t="s">
        <v>22</v>
      </c>
      <c r="B6" s="49" t="s">
        <v>23</v>
      </c>
      <c r="C6" s="50">
        <v>43282</v>
      </c>
      <c r="D6" s="50">
        <v>43313</v>
      </c>
      <c r="E6" s="50">
        <v>43344</v>
      </c>
      <c r="F6" s="50">
        <v>43374</v>
      </c>
      <c r="G6" s="50">
        <v>43405</v>
      </c>
      <c r="H6" s="50">
        <v>43435</v>
      </c>
      <c r="I6" s="50">
        <v>43466</v>
      </c>
      <c r="J6" s="50">
        <v>43497</v>
      </c>
      <c r="K6" s="50">
        <v>43525</v>
      </c>
      <c r="L6" s="50">
        <v>43556</v>
      </c>
      <c r="M6" s="50">
        <v>43586</v>
      </c>
      <c r="N6" s="50">
        <v>43617</v>
      </c>
      <c r="O6" s="26" t="s">
        <v>24</v>
      </c>
      <c r="P6" s="51"/>
      <c r="Q6" s="52"/>
    </row>
    <row r="7" spans="1:17" s="53" customFormat="1" ht="15.75" customHeight="1" x14ac:dyDescent="0.2">
      <c r="A7" s="54"/>
      <c r="B7" s="27"/>
      <c r="C7" s="55"/>
      <c r="D7" s="42"/>
      <c r="E7" s="42"/>
      <c r="F7" s="42"/>
      <c r="G7" s="42"/>
      <c r="H7" s="42"/>
      <c r="I7" s="42"/>
      <c r="J7" s="42"/>
      <c r="K7" s="42"/>
      <c r="L7" s="42"/>
      <c r="M7" s="42"/>
      <c r="N7" s="42"/>
      <c r="O7" s="56"/>
      <c r="P7" s="57"/>
      <c r="Q7" s="57"/>
    </row>
    <row r="8" spans="1:17" s="42" customFormat="1" ht="15.75" customHeight="1" x14ac:dyDescent="0.2">
      <c r="A8" s="58"/>
      <c r="B8" s="59"/>
      <c r="C8" s="60"/>
      <c r="D8" s="61"/>
      <c r="E8" s="61"/>
      <c r="F8" s="61"/>
      <c r="G8" s="61"/>
      <c r="H8" s="61"/>
      <c r="I8" s="61"/>
      <c r="J8" s="61"/>
      <c r="K8" s="61"/>
      <c r="L8" s="61"/>
      <c r="M8" s="61"/>
      <c r="N8" s="61"/>
      <c r="O8" s="62"/>
      <c r="P8" s="63"/>
      <c r="Q8" s="63"/>
    </row>
    <row r="9" spans="1:17" s="61" customFormat="1" ht="15.75" customHeight="1" x14ac:dyDescent="0.2">
      <c r="A9" s="28" t="s">
        <v>25</v>
      </c>
      <c r="B9" s="59"/>
      <c r="C9" s="60"/>
      <c r="O9" s="62"/>
      <c r="P9" s="63"/>
      <c r="Q9" s="63"/>
    </row>
    <row r="10" spans="1:17" s="61" customFormat="1" ht="15.75" customHeight="1" x14ac:dyDescent="0.2">
      <c r="A10" s="64" t="s">
        <v>26</v>
      </c>
      <c r="B10" s="65">
        <v>405762</v>
      </c>
      <c r="C10" s="66">
        <v>0</v>
      </c>
      <c r="D10" s="66">
        <v>0</v>
      </c>
      <c r="E10" s="66">
        <v>270</v>
      </c>
      <c r="F10" s="66">
        <v>5756.19</v>
      </c>
      <c r="G10" s="66">
        <v>0</v>
      </c>
      <c r="H10" s="66">
        <v>4758.6000000000004</v>
      </c>
      <c r="I10" s="66">
        <v>611.53</v>
      </c>
      <c r="J10" s="66">
        <v>3305</v>
      </c>
      <c r="K10" s="66">
        <v>2309.52</v>
      </c>
      <c r="L10" s="66">
        <v>0</v>
      </c>
      <c r="M10" s="66">
        <v>1906.48</v>
      </c>
      <c r="N10" s="66">
        <v>0</v>
      </c>
      <c r="O10" s="29">
        <f>SUM(C10:N10)</f>
        <v>18917.32</v>
      </c>
      <c r="P10" s="63"/>
      <c r="Q10" s="67"/>
    </row>
    <row r="11" spans="1:17" s="61" customFormat="1" ht="15.75" customHeight="1" x14ac:dyDescent="0.2">
      <c r="A11" s="64" t="s">
        <v>27</v>
      </c>
      <c r="B11" s="65">
        <v>406192</v>
      </c>
      <c r="C11" s="66">
        <v>134524.85999999999</v>
      </c>
      <c r="D11" s="66">
        <v>136228.43</v>
      </c>
      <c r="E11" s="66">
        <v>192452.34</v>
      </c>
      <c r="F11" s="66">
        <v>115563.02</v>
      </c>
      <c r="G11" s="66">
        <v>130409.96</v>
      </c>
      <c r="H11" s="66">
        <v>494374.15</v>
      </c>
      <c r="I11" s="66">
        <v>-142092.32999999999</v>
      </c>
      <c r="J11" s="66">
        <v>40939.410000000003</v>
      </c>
      <c r="K11" s="66">
        <v>204</v>
      </c>
      <c r="L11" s="66">
        <v>16607.36</v>
      </c>
      <c r="M11" s="66">
        <v>18933.79</v>
      </c>
      <c r="N11" s="66">
        <v>1389.77</v>
      </c>
      <c r="O11" s="29">
        <f t="shared" ref="O11:O46" si="0">SUM(C11:N11)</f>
        <v>1139534.76</v>
      </c>
      <c r="P11" s="63"/>
      <c r="Q11" s="67"/>
    </row>
    <row r="12" spans="1:17" s="61" customFormat="1" ht="15.75" customHeight="1" x14ac:dyDescent="0.2">
      <c r="A12" s="64" t="s">
        <v>28</v>
      </c>
      <c r="B12" s="65">
        <v>406240</v>
      </c>
      <c r="C12" s="66">
        <v>76813.94</v>
      </c>
      <c r="D12" s="66">
        <v>46391.58</v>
      </c>
      <c r="E12" s="66">
        <v>46757.62</v>
      </c>
      <c r="F12" s="66">
        <v>134345.35999999999</v>
      </c>
      <c r="G12" s="66">
        <v>53152.11</v>
      </c>
      <c r="H12" s="66">
        <v>68038.039999999994</v>
      </c>
      <c r="I12" s="66">
        <v>102528.16</v>
      </c>
      <c r="J12" s="66">
        <v>79749.86</v>
      </c>
      <c r="K12" s="66">
        <v>148900.07999999999</v>
      </c>
      <c r="L12" s="66">
        <v>-10784.79</v>
      </c>
      <c r="M12" s="66">
        <v>136605.12</v>
      </c>
      <c r="N12" s="66">
        <v>82563.05</v>
      </c>
      <c r="O12" s="29">
        <f t="shared" si="0"/>
        <v>965060.12999999989</v>
      </c>
      <c r="P12" s="63"/>
      <c r="Q12" s="67"/>
    </row>
    <row r="13" spans="1:17" s="61" customFormat="1" ht="15.75" customHeight="1" x14ac:dyDescent="0.2">
      <c r="A13" s="64" t="s">
        <v>29</v>
      </c>
      <c r="B13" s="65">
        <v>406241</v>
      </c>
      <c r="C13" s="66">
        <v>56862.080000000002</v>
      </c>
      <c r="D13" s="66">
        <v>183366.24</v>
      </c>
      <c r="E13" s="66">
        <v>38733.43</v>
      </c>
      <c r="F13" s="66">
        <v>46395.82</v>
      </c>
      <c r="G13" s="66">
        <v>46379.76</v>
      </c>
      <c r="H13" s="66">
        <v>61985.49</v>
      </c>
      <c r="I13" s="66">
        <v>2336.19</v>
      </c>
      <c r="J13" s="66">
        <v>16403.330000000002</v>
      </c>
      <c r="K13" s="66">
        <v>18562.89</v>
      </c>
      <c r="L13" s="66">
        <v>31715.72</v>
      </c>
      <c r="M13" s="66">
        <v>34243.33</v>
      </c>
      <c r="N13" s="66">
        <v>60541.97</v>
      </c>
      <c r="O13" s="29">
        <f t="shared" si="0"/>
        <v>597526.25</v>
      </c>
      <c r="P13" s="63"/>
      <c r="Q13" s="67"/>
    </row>
    <row r="14" spans="1:17" s="61" customFormat="1" ht="15.75" customHeight="1" x14ac:dyDescent="0.2">
      <c r="A14" s="64" t="s">
        <v>30</v>
      </c>
      <c r="B14" s="65">
        <v>407502</v>
      </c>
      <c r="C14" s="66">
        <v>7435.61</v>
      </c>
      <c r="D14" s="66">
        <v>12757.48</v>
      </c>
      <c r="E14" s="66">
        <v>6956.59</v>
      </c>
      <c r="F14" s="66">
        <v>0</v>
      </c>
      <c r="G14" s="66">
        <v>29298.74</v>
      </c>
      <c r="H14" s="66">
        <v>-141.76</v>
      </c>
      <c r="I14" s="66">
        <v>6350.1</v>
      </c>
      <c r="J14" s="66">
        <v>5472.19</v>
      </c>
      <c r="K14" s="66">
        <v>89.4</v>
      </c>
      <c r="L14" s="66">
        <v>5678.8</v>
      </c>
      <c r="M14" s="66">
        <v>7277.81</v>
      </c>
      <c r="N14" s="66">
        <v>19318.46</v>
      </c>
      <c r="O14" s="29">
        <f t="shared" si="0"/>
        <v>100493.41999999998</v>
      </c>
      <c r="P14" s="63"/>
      <c r="Q14" s="67"/>
    </row>
    <row r="15" spans="1:17" s="61" customFormat="1" ht="15.75" customHeight="1" x14ac:dyDescent="0.2">
      <c r="A15" s="64" t="s">
        <v>31</v>
      </c>
      <c r="B15" s="65">
        <v>407503</v>
      </c>
      <c r="C15" s="66">
        <v>16105.02</v>
      </c>
      <c r="D15" s="66">
        <v>21221.53</v>
      </c>
      <c r="E15" s="66">
        <v>1783.7</v>
      </c>
      <c r="F15" s="66">
        <v>5615.83</v>
      </c>
      <c r="G15" s="66">
        <v>6256.18</v>
      </c>
      <c r="H15" s="66">
        <v>106577.67</v>
      </c>
      <c r="I15" s="66">
        <v>2916.76</v>
      </c>
      <c r="J15" s="66">
        <v>7921.98</v>
      </c>
      <c r="K15" s="66">
        <v>7708.5</v>
      </c>
      <c r="L15" s="66">
        <v>12767.29</v>
      </c>
      <c r="M15" s="66">
        <v>8752.5499999999993</v>
      </c>
      <c r="N15" s="66">
        <v>20045.509999999998</v>
      </c>
      <c r="O15" s="29">
        <f t="shared" si="0"/>
        <v>217672.52000000002</v>
      </c>
      <c r="P15" s="63"/>
      <c r="Q15" s="67"/>
    </row>
    <row r="16" spans="1:17" s="61" customFormat="1" ht="15.75" customHeight="1" x14ac:dyDescent="0.2">
      <c r="A16" s="64" t="s">
        <v>32</v>
      </c>
      <c r="B16" s="65">
        <v>407504</v>
      </c>
      <c r="C16" s="66">
        <v>20727.89</v>
      </c>
      <c r="D16" s="66">
        <v>0</v>
      </c>
      <c r="E16" s="66">
        <v>1324.02</v>
      </c>
      <c r="F16" s="66">
        <v>51.5</v>
      </c>
      <c r="G16" s="66">
        <v>13375.37</v>
      </c>
      <c r="H16" s="66">
        <v>110.3</v>
      </c>
      <c r="I16" s="66">
        <v>4045.5</v>
      </c>
      <c r="J16" s="66">
        <v>34640.160000000003</v>
      </c>
      <c r="K16" s="66">
        <v>0</v>
      </c>
      <c r="L16" s="66">
        <v>1727.08</v>
      </c>
      <c r="M16" s="66">
        <v>13733.99</v>
      </c>
      <c r="N16" s="66">
        <v>4090.23</v>
      </c>
      <c r="O16" s="29">
        <f t="shared" si="0"/>
        <v>93826.040000000008</v>
      </c>
      <c r="P16" s="63"/>
      <c r="Q16" s="67"/>
    </row>
    <row r="17" spans="1:17" s="61" customFormat="1" ht="15.75" customHeight="1" x14ac:dyDescent="0.2">
      <c r="A17" s="64" t="s">
        <v>33</v>
      </c>
      <c r="B17" s="65">
        <v>407505</v>
      </c>
      <c r="C17" s="66">
        <v>11856.28</v>
      </c>
      <c r="D17" s="66">
        <v>10016.02</v>
      </c>
      <c r="E17" s="66">
        <v>20057.28</v>
      </c>
      <c r="F17" s="66">
        <v>8091.87</v>
      </c>
      <c r="G17" s="66">
        <v>9738.3799999999992</v>
      </c>
      <c r="H17" s="66">
        <v>25906.85</v>
      </c>
      <c r="I17" s="66">
        <v>609</v>
      </c>
      <c r="J17" s="66">
        <v>21919.040000000001</v>
      </c>
      <c r="K17" s="66">
        <v>174</v>
      </c>
      <c r="L17" s="66">
        <v>31427.58</v>
      </c>
      <c r="M17" s="66">
        <v>46934.79</v>
      </c>
      <c r="N17" s="66">
        <v>18184.740000000002</v>
      </c>
      <c r="O17" s="29">
        <f t="shared" si="0"/>
        <v>204915.83</v>
      </c>
      <c r="P17" s="63"/>
      <c r="Q17" s="67"/>
    </row>
    <row r="18" spans="1:17" s="61" customFormat="1" ht="15.75" customHeight="1" x14ac:dyDescent="0.2">
      <c r="A18" s="64" t="s">
        <v>34</v>
      </c>
      <c r="B18" s="65">
        <v>407506</v>
      </c>
      <c r="C18" s="66">
        <v>16467.8</v>
      </c>
      <c r="D18" s="66">
        <v>33552.47</v>
      </c>
      <c r="E18" s="66">
        <v>45611.49</v>
      </c>
      <c r="F18" s="66">
        <v>31184.97</v>
      </c>
      <c r="G18" s="66">
        <v>27113.15</v>
      </c>
      <c r="H18" s="66">
        <v>21953.63</v>
      </c>
      <c r="I18" s="66">
        <v>1558.37</v>
      </c>
      <c r="J18" s="66">
        <v>2568.85</v>
      </c>
      <c r="K18" s="66">
        <v>8333.33</v>
      </c>
      <c r="L18" s="66">
        <v>3053.48</v>
      </c>
      <c r="M18" s="66">
        <v>17943.669999999998</v>
      </c>
      <c r="N18" s="66">
        <v>11480.93</v>
      </c>
      <c r="O18" s="29">
        <f t="shared" si="0"/>
        <v>220822.14</v>
      </c>
      <c r="P18" s="63"/>
      <c r="Q18" s="67"/>
    </row>
    <row r="19" spans="1:17" s="61" customFormat="1" ht="15.75" customHeight="1" x14ac:dyDescent="0.2">
      <c r="A19" s="64" t="s">
        <v>35</v>
      </c>
      <c r="B19" s="65">
        <v>407507</v>
      </c>
      <c r="C19" s="66">
        <v>15103.13</v>
      </c>
      <c r="D19" s="66">
        <v>2783.83</v>
      </c>
      <c r="E19" s="66">
        <v>6622.53</v>
      </c>
      <c r="F19" s="66">
        <v>7329.55</v>
      </c>
      <c r="G19" s="66">
        <v>5379.69</v>
      </c>
      <c r="H19" s="66">
        <v>29155.46</v>
      </c>
      <c r="I19" s="66">
        <v>116</v>
      </c>
      <c r="J19" s="66">
        <v>3737.25</v>
      </c>
      <c r="K19" s="66">
        <v>232</v>
      </c>
      <c r="L19" s="66">
        <v>3629.84</v>
      </c>
      <c r="M19" s="66">
        <v>12728.59</v>
      </c>
      <c r="N19" s="66">
        <v>8689.41</v>
      </c>
      <c r="O19" s="29">
        <f t="shared" si="0"/>
        <v>95507.28</v>
      </c>
      <c r="P19" s="63"/>
      <c r="Q19" s="67"/>
    </row>
    <row r="20" spans="1:17" s="61" customFormat="1" ht="15.75" customHeight="1" x14ac:dyDescent="0.2">
      <c r="A20" s="64" t="s">
        <v>36</v>
      </c>
      <c r="B20" s="65">
        <v>407508</v>
      </c>
      <c r="C20" s="66">
        <v>0</v>
      </c>
      <c r="D20" s="66">
        <v>0</v>
      </c>
      <c r="E20" s="66">
        <v>0</v>
      </c>
      <c r="F20" s="66">
        <v>0</v>
      </c>
      <c r="G20" s="66">
        <v>0</v>
      </c>
      <c r="H20" s="66">
        <v>0</v>
      </c>
      <c r="I20" s="66">
        <v>0</v>
      </c>
      <c r="J20" s="66">
        <v>0</v>
      </c>
      <c r="K20" s="66">
        <v>0</v>
      </c>
      <c r="L20" s="66">
        <v>0</v>
      </c>
      <c r="M20" s="66">
        <v>1224</v>
      </c>
      <c r="N20" s="66">
        <v>-250.77</v>
      </c>
      <c r="O20" s="29">
        <f t="shared" si="0"/>
        <v>973.23</v>
      </c>
      <c r="P20" s="63"/>
      <c r="Q20" s="67"/>
    </row>
    <row r="21" spans="1:17" s="61" customFormat="1" ht="15.75" customHeight="1" x14ac:dyDescent="0.2">
      <c r="A21" s="64" t="s">
        <v>37</v>
      </c>
      <c r="B21" s="65">
        <v>407509</v>
      </c>
      <c r="C21" s="66">
        <v>9221.84</v>
      </c>
      <c r="D21" s="66">
        <v>2642.96</v>
      </c>
      <c r="E21" s="66">
        <v>1706.68</v>
      </c>
      <c r="F21" s="66">
        <v>2786.62</v>
      </c>
      <c r="G21" s="66">
        <v>2803</v>
      </c>
      <c r="H21" s="66">
        <v>11735.35</v>
      </c>
      <c r="I21" s="66">
        <v>0</v>
      </c>
      <c r="J21" s="66">
        <v>3471.42</v>
      </c>
      <c r="K21" s="66">
        <v>204</v>
      </c>
      <c r="L21" s="66">
        <v>8709.18</v>
      </c>
      <c r="M21" s="66">
        <v>5391.3</v>
      </c>
      <c r="N21" s="66">
        <v>1684.92</v>
      </c>
      <c r="O21" s="29">
        <f t="shared" si="0"/>
        <v>50357.27</v>
      </c>
      <c r="P21" s="63"/>
      <c r="Q21" s="67"/>
    </row>
    <row r="22" spans="1:17" s="61" customFormat="1" ht="15.75" customHeight="1" x14ac:dyDescent="0.2">
      <c r="A22" s="64" t="s">
        <v>38</v>
      </c>
      <c r="B22" s="65">
        <v>407510</v>
      </c>
      <c r="C22" s="66">
        <v>128.75</v>
      </c>
      <c r="D22" s="66">
        <v>38.619999999999997</v>
      </c>
      <c r="E22" s="66">
        <v>721</v>
      </c>
      <c r="F22" s="66">
        <v>218.88</v>
      </c>
      <c r="G22" s="66">
        <v>206</v>
      </c>
      <c r="H22" s="66">
        <v>2902.88</v>
      </c>
      <c r="I22" s="66">
        <v>364.78</v>
      </c>
      <c r="J22" s="66">
        <v>450.44</v>
      </c>
      <c r="K22" s="66">
        <v>228.45</v>
      </c>
      <c r="L22" s="66">
        <v>778.8</v>
      </c>
      <c r="M22" s="66">
        <v>519.20000000000005</v>
      </c>
      <c r="N22" s="66">
        <v>632.91999999999996</v>
      </c>
      <c r="O22" s="29">
        <f t="shared" si="0"/>
        <v>7190.7199999999993</v>
      </c>
      <c r="P22" s="63"/>
      <c r="Q22" s="67"/>
    </row>
    <row r="23" spans="1:17" s="61" customFormat="1" ht="15.75" customHeight="1" x14ac:dyDescent="0.2">
      <c r="A23" s="64" t="s">
        <v>39</v>
      </c>
      <c r="B23" s="65">
        <v>407511</v>
      </c>
      <c r="C23" s="66">
        <v>17.25</v>
      </c>
      <c r="D23" s="66">
        <v>17.25</v>
      </c>
      <c r="E23" s="66">
        <v>0</v>
      </c>
      <c r="F23" s="66">
        <v>17.25</v>
      </c>
      <c r="G23" s="66">
        <v>0</v>
      </c>
      <c r="H23" s="66">
        <v>6.9</v>
      </c>
      <c r="I23" s="66">
        <v>102.31</v>
      </c>
      <c r="J23" s="66">
        <v>0</v>
      </c>
      <c r="K23" s="66">
        <v>-5761.09</v>
      </c>
      <c r="L23" s="66">
        <v>7871.12</v>
      </c>
      <c r="M23" s="66">
        <v>0</v>
      </c>
      <c r="N23" s="66">
        <v>0</v>
      </c>
      <c r="O23" s="29">
        <f t="shared" si="0"/>
        <v>2270.9899999999998</v>
      </c>
      <c r="P23" s="63"/>
      <c r="Q23" s="67"/>
    </row>
    <row r="24" spans="1:17" s="61" customFormat="1" ht="15.75" customHeight="1" x14ac:dyDescent="0.2">
      <c r="A24" s="64" t="s">
        <v>40</v>
      </c>
      <c r="B24" s="65">
        <v>407512</v>
      </c>
      <c r="C24" s="66">
        <v>0</v>
      </c>
      <c r="D24" s="66">
        <v>0</v>
      </c>
      <c r="E24" s="66">
        <v>0</v>
      </c>
      <c r="F24" s="66">
        <v>0</v>
      </c>
      <c r="G24" s="66">
        <v>0</v>
      </c>
      <c r="H24" s="66">
        <v>0</v>
      </c>
      <c r="I24" s="66">
        <v>0</v>
      </c>
      <c r="J24" s="66">
        <v>0</v>
      </c>
      <c r="K24" s="66">
        <v>0</v>
      </c>
      <c r="L24" s="66">
        <v>0</v>
      </c>
      <c r="M24" s="66">
        <v>17856.87</v>
      </c>
      <c r="N24" s="66">
        <v>0</v>
      </c>
      <c r="O24" s="29">
        <f t="shared" si="0"/>
        <v>17856.87</v>
      </c>
      <c r="P24" s="63"/>
      <c r="Q24" s="67"/>
    </row>
    <row r="25" spans="1:17" s="68" customFormat="1" ht="15.75" customHeight="1" x14ac:dyDescent="0.2">
      <c r="A25" s="64" t="s">
        <v>41</v>
      </c>
      <c r="B25" s="65">
        <v>407513</v>
      </c>
      <c r="C25" s="66">
        <v>1180.01</v>
      </c>
      <c r="D25" s="66">
        <v>268</v>
      </c>
      <c r="E25" s="66">
        <v>310</v>
      </c>
      <c r="F25" s="66">
        <v>7779.02</v>
      </c>
      <c r="G25" s="66">
        <v>1233.76</v>
      </c>
      <c r="H25" s="66">
        <v>25809</v>
      </c>
      <c r="I25" s="66">
        <v>402</v>
      </c>
      <c r="J25" s="66">
        <v>18808.43</v>
      </c>
      <c r="K25" s="66">
        <v>4641</v>
      </c>
      <c r="L25" s="66">
        <v>4109.3500000000004</v>
      </c>
      <c r="M25" s="66">
        <v>36512.949999999997</v>
      </c>
      <c r="N25" s="66">
        <v>10176.31</v>
      </c>
      <c r="O25" s="29">
        <f t="shared" si="0"/>
        <v>111229.82999999999</v>
      </c>
      <c r="P25" s="63"/>
      <c r="Q25" s="67"/>
    </row>
    <row r="26" spans="1:17" s="61" customFormat="1" ht="15.75" customHeight="1" x14ac:dyDescent="0.2">
      <c r="A26" s="64" t="s">
        <v>42</v>
      </c>
      <c r="B26" s="65">
        <v>407514</v>
      </c>
      <c r="C26" s="66">
        <v>-210.92</v>
      </c>
      <c r="D26" s="66">
        <v>15675.82</v>
      </c>
      <c r="E26" s="66">
        <v>18803.419999999998</v>
      </c>
      <c r="F26" s="66">
        <v>8689.2800000000007</v>
      </c>
      <c r="G26" s="66">
        <v>31437.66</v>
      </c>
      <c r="H26" s="66">
        <v>42325.21</v>
      </c>
      <c r="I26" s="66">
        <v>15410.33</v>
      </c>
      <c r="J26" s="66">
        <v>32960.089999999997</v>
      </c>
      <c r="K26" s="66">
        <v>9519.99</v>
      </c>
      <c r="L26" s="66">
        <v>45728.67</v>
      </c>
      <c r="M26" s="66">
        <v>89308.34</v>
      </c>
      <c r="N26" s="66">
        <v>13671.06</v>
      </c>
      <c r="O26" s="29">
        <f t="shared" si="0"/>
        <v>323318.95</v>
      </c>
      <c r="P26" s="63"/>
      <c r="Q26" s="67"/>
    </row>
    <row r="27" spans="1:17" s="61" customFormat="1" ht="15.75" customHeight="1" x14ac:dyDescent="0.2">
      <c r="A27" s="64" t="s">
        <v>43</v>
      </c>
      <c r="B27" s="65">
        <v>407515</v>
      </c>
      <c r="C27" s="66">
        <v>0</v>
      </c>
      <c r="D27" s="66">
        <v>0</v>
      </c>
      <c r="E27" s="66">
        <v>1286.3699999999999</v>
      </c>
      <c r="F27" s="66">
        <v>1400</v>
      </c>
      <c r="G27" s="66">
        <v>0</v>
      </c>
      <c r="H27" s="66">
        <v>0</v>
      </c>
      <c r="I27" s="66">
        <v>380.86</v>
      </c>
      <c r="J27" s="66">
        <v>0</v>
      </c>
      <c r="K27" s="66">
        <v>0</v>
      </c>
      <c r="L27" s="66">
        <v>200</v>
      </c>
      <c r="M27" s="66">
        <v>0</v>
      </c>
      <c r="N27" s="66">
        <v>174</v>
      </c>
      <c r="O27" s="29">
        <f t="shared" si="0"/>
        <v>3441.23</v>
      </c>
      <c r="P27" s="63"/>
      <c r="Q27" s="67"/>
    </row>
    <row r="28" spans="1:17" s="61" customFormat="1" ht="15.75" customHeight="1" x14ac:dyDescent="0.2">
      <c r="A28" s="64" t="s">
        <v>44</v>
      </c>
      <c r="B28" s="65">
        <v>407517</v>
      </c>
      <c r="C28" s="66">
        <v>0</v>
      </c>
      <c r="D28" s="66">
        <v>25.75</v>
      </c>
      <c r="E28" s="66">
        <v>0</v>
      </c>
      <c r="F28" s="66">
        <v>0</v>
      </c>
      <c r="G28" s="66">
        <v>0</v>
      </c>
      <c r="H28" s="66">
        <v>0</v>
      </c>
      <c r="I28" s="66">
        <v>0</v>
      </c>
      <c r="J28" s="66">
        <v>0</v>
      </c>
      <c r="K28" s="66">
        <v>0</v>
      </c>
      <c r="L28" s="66">
        <v>0</v>
      </c>
      <c r="M28" s="66">
        <v>0</v>
      </c>
      <c r="N28" s="66">
        <v>0</v>
      </c>
      <c r="O28" s="29">
        <f t="shared" si="0"/>
        <v>25.75</v>
      </c>
      <c r="P28" s="63"/>
      <c r="Q28" s="67"/>
    </row>
    <row r="29" spans="1:17" s="61" customFormat="1" ht="15.75" customHeight="1" x14ac:dyDescent="0.2">
      <c r="A29" s="64" t="s">
        <v>45</v>
      </c>
      <c r="B29" s="65">
        <v>407518</v>
      </c>
      <c r="C29" s="66">
        <v>14573.25</v>
      </c>
      <c r="D29" s="66">
        <v>3331</v>
      </c>
      <c r="E29" s="66">
        <v>3654</v>
      </c>
      <c r="F29" s="66">
        <v>683.12</v>
      </c>
      <c r="G29" s="66">
        <v>4834</v>
      </c>
      <c r="H29" s="66">
        <v>84</v>
      </c>
      <c r="I29" s="66">
        <v>174</v>
      </c>
      <c r="J29" s="66">
        <v>348</v>
      </c>
      <c r="K29" s="66">
        <v>435</v>
      </c>
      <c r="L29" s="66">
        <v>0</v>
      </c>
      <c r="M29" s="66">
        <v>161.36000000000001</v>
      </c>
      <c r="N29" s="66">
        <v>10238.709999999999</v>
      </c>
      <c r="O29" s="29">
        <f t="shared" si="0"/>
        <v>38516.44</v>
      </c>
      <c r="P29" s="63"/>
      <c r="Q29" s="67"/>
    </row>
    <row r="30" spans="1:17" s="61" customFormat="1" ht="15.75" customHeight="1" x14ac:dyDescent="0.2">
      <c r="A30" s="64" t="s">
        <v>46</v>
      </c>
      <c r="B30" s="65">
        <v>407519</v>
      </c>
      <c r="C30" s="66">
        <v>13420.23</v>
      </c>
      <c r="D30" s="66">
        <v>7496.67</v>
      </c>
      <c r="E30" s="66">
        <v>24983.89</v>
      </c>
      <c r="F30" s="66">
        <v>4879.72</v>
      </c>
      <c r="G30" s="66">
        <v>16114.62</v>
      </c>
      <c r="H30" s="66">
        <v>53730.45</v>
      </c>
      <c r="I30" s="66">
        <v>-18666.189999999999</v>
      </c>
      <c r="J30" s="66">
        <v>29160.55</v>
      </c>
      <c r="K30" s="66">
        <v>204</v>
      </c>
      <c r="L30" s="66">
        <v>133019.75</v>
      </c>
      <c r="M30" s="66">
        <v>268636.02</v>
      </c>
      <c r="N30" s="66">
        <v>35671.51</v>
      </c>
      <c r="O30" s="29">
        <f t="shared" si="0"/>
        <v>568651.22</v>
      </c>
      <c r="P30" s="63"/>
      <c r="Q30" s="67"/>
    </row>
    <row r="31" spans="1:17" s="61" customFormat="1" ht="15.75" customHeight="1" x14ac:dyDescent="0.2">
      <c r="A31" s="64" t="s">
        <v>47</v>
      </c>
      <c r="B31" s="65">
        <v>407520</v>
      </c>
      <c r="C31" s="66">
        <v>25.75</v>
      </c>
      <c r="D31" s="66">
        <v>25.75</v>
      </c>
      <c r="E31" s="66">
        <v>0</v>
      </c>
      <c r="F31" s="66">
        <v>0</v>
      </c>
      <c r="G31" s="66">
        <v>0</v>
      </c>
      <c r="H31" s="66">
        <v>10.3</v>
      </c>
      <c r="I31" s="66">
        <v>152.35</v>
      </c>
      <c r="J31" s="66">
        <v>0</v>
      </c>
      <c r="K31" s="66">
        <v>0</v>
      </c>
      <c r="L31" s="66">
        <v>3648.05</v>
      </c>
      <c r="M31" s="66">
        <v>0</v>
      </c>
      <c r="N31" s="66">
        <v>0</v>
      </c>
      <c r="O31" s="29">
        <f t="shared" si="0"/>
        <v>3862.2000000000003</v>
      </c>
      <c r="P31" s="63"/>
      <c r="Q31" s="67"/>
    </row>
    <row r="32" spans="1:17" s="61" customFormat="1" ht="15.75" customHeight="1" x14ac:dyDescent="0.2">
      <c r="A32" s="64" t="s">
        <v>48</v>
      </c>
      <c r="B32" s="65">
        <v>407521</v>
      </c>
      <c r="C32" s="66">
        <v>44420.33</v>
      </c>
      <c r="D32" s="66">
        <v>78884.05</v>
      </c>
      <c r="E32" s="66">
        <v>71447.399999999994</v>
      </c>
      <c r="F32" s="66">
        <v>40974.129999999997</v>
      </c>
      <c r="G32" s="66">
        <v>24353.7</v>
      </c>
      <c r="H32" s="66">
        <v>122741.89</v>
      </c>
      <c r="I32" s="66">
        <v>171305.83</v>
      </c>
      <c r="J32" s="66">
        <v>36249.86</v>
      </c>
      <c r="K32" s="66">
        <v>97924.39</v>
      </c>
      <c r="L32" s="66">
        <v>91823.85</v>
      </c>
      <c r="M32" s="66">
        <v>35455.64</v>
      </c>
      <c r="N32" s="66">
        <v>44100.44</v>
      </c>
      <c r="O32" s="29">
        <f t="shared" si="0"/>
        <v>859681.51</v>
      </c>
      <c r="P32" s="63"/>
      <c r="Q32" s="67"/>
    </row>
    <row r="33" spans="1:17" s="61" customFormat="1" ht="15.75" customHeight="1" x14ac:dyDescent="0.2">
      <c r="A33" s="64" t="s">
        <v>49</v>
      </c>
      <c r="B33" s="65">
        <v>407523</v>
      </c>
      <c r="C33" s="66">
        <v>3100.12</v>
      </c>
      <c r="D33" s="66">
        <v>1947.34</v>
      </c>
      <c r="E33" s="66">
        <v>128.75</v>
      </c>
      <c r="F33" s="66">
        <v>1098.44</v>
      </c>
      <c r="G33" s="66">
        <v>757.91</v>
      </c>
      <c r="H33" s="66">
        <v>414.57</v>
      </c>
      <c r="I33" s="66">
        <v>1600.35</v>
      </c>
      <c r="J33" s="66">
        <v>193.37</v>
      </c>
      <c r="K33" s="66">
        <v>386.99</v>
      </c>
      <c r="L33" s="66">
        <v>231.29</v>
      </c>
      <c r="M33" s="66">
        <v>554.21</v>
      </c>
      <c r="N33" s="66">
        <v>5383.36</v>
      </c>
      <c r="O33" s="29">
        <f t="shared" si="0"/>
        <v>15796.7</v>
      </c>
      <c r="P33" s="63"/>
      <c r="Q33" s="67"/>
    </row>
    <row r="34" spans="1:17" s="61" customFormat="1" ht="15.75" customHeight="1" x14ac:dyDescent="0.2">
      <c r="A34" s="64" t="s">
        <v>50</v>
      </c>
      <c r="B34" s="65">
        <v>407540</v>
      </c>
      <c r="C34" s="66">
        <v>2217.6</v>
      </c>
      <c r="D34" s="66">
        <v>6074.78</v>
      </c>
      <c r="E34" s="66">
        <v>1456</v>
      </c>
      <c r="F34" s="66">
        <v>0</v>
      </c>
      <c r="G34" s="66">
        <v>201.6</v>
      </c>
      <c r="H34" s="66">
        <v>0</v>
      </c>
      <c r="I34" s="66">
        <v>208.8</v>
      </c>
      <c r="J34" s="66">
        <v>208.8</v>
      </c>
      <c r="K34" s="66">
        <v>417.6</v>
      </c>
      <c r="L34" s="66">
        <v>5220</v>
      </c>
      <c r="M34" s="66">
        <v>3650.17</v>
      </c>
      <c r="N34" s="66">
        <v>1456.01</v>
      </c>
      <c r="O34" s="29">
        <f t="shared" si="0"/>
        <v>21111.359999999997</v>
      </c>
      <c r="P34" s="63"/>
      <c r="Q34" s="67"/>
    </row>
    <row r="35" spans="1:17" s="61" customFormat="1" ht="15.75" customHeight="1" x14ac:dyDescent="0.2">
      <c r="A35" s="64" t="s">
        <v>51</v>
      </c>
      <c r="B35" s="65">
        <v>408380</v>
      </c>
      <c r="C35" s="66">
        <v>10571.9</v>
      </c>
      <c r="D35" s="66">
        <v>25.75</v>
      </c>
      <c r="E35" s="66">
        <v>257.5</v>
      </c>
      <c r="F35" s="66">
        <v>25.75</v>
      </c>
      <c r="G35" s="66">
        <v>489.25</v>
      </c>
      <c r="H35" s="66">
        <v>61.8</v>
      </c>
      <c r="I35" s="66">
        <v>1689.9</v>
      </c>
      <c r="J35" s="66">
        <v>0</v>
      </c>
      <c r="K35" s="66">
        <v>9.44</v>
      </c>
      <c r="L35" s="66">
        <v>23.6</v>
      </c>
      <c r="M35" s="66">
        <v>0</v>
      </c>
      <c r="N35" s="66">
        <v>0</v>
      </c>
      <c r="O35" s="29">
        <f t="shared" si="0"/>
        <v>13154.89</v>
      </c>
      <c r="P35" s="63"/>
      <c r="Q35" s="67"/>
    </row>
    <row r="36" spans="1:17" s="61" customFormat="1" ht="15.75" customHeight="1" x14ac:dyDescent="0.2">
      <c r="A36" s="64" t="s">
        <v>52</v>
      </c>
      <c r="B36" s="65">
        <v>408383</v>
      </c>
      <c r="C36" s="66">
        <v>5772.89</v>
      </c>
      <c r="D36" s="66">
        <v>41133.49</v>
      </c>
      <c r="E36" s="66">
        <v>17788.29</v>
      </c>
      <c r="F36" s="66">
        <v>18940.25</v>
      </c>
      <c r="G36" s="66">
        <v>14125.07</v>
      </c>
      <c r="H36" s="66">
        <v>42465.13</v>
      </c>
      <c r="I36" s="66">
        <v>-2154.9299999999998</v>
      </c>
      <c r="J36" s="66">
        <v>5768.29</v>
      </c>
      <c r="K36" s="66">
        <v>819</v>
      </c>
      <c r="L36" s="66">
        <v>3479.23</v>
      </c>
      <c r="M36" s="66">
        <v>48008.87</v>
      </c>
      <c r="N36" s="66">
        <v>17482.7</v>
      </c>
      <c r="O36" s="29">
        <f t="shared" si="0"/>
        <v>213628.28000000003</v>
      </c>
      <c r="P36" s="63"/>
      <c r="Q36" s="67"/>
    </row>
    <row r="37" spans="1:17" s="61" customFormat="1" ht="15.75" customHeight="1" x14ac:dyDescent="0.2">
      <c r="A37" s="69" t="s">
        <v>53</v>
      </c>
      <c r="B37" s="65">
        <v>408590</v>
      </c>
      <c r="C37" s="66">
        <v>0</v>
      </c>
      <c r="D37" s="66">
        <v>266.67</v>
      </c>
      <c r="E37" s="66">
        <v>0</v>
      </c>
      <c r="F37" s="66">
        <v>0</v>
      </c>
      <c r="G37" s="66">
        <v>0</v>
      </c>
      <c r="H37" s="66">
        <v>4122.8100000000004</v>
      </c>
      <c r="I37" s="66">
        <v>204</v>
      </c>
      <c r="J37" s="66">
        <v>6413.99</v>
      </c>
      <c r="K37" s="66">
        <v>2604</v>
      </c>
      <c r="L37" s="66">
        <v>303.62</v>
      </c>
      <c r="M37" s="66">
        <v>19325.53</v>
      </c>
      <c r="N37" s="66">
        <v>4971.3900000000003</v>
      </c>
      <c r="O37" s="29">
        <f t="shared" si="0"/>
        <v>38212.01</v>
      </c>
      <c r="P37" s="63"/>
      <c r="Q37" s="67"/>
    </row>
    <row r="38" spans="1:17" s="61" customFormat="1" ht="15.75" customHeight="1" x14ac:dyDescent="0.2">
      <c r="A38" s="69" t="s">
        <v>54</v>
      </c>
      <c r="B38" s="65">
        <v>408591</v>
      </c>
      <c r="C38" s="66">
        <v>0</v>
      </c>
      <c r="D38" s="66">
        <v>200</v>
      </c>
      <c r="E38" s="66">
        <v>466.67</v>
      </c>
      <c r="F38" s="66">
        <v>0</v>
      </c>
      <c r="G38" s="66">
        <v>0</v>
      </c>
      <c r="H38" s="66">
        <v>0</v>
      </c>
      <c r="I38" s="66">
        <v>0</v>
      </c>
      <c r="J38" s="66">
        <v>0</v>
      </c>
      <c r="K38" s="66">
        <v>0</v>
      </c>
      <c r="L38" s="66">
        <v>0</v>
      </c>
      <c r="M38" s="66">
        <v>7715.96</v>
      </c>
      <c r="N38" s="66">
        <v>2479.4299999999998</v>
      </c>
      <c r="O38" s="29">
        <f t="shared" si="0"/>
        <v>10862.060000000001</v>
      </c>
      <c r="P38" s="63"/>
      <c r="Q38" s="67"/>
    </row>
    <row r="39" spans="1:17" s="61" customFormat="1" ht="15.75" customHeight="1" x14ac:dyDescent="0.2">
      <c r="A39" s="69" t="s">
        <v>55</v>
      </c>
      <c r="B39" s="65">
        <v>408592</v>
      </c>
      <c r="C39" s="66">
        <v>-9221.84</v>
      </c>
      <c r="D39" s="66">
        <v>300</v>
      </c>
      <c r="E39" s="66">
        <v>500</v>
      </c>
      <c r="F39" s="66">
        <v>0</v>
      </c>
      <c r="G39" s="66">
        <v>0</v>
      </c>
      <c r="H39" s="66">
        <v>33498.49</v>
      </c>
      <c r="I39" s="66">
        <v>306</v>
      </c>
      <c r="J39" s="66">
        <v>10363.31</v>
      </c>
      <c r="K39" s="66">
        <v>0</v>
      </c>
      <c r="L39" s="66">
        <v>612</v>
      </c>
      <c r="M39" s="66">
        <v>13143.89</v>
      </c>
      <c r="N39" s="66">
        <v>6995.46</v>
      </c>
      <c r="O39" s="29">
        <f t="shared" si="0"/>
        <v>56497.31</v>
      </c>
      <c r="P39" s="63"/>
      <c r="Q39" s="67"/>
    </row>
    <row r="40" spans="1:17" s="61" customFormat="1" ht="15.75" customHeight="1" x14ac:dyDescent="0.2">
      <c r="A40" s="69" t="s">
        <v>56</v>
      </c>
      <c r="B40" s="65">
        <v>408593</v>
      </c>
      <c r="C40" s="66">
        <v>0</v>
      </c>
      <c r="D40" s="66">
        <v>300</v>
      </c>
      <c r="E40" s="66">
        <v>400</v>
      </c>
      <c r="F40" s="66">
        <v>0</v>
      </c>
      <c r="G40" s="66">
        <v>0</v>
      </c>
      <c r="H40" s="66">
        <v>20000</v>
      </c>
      <c r="I40" s="66">
        <v>816</v>
      </c>
      <c r="J40" s="66">
        <v>11072.25</v>
      </c>
      <c r="K40" s="66">
        <v>0</v>
      </c>
      <c r="L40" s="66">
        <v>0</v>
      </c>
      <c r="M40" s="66">
        <v>31165.98</v>
      </c>
      <c r="N40" s="66">
        <v>22718.3</v>
      </c>
      <c r="O40" s="29">
        <f t="shared" si="0"/>
        <v>86472.53</v>
      </c>
      <c r="P40" s="63"/>
      <c r="Q40" s="67"/>
    </row>
    <row r="41" spans="1:17" s="61" customFormat="1" ht="15.75" customHeight="1" x14ac:dyDescent="0.2">
      <c r="A41" s="69" t="s">
        <v>57</v>
      </c>
      <c r="B41" s="65">
        <v>408594</v>
      </c>
      <c r="C41" s="66">
        <v>1113.1099999999999</v>
      </c>
      <c r="D41" s="66">
        <v>769</v>
      </c>
      <c r="E41" s="66">
        <v>400</v>
      </c>
      <c r="F41" s="66">
        <v>683.9</v>
      </c>
      <c r="G41" s="66">
        <v>0</v>
      </c>
      <c r="H41" s="66">
        <v>25435.759999999998</v>
      </c>
      <c r="I41" s="66">
        <v>306</v>
      </c>
      <c r="J41" s="66">
        <v>27640.99</v>
      </c>
      <c r="K41" s="66">
        <v>3333.19</v>
      </c>
      <c r="L41" s="66">
        <v>204</v>
      </c>
      <c r="M41" s="66">
        <v>31831.040000000001</v>
      </c>
      <c r="N41" s="66">
        <v>7600.93</v>
      </c>
      <c r="O41" s="29">
        <f t="shared" si="0"/>
        <v>99317.919999999984</v>
      </c>
      <c r="P41" s="63"/>
      <c r="Q41" s="67"/>
    </row>
    <row r="42" spans="1:17" s="61" customFormat="1" ht="15.75" customHeight="1" x14ac:dyDescent="0.2">
      <c r="A42" s="69" t="s">
        <v>58</v>
      </c>
      <c r="B42" s="65">
        <v>408597</v>
      </c>
      <c r="C42" s="66">
        <v>0</v>
      </c>
      <c r="D42" s="66">
        <v>0</v>
      </c>
      <c r="E42" s="66">
        <v>169.37</v>
      </c>
      <c r="F42" s="66">
        <v>0</v>
      </c>
      <c r="G42" s="66">
        <v>1609.05</v>
      </c>
      <c r="H42" s="66">
        <v>22316.34</v>
      </c>
      <c r="I42" s="66">
        <v>259.14</v>
      </c>
      <c r="J42" s="66">
        <v>6822.32</v>
      </c>
      <c r="K42" s="66">
        <v>777.43</v>
      </c>
      <c r="L42" s="66">
        <v>518.28</v>
      </c>
      <c r="M42" s="66">
        <v>0</v>
      </c>
      <c r="N42" s="66">
        <v>4180.2700000000004</v>
      </c>
      <c r="O42" s="29">
        <f t="shared" si="0"/>
        <v>36652.199999999997</v>
      </c>
      <c r="P42" s="63"/>
      <c r="Q42" s="67"/>
    </row>
    <row r="43" spans="1:17" s="61" customFormat="1" ht="15.75" customHeight="1" x14ac:dyDescent="0.2">
      <c r="A43" s="69" t="s">
        <v>59</v>
      </c>
      <c r="B43" s="65">
        <v>408598</v>
      </c>
      <c r="C43" s="66">
        <v>0</v>
      </c>
      <c r="D43" s="66">
        <v>0</v>
      </c>
      <c r="E43" s="66">
        <v>0</v>
      </c>
      <c r="F43" s="66">
        <v>0</v>
      </c>
      <c r="G43" s="66">
        <v>0</v>
      </c>
      <c r="H43" s="66">
        <v>0</v>
      </c>
      <c r="I43" s="66">
        <v>0</v>
      </c>
      <c r="J43" s="66">
        <v>0</v>
      </c>
      <c r="K43" s="66">
        <v>0</v>
      </c>
      <c r="L43" s="66">
        <v>408</v>
      </c>
      <c r="M43" s="66">
        <v>33951.25</v>
      </c>
      <c r="N43" s="66">
        <v>7688.3</v>
      </c>
      <c r="O43" s="29">
        <f t="shared" si="0"/>
        <v>42047.55</v>
      </c>
      <c r="P43" s="63"/>
      <c r="Q43" s="67"/>
    </row>
    <row r="44" spans="1:17" s="61" customFormat="1" ht="15.75" customHeight="1" x14ac:dyDescent="0.2">
      <c r="A44" s="69" t="s">
        <v>60</v>
      </c>
      <c r="B44" s="65">
        <v>408599</v>
      </c>
      <c r="C44" s="66">
        <v>0</v>
      </c>
      <c r="D44" s="66">
        <v>0</v>
      </c>
      <c r="E44" s="66">
        <v>0</v>
      </c>
      <c r="F44" s="66">
        <v>0</v>
      </c>
      <c r="G44" s="66">
        <v>0</v>
      </c>
      <c r="H44" s="66">
        <v>0</v>
      </c>
      <c r="I44" s="66">
        <v>0</v>
      </c>
      <c r="J44" s="66">
        <v>0</v>
      </c>
      <c r="K44" s="66">
        <v>0</v>
      </c>
      <c r="L44" s="66">
        <v>408</v>
      </c>
      <c r="M44" s="66">
        <v>612</v>
      </c>
      <c r="N44" s="66">
        <v>0</v>
      </c>
      <c r="O44" s="29">
        <f t="shared" si="0"/>
        <v>1020</v>
      </c>
      <c r="P44" s="63"/>
      <c r="Q44" s="67"/>
    </row>
    <row r="45" spans="1:17" s="61" customFormat="1" ht="15.75" customHeight="1" x14ac:dyDescent="0.2">
      <c r="A45" s="69" t="s">
        <v>61</v>
      </c>
      <c r="B45" s="65">
        <v>408625</v>
      </c>
      <c r="C45" s="66">
        <v>0</v>
      </c>
      <c r="D45" s="66">
        <v>0</v>
      </c>
      <c r="E45" s="66">
        <v>0</v>
      </c>
      <c r="F45" s="66">
        <v>0</v>
      </c>
      <c r="G45" s="66">
        <v>800</v>
      </c>
      <c r="H45" s="66">
        <v>20510.349999999999</v>
      </c>
      <c r="I45" s="66">
        <v>306</v>
      </c>
      <c r="J45" s="66">
        <v>9436.7199999999993</v>
      </c>
      <c r="K45" s="66">
        <v>0</v>
      </c>
      <c r="L45" s="66">
        <v>0</v>
      </c>
      <c r="M45" s="66">
        <v>8294.65</v>
      </c>
      <c r="N45" s="66">
        <v>7739.3</v>
      </c>
      <c r="O45" s="29">
        <f t="shared" si="0"/>
        <v>47087.020000000004</v>
      </c>
      <c r="P45" s="63"/>
      <c r="Q45" s="67"/>
    </row>
    <row r="46" spans="1:17" s="61" customFormat="1" ht="15.75" customHeight="1" x14ac:dyDescent="0.2">
      <c r="A46" s="69" t="s">
        <v>62</v>
      </c>
      <c r="B46" s="65">
        <v>408822</v>
      </c>
      <c r="C46" s="66">
        <v>0</v>
      </c>
      <c r="D46" s="66">
        <v>0</v>
      </c>
      <c r="E46" s="66">
        <v>0</v>
      </c>
      <c r="F46" s="66">
        <v>0</v>
      </c>
      <c r="G46" s="66">
        <v>700</v>
      </c>
      <c r="H46" s="66">
        <v>217040</v>
      </c>
      <c r="I46" s="66">
        <v>0</v>
      </c>
      <c r="J46" s="66">
        <v>0</v>
      </c>
      <c r="K46" s="66">
        <v>0</v>
      </c>
      <c r="L46" s="66">
        <v>0</v>
      </c>
      <c r="M46" s="66">
        <v>0</v>
      </c>
      <c r="N46" s="66">
        <v>0</v>
      </c>
      <c r="O46" s="29">
        <f t="shared" si="0"/>
        <v>217740</v>
      </c>
      <c r="P46" s="63"/>
      <c r="Q46" s="67"/>
    </row>
    <row r="47" spans="1:17" s="61" customFormat="1" ht="15.75" customHeight="1" x14ac:dyDescent="0.2">
      <c r="A47" s="70"/>
      <c r="B47" s="71"/>
      <c r="C47" s="72"/>
      <c r="O47" s="30"/>
      <c r="P47" s="63"/>
      <c r="Q47" s="67"/>
    </row>
    <row r="48" spans="1:17" s="61" customFormat="1" ht="15.75" customHeight="1" thickBot="1" x14ac:dyDescent="0.25">
      <c r="A48" s="73"/>
      <c r="B48" s="31" t="s">
        <v>63</v>
      </c>
      <c r="C48" s="32">
        <f t="shared" ref="C48:N48" si="1">SUM(C10:C46)</f>
        <v>452226.88000000006</v>
      </c>
      <c r="D48" s="32">
        <f t="shared" si="1"/>
        <v>605740.4800000001</v>
      </c>
      <c r="E48" s="32">
        <f t="shared" si="1"/>
        <v>505048.34000000008</v>
      </c>
      <c r="F48" s="32">
        <f t="shared" si="1"/>
        <v>442510.47000000009</v>
      </c>
      <c r="G48" s="32">
        <f t="shared" si="1"/>
        <v>420768.95999999996</v>
      </c>
      <c r="H48" s="32">
        <f t="shared" si="1"/>
        <v>1457929.6600000001</v>
      </c>
      <c r="I48" s="32">
        <f t="shared" si="1"/>
        <v>152146.81</v>
      </c>
      <c r="J48" s="32">
        <f t="shared" si="1"/>
        <v>416025.89999999997</v>
      </c>
      <c r="K48" s="32">
        <f t="shared" si="1"/>
        <v>302257.10999999993</v>
      </c>
      <c r="L48" s="32">
        <f t="shared" si="1"/>
        <v>403119.14999999997</v>
      </c>
      <c r="M48" s="32">
        <f t="shared" si="1"/>
        <v>952379.35</v>
      </c>
      <c r="N48" s="32">
        <f t="shared" si="1"/>
        <v>431098.62000000005</v>
      </c>
      <c r="O48" s="33">
        <f>SUM(C48:N48)</f>
        <v>6541251.7300000014</v>
      </c>
      <c r="P48" s="74"/>
      <c r="Q48" s="67"/>
    </row>
    <row r="49" spans="1:17" ht="15.75" customHeight="1" x14ac:dyDescent="0.2">
      <c r="A49" s="75"/>
      <c r="B49" s="76"/>
      <c r="O49" s="34" t="s">
        <v>64</v>
      </c>
      <c r="P49" s="74"/>
      <c r="Q49" s="74"/>
    </row>
    <row r="50" spans="1:17" ht="15.75" customHeight="1" x14ac:dyDescent="0.2">
      <c r="A50" s="77" t="s">
        <v>65</v>
      </c>
      <c r="B50" s="78"/>
      <c r="D50" s="78"/>
      <c r="E50" s="78"/>
      <c r="F50" s="78"/>
      <c r="G50" s="78"/>
      <c r="H50" s="35"/>
      <c r="I50" s="35"/>
      <c r="J50" s="35"/>
      <c r="K50" s="35"/>
      <c r="L50" s="35"/>
      <c r="M50" s="35"/>
      <c r="N50" s="35"/>
      <c r="O50" s="36"/>
      <c r="P50" s="74"/>
      <c r="Q50" s="74"/>
    </row>
    <row r="51" spans="1:17" s="78" customFormat="1" ht="15.75" customHeight="1" x14ac:dyDescent="0.2">
      <c r="A51" s="75"/>
      <c r="B51" s="76"/>
      <c r="C51" s="34"/>
      <c r="D51" s="47"/>
      <c r="E51" s="47"/>
      <c r="F51" s="47"/>
      <c r="G51" s="47"/>
      <c r="H51" s="47"/>
      <c r="I51" s="47"/>
      <c r="J51" s="47"/>
      <c r="K51" s="47"/>
      <c r="L51" s="47"/>
      <c r="M51" s="47"/>
      <c r="N51" s="47"/>
      <c r="O51" s="34"/>
      <c r="P51" s="74"/>
      <c r="Q51" s="74"/>
    </row>
    <row r="52" spans="1:17" ht="15.75" customHeight="1" x14ac:dyDescent="0.2">
      <c r="A52" s="37"/>
      <c r="B52" s="76"/>
      <c r="P52" s="74"/>
      <c r="Q52" s="74"/>
    </row>
    <row r="53" spans="1:17" ht="15.75" customHeight="1" x14ac:dyDescent="0.2">
      <c r="A53" s="75"/>
      <c r="B53" s="79"/>
      <c r="C53" s="80"/>
      <c r="D53" s="80"/>
      <c r="E53" s="80"/>
      <c r="F53" s="80"/>
      <c r="G53" s="80"/>
      <c r="H53" s="80"/>
      <c r="I53" s="80"/>
      <c r="J53" s="80"/>
      <c r="K53" s="80"/>
      <c r="L53" s="80"/>
      <c r="M53" s="80"/>
      <c r="N53" s="80"/>
      <c r="O53" s="57"/>
      <c r="P53" s="81"/>
      <c r="Q53" s="74"/>
    </row>
    <row r="54" spans="1:17" ht="15.75" customHeight="1" x14ac:dyDescent="0.2">
      <c r="A54" s="75"/>
      <c r="B54" s="79"/>
      <c r="C54" s="80"/>
      <c r="D54" s="80"/>
      <c r="E54" s="80"/>
      <c r="F54" s="80"/>
      <c r="G54" s="80"/>
      <c r="H54" s="80"/>
      <c r="I54" s="80"/>
      <c r="J54" s="80"/>
      <c r="K54" s="80"/>
      <c r="L54" s="80"/>
      <c r="M54" s="80"/>
      <c r="N54" s="80"/>
      <c r="O54" s="57"/>
      <c r="P54" s="81"/>
      <c r="Q54" s="74"/>
    </row>
    <row r="55" spans="1:17" ht="15.75" customHeight="1" x14ac:dyDescent="0.2">
      <c r="A55" s="75"/>
      <c r="B55" s="79"/>
      <c r="C55" s="80"/>
      <c r="D55" s="80"/>
      <c r="E55" s="80"/>
      <c r="F55" s="80"/>
      <c r="G55" s="80"/>
      <c r="H55" s="80"/>
      <c r="I55" s="80"/>
      <c r="J55" s="80"/>
      <c r="K55" s="80"/>
      <c r="L55" s="80"/>
      <c r="M55" s="80"/>
      <c r="N55" s="80"/>
      <c r="O55" s="57"/>
      <c r="P55" s="81"/>
      <c r="Q55" s="81"/>
    </row>
    <row r="56" spans="1:17" ht="15.75" customHeight="1" x14ac:dyDescent="0.2">
      <c r="A56" s="82"/>
      <c r="B56" s="83"/>
      <c r="C56" s="84"/>
      <c r="D56" s="84"/>
      <c r="E56" s="84"/>
      <c r="F56" s="84"/>
      <c r="G56" s="84"/>
      <c r="H56" s="84"/>
      <c r="I56" s="84"/>
      <c r="J56" s="84"/>
      <c r="K56" s="84"/>
      <c r="L56" s="84"/>
      <c r="M56" s="84"/>
      <c r="N56" s="84"/>
      <c r="O56" s="74"/>
      <c r="P56" s="74"/>
      <c r="Q56" s="74"/>
    </row>
    <row r="57" spans="1:17" ht="15.75" customHeight="1" x14ac:dyDescent="0.2">
      <c r="B57" s="52"/>
      <c r="C57" s="85"/>
      <c r="D57" s="85"/>
      <c r="E57" s="85"/>
      <c r="F57" s="85"/>
      <c r="G57" s="85"/>
      <c r="H57" s="85"/>
      <c r="I57" s="85"/>
      <c r="J57" s="85"/>
      <c r="K57" s="85"/>
      <c r="L57" s="85"/>
      <c r="M57" s="85"/>
      <c r="N57" s="85"/>
      <c r="O57" s="81"/>
      <c r="P57" s="74"/>
      <c r="Q57" s="74"/>
    </row>
    <row r="58" spans="1:17" ht="15.75" customHeight="1" x14ac:dyDescent="0.2">
      <c r="B58" s="45"/>
      <c r="C58" s="86"/>
      <c r="D58" s="86"/>
      <c r="E58" s="86"/>
      <c r="F58" s="86"/>
      <c r="G58" s="86"/>
      <c r="H58" s="86"/>
      <c r="I58" s="86"/>
      <c r="J58" s="86"/>
      <c r="K58" s="86"/>
      <c r="L58" s="86"/>
      <c r="M58" s="86"/>
      <c r="N58" s="86"/>
      <c r="O58" s="82"/>
    </row>
  </sheetData>
  <printOptions horizontalCentered="1"/>
  <pageMargins left="0.2" right="0.2" top="1" bottom="0.25" header="0.25" footer="0.25"/>
  <pageSetup scale="62" orientation="portrait" r:id="rId1"/>
  <headerFooter alignWithMargins="0"/>
  <ignoredErrors>
    <ignoredError sqref="O10:O44 O45 O4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tabSelected="1" view="pageBreakPreview" zoomScale="85" zoomScaleNormal="100" zoomScaleSheetLayoutView="85" workbookViewId="0">
      <selection activeCell="A4" sqref="A4"/>
    </sheetView>
  </sheetViews>
  <sheetFormatPr defaultColWidth="9.140625" defaultRowHeight="12.75" x14ac:dyDescent="0.2"/>
  <cols>
    <col min="1" max="1" width="10.7109375" style="47" customWidth="1"/>
    <col min="2" max="2" width="10" style="47" bestFit="1" customWidth="1"/>
    <col min="3" max="3" width="39.28515625" style="47" bestFit="1" customWidth="1"/>
    <col min="4" max="4" width="12.28515625" style="47" bestFit="1" customWidth="1"/>
    <col min="5" max="5" width="11.42578125" style="47" bestFit="1" customWidth="1"/>
    <col min="6" max="6" width="9.5703125" style="47" bestFit="1" customWidth="1"/>
    <col min="7" max="7" width="1.42578125" style="47" customWidth="1"/>
    <col min="8" max="8" width="12.28515625" style="47" bestFit="1" customWidth="1"/>
    <col min="9" max="9" width="6.85546875" style="47" bestFit="1" customWidth="1"/>
    <col min="10" max="10" width="2.28515625" style="47" customWidth="1"/>
    <col min="11" max="11" width="8.7109375" style="47" bestFit="1" customWidth="1"/>
    <col min="12" max="16384" width="9.140625" style="47"/>
  </cols>
  <sheetData>
    <row r="1" spans="1:11" x14ac:dyDescent="0.2">
      <c r="A1" s="18" t="s">
        <v>19</v>
      </c>
      <c r="B1" s="18"/>
    </row>
    <row r="2" spans="1:11" x14ac:dyDescent="0.2">
      <c r="A2" s="18" t="s">
        <v>97</v>
      </c>
      <c r="B2" s="18"/>
    </row>
    <row r="3" spans="1:11" x14ac:dyDescent="0.2">
      <c r="A3" s="18" t="s">
        <v>98</v>
      </c>
      <c r="B3" s="18"/>
    </row>
    <row r="4" spans="1:11" x14ac:dyDescent="0.2">
      <c r="A4" s="18" t="s">
        <v>66</v>
      </c>
      <c r="B4" s="18"/>
    </row>
    <row r="7" spans="1:11" x14ac:dyDescent="0.2">
      <c r="A7" s="17"/>
      <c r="B7" s="17"/>
      <c r="D7" s="34" t="s">
        <v>67</v>
      </c>
      <c r="E7" s="46" t="s">
        <v>68</v>
      </c>
      <c r="F7" s="34" t="s">
        <v>69</v>
      </c>
      <c r="G7" s="34"/>
      <c r="H7" s="34" t="s">
        <v>70</v>
      </c>
      <c r="I7" s="34" t="s">
        <v>71</v>
      </c>
    </row>
    <row r="8" spans="1:11" x14ac:dyDescent="0.2">
      <c r="A8" s="38" t="s">
        <v>72</v>
      </c>
      <c r="B8" s="38" t="s">
        <v>73</v>
      </c>
      <c r="C8" s="6" t="s">
        <v>74</v>
      </c>
      <c r="D8" s="39">
        <v>43646</v>
      </c>
      <c r="E8" s="6" t="s">
        <v>75</v>
      </c>
      <c r="F8" s="40" t="s">
        <v>76</v>
      </c>
      <c r="G8" s="40"/>
      <c r="H8" s="40" t="s">
        <v>77</v>
      </c>
      <c r="I8" s="40" t="s">
        <v>78</v>
      </c>
    </row>
    <row r="9" spans="1:11" x14ac:dyDescent="0.2">
      <c r="A9" s="46">
        <v>4099300</v>
      </c>
      <c r="B9" s="46" t="s">
        <v>79</v>
      </c>
      <c r="C9" s="47" t="s">
        <v>80</v>
      </c>
      <c r="D9" s="82">
        <v>-1875559</v>
      </c>
      <c r="E9" s="6"/>
      <c r="F9" s="111">
        <v>0</v>
      </c>
      <c r="G9" s="40"/>
      <c r="H9" s="82">
        <f>F9-D9</f>
        <v>1875559</v>
      </c>
      <c r="I9" s="46" t="s">
        <v>11</v>
      </c>
      <c r="K9" s="34" t="s">
        <v>81</v>
      </c>
    </row>
    <row r="10" spans="1:11" x14ac:dyDescent="0.2">
      <c r="A10" s="46" t="s">
        <v>82</v>
      </c>
      <c r="B10" s="46" t="s">
        <v>83</v>
      </c>
      <c r="C10" s="47" t="s">
        <v>84</v>
      </c>
      <c r="D10" s="82">
        <v>103765</v>
      </c>
      <c r="E10" s="42"/>
      <c r="F10" s="82">
        <f>E10</f>
        <v>0</v>
      </c>
      <c r="G10" s="82"/>
      <c r="H10" s="82">
        <f>F10-D10</f>
        <v>-103765</v>
      </c>
      <c r="I10" s="46" t="s">
        <v>17</v>
      </c>
      <c r="K10" s="34" t="s">
        <v>81</v>
      </c>
    </row>
    <row r="11" spans="1:11" x14ac:dyDescent="0.2">
      <c r="A11" s="46">
        <v>4098300</v>
      </c>
      <c r="B11" s="46">
        <v>605301</v>
      </c>
      <c r="C11" s="47" t="s">
        <v>85</v>
      </c>
      <c r="D11" s="82">
        <v>447098</v>
      </c>
      <c r="E11" s="42"/>
      <c r="F11" s="82">
        <f>E11</f>
        <v>0</v>
      </c>
      <c r="G11" s="82"/>
      <c r="H11" s="82">
        <f>F11-D11</f>
        <v>-447098</v>
      </c>
      <c r="I11" s="46" t="s">
        <v>11</v>
      </c>
      <c r="K11" s="34" t="s">
        <v>81</v>
      </c>
    </row>
    <row r="12" spans="1:11" ht="13.5" thickBot="1" x14ac:dyDescent="0.25">
      <c r="A12" s="46"/>
      <c r="D12" s="41">
        <f>+D9-D11-D10</f>
        <v>-2426422</v>
      </c>
      <c r="E12" s="42"/>
      <c r="F12" s="41">
        <f>+F9-F11-F10</f>
        <v>0</v>
      </c>
      <c r="G12" s="41"/>
      <c r="H12" s="41">
        <f>+H9-H11-H10</f>
        <v>2426422</v>
      </c>
      <c r="I12" s="46"/>
    </row>
    <row r="13" spans="1:11" ht="13.5" thickTop="1" x14ac:dyDescent="0.2">
      <c r="A13" s="46"/>
      <c r="D13" s="42"/>
      <c r="E13" s="42"/>
      <c r="F13" s="42"/>
      <c r="G13" s="42"/>
      <c r="H13" s="42"/>
      <c r="I13" s="46"/>
    </row>
    <row r="14" spans="1:11" x14ac:dyDescent="0.2">
      <c r="A14" s="46">
        <v>41010</v>
      </c>
      <c r="B14" s="46">
        <v>415300</v>
      </c>
      <c r="C14" s="47" t="s">
        <v>80</v>
      </c>
      <c r="D14" s="42">
        <v>461136</v>
      </c>
      <c r="E14" s="42"/>
      <c r="F14" s="42">
        <v>0</v>
      </c>
      <c r="G14" s="42"/>
      <c r="H14" s="82">
        <f>+F14-D14</f>
        <v>-461136</v>
      </c>
      <c r="I14" s="46" t="s">
        <v>11</v>
      </c>
      <c r="K14" s="34" t="s">
        <v>81</v>
      </c>
    </row>
    <row r="15" spans="1:11" x14ac:dyDescent="0.2">
      <c r="A15" s="46">
        <v>41110</v>
      </c>
      <c r="B15" s="46">
        <v>415301</v>
      </c>
      <c r="C15" s="47" t="str">
        <f>+C10</f>
        <v>Environmental Costs WA</v>
      </c>
      <c r="D15" s="42">
        <v>-25512</v>
      </c>
      <c r="E15" s="42"/>
      <c r="F15" s="42">
        <v>0</v>
      </c>
      <c r="G15" s="42"/>
      <c r="H15" s="82">
        <f>F15-D15</f>
        <v>25512</v>
      </c>
      <c r="I15" s="46" t="s">
        <v>17</v>
      </c>
      <c r="K15" s="34" t="s">
        <v>81</v>
      </c>
    </row>
    <row r="16" spans="1:11" x14ac:dyDescent="0.2">
      <c r="A16" s="46">
        <v>41110</v>
      </c>
      <c r="B16" s="46">
        <v>605301</v>
      </c>
      <c r="C16" s="47" t="s">
        <v>85</v>
      </c>
      <c r="D16" s="42">
        <v>-109926</v>
      </c>
      <c r="E16" s="42"/>
      <c r="F16" s="42">
        <v>0</v>
      </c>
      <c r="G16" s="42"/>
      <c r="H16" s="82">
        <f>F16-D16</f>
        <v>109926</v>
      </c>
      <c r="I16" s="46" t="s">
        <v>11</v>
      </c>
      <c r="K16" s="34" t="s">
        <v>81</v>
      </c>
    </row>
    <row r="17" spans="1:11" ht="13.5" thickBot="1" x14ac:dyDescent="0.25">
      <c r="D17" s="112">
        <f>SUM(D14:D16)</f>
        <v>325698</v>
      </c>
      <c r="F17" s="112">
        <f>SUM(F14:F16)</f>
        <v>0</v>
      </c>
      <c r="H17" s="112">
        <f>SUM(H14:H16)</f>
        <v>-325698</v>
      </c>
      <c r="I17" s="46"/>
    </row>
    <row r="18" spans="1:11" ht="13.5" thickTop="1" x14ac:dyDescent="0.2">
      <c r="A18" s="38" t="s">
        <v>86</v>
      </c>
      <c r="I18" s="46"/>
    </row>
    <row r="19" spans="1:11" x14ac:dyDescent="0.2">
      <c r="A19" s="46">
        <v>283</v>
      </c>
      <c r="B19" s="46">
        <v>287634</v>
      </c>
      <c r="C19" s="47" t="s">
        <v>87</v>
      </c>
      <c r="D19" s="42">
        <v>-20768208</v>
      </c>
      <c r="F19" s="42">
        <v>0</v>
      </c>
      <c r="H19" s="82">
        <f>+F19-D19</f>
        <v>20768208</v>
      </c>
      <c r="I19" s="46" t="s">
        <v>11</v>
      </c>
      <c r="K19" s="34" t="s">
        <v>81</v>
      </c>
    </row>
    <row r="20" spans="1:11" x14ac:dyDescent="0.2">
      <c r="A20" s="46">
        <v>283</v>
      </c>
      <c r="B20" s="46">
        <v>287591</v>
      </c>
      <c r="C20" s="47" t="s">
        <v>88</v>
      </c>
      <c r="D20" s="42">
        <v>494825</v>
      </c>
      <c r="F20" s="42">
        <v>0</v>
      </c>
      <c r="H20" s="82">
        <f>F20-D20</f>
        <v>-494825</v>
      </c>
      <c r="I20" s="46" t="s">
        <v>17</v>
      </c>
      <c r="K20" s="34" t="s">
        <v>81</v>
      </c>
    </row>
    <row r="21" spans="1:11" x14ac:dyDescent="0.2">
      <c r="A21" s="46">
        <v>190</v>
      </c>
      <c r="B21" s="46">
        <v>287240</v>
      </c>
      <c r="C21" s="47" t="s">
        <v>89</v>
      </c>
      <c r="D21" s="42">
        <v>13694229</v>
      </c>
      <c r="F21" s="42">
        <v>0</v>
      </c>
      <c r="H21" s="82">
        <f>F21-D21</f>
        <v>-13694229</v>
      </c>
      <c r="I21" s="46" t="s">
        <v>11</v>
      </c>
      <c r="K21" s="34" t="s">
        <v>81</v>
      </c>
    </row>
    <row r="22" spans="1:11" x14ac:dyDescent="0.2">
      <c r="I22" s="46"/>
    </row>
    <row r="29" spans="1:11" s="78" customFormat="1" x14ac:dyDescent="0.2"/>
  </sheetData>
  <pageMargins left="0.75" right="0.75" top="1" bottom="1" header="0.5" footer="0.5"/>
  <pageSetup scale="99" orientation="landscape" r:id="rId1"/>
  <headerFooter alignWithMargins="0">
    <oddFooter>&amp;CPage 4.11.2</oddFooter>
  </headerFooter>
  <ignoredErrors>
    <ignoredError sqref="B9:B10 A10"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2019-12-13T08:00:00+00:00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D3EED0AC-A33F-4948-9402-01D7023DAD20}"/>
</file>

<file path=customXml/itemProps2.xml><?xml version="1.0" encoding="utf-8"?>
<ds:datastoreItem xmlns:ds="http://schemas.openxmlformats.org/officeDocument/2006/customXml" ds:itemID="{B6D9AB62-3035-4E8C-8767-9A49E0472475}"/>
</file>

<file path=customXml/itemProps3.xml><?xml version="1.0" encoding="utf-8"?>
<ds:datastoreItem xmlns:ds="http://schemas.openxmlformats.org/officeDocument/2006/customXml" ds:itemID="{7BB6C8AC-1224-4190-B1CC-0658A8AC522A}"/>
</file>

<file path=customXml/itemProps4.xml><?xml version="1.0" encoding="utf-8"?>
<ds:datastoreItem xmlns:ds="http://schemas.openxmlformats.org/officeDocument/2006/customXml" ds:itemID="{F158D172-9211-4028-82D8-9170B012A1C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Page 4.11</vt:lpstr>
      <vt:lpstr>Page 4.11.1</vt:lpstr>
      <vt:lpstr>Page 4.11.2</vt:lpstr>
      <vt:lpstr>'Page 4.11'!Print_Area</vt:lpstr>
      <vt:lpstr>'Page 4.11.1'!Print_Area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2019-11-19T23:58:16Z</dcterms:created>
  <dcterms:modified xsi:type="dcterms:W3CDTF">2019-12-06T15:55:14Z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0x0101006E56B4D1795A2E4DB2F0B01679ED314A00F81A148667A9E046AFA37F66E132B9CA</vt:lpwstr>
  </property>
  <property fmtid="{D5CDD505-2E9C-101B-9397-08002B2CF9AE}" pid="3" name="_docset_NoMedatataSyncRequired">
    <vt:lpwstr>False</vt:lpwstr>
  </property>
  <property fmtid="{D5CDD505-2E9C-101B-9397-08002B2CF9AE}" pid="4" name="IsEFSEC">
    <vt:bool>false</vt:bool>
  </property>
</Properties>
</file>