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ML 17 (this one only)" sheetId="1" r:id="rId1"/>
    <sheet name="Sheet1" sheetId="2" r:id="rId2"/>
    <sheet name="Chart1" sheetId="3" r:id="rId3"/>
    <sheet name="Chart2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<sst xmlns="http://schemas.openxmlformats.org/spreadsheetml/2006/main" count="26" uniqueCount="26">
  <si>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Agents </t>
  </si>
  <si>
    <t>overhead</t>
  </si>
  <si>
    <t>Total</t>
  </si>
  <si>
    <t xml:space="preserve">Supervisors </t>
  </si>
  <si>
    <t>Leads</t>
  </si>
  <si>
    <t xml:space="preserve">Trainers </t>
  </si>
  <si>
    <t>Licences</t>
  </si>
  <si>
    <t>Headsets</t>
  </si>
  <si>
    <t xml:space="preserve">PC's </t>
  </si>
  <si>
    <t>Admin</t>
  </si>
  <si>
    <t>Analysts</t>
  </si>
  <si>
    <t>Grand total</t>
  </si>
  <si>
    <t>Assumptions:</t>
  </si>
  <si>
    <t>Present facilities will be adequate for the increased staff .</t>
  </si>
  <si>
    <t>Service Level in 30 seconds</t>
  </si>
  <si>
    <t>Average Speed of Answer</t>
  </si>
  <si>
    <t>item</t>
  </si>
  <si>
    <t>number</t>
  </si>
  <si>
    <t xml:space="preserve">loaded cost </t>
  </si>
  <si>
    <t>wages/cost</t>
  </si>
  <si>
    <t>Aspect Software</t>
  </si>
  <si>
    <t xml:space="preserve">Equipment </t>
  </si>
  <si>
    <t>Aspect hardware upgrade</t>
  </si>
  <si>
    <t xml:space="preserve">With Aspect hardware upgrade of $50K - $100K the CAC technology will handle the increased demand. </t>
  </si>
  <si>
    <t>Additionl expenses required to ensure minimum SL of 75% in 30 sec for 2009.</t>
  </si>
  <si>
    <t>Customer Access Center Satisfaction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</si>
</sst>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0.00_)"/>
    <numFmt numFmtId="168" formatCode="0.0%"/>
    <numFmt numFmtId="169" formatCode="[h]:mm:ss;@"/>
    <numFmt numFmtId="170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8.5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1" fillId="3" borderId="1" applyNumberFormat="0" applyBorder="0" applyAlignment="0" applyProtection="0"/>
    <xf numFmtId="167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3" xfId="0" applyNumberFormat="1" applyFill="1" applyBorder="1" applyAlignment="1">
      <alignment/>
    </xf>
    <xf numFmtId="21" fontId="0" fillId="0" borderId="0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168" fontId="0" fillId="0" borderId="4" xfId="24" applyNumberFormat="1" applyBorder="1" applyAlignment="1">
      <alignment/>
    </xf>
    <xf numFmtId="168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168" fontId="0" fillId="0" borderId="6" xfId="24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/>
    </xf>
    <xf numFmtId="17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035"/>
          <c:w val="0.971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Service Level in 30 seconds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Sheet2!$B$4:$M$4</c:f>
              <c:strCache>
                <c:ptCount val="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</c:strCache>
            </c:strRef>
          </c:cat>
          <c:val>
            <c:numRef>
              <c:f>Sheet2!$B$5:$M$5</c:f>
              <c:numCache>
                <c:ptCount val="12"/>
                <c:pt idx="0">
                  <c:v>0.3939</c:v>
                </c:pt>
                <c:pt idx="1">
                  <c:v>0.4794</c:v>
                </c:pt>
                <c:pt idx="2">
                  <c:v>0.5018</c:v>
                </c:pt>
                <c:pt idx="3">
                  <c:v>0.7604</c:v>
                </c:pt>
                <c:pt idx="4">
                  <c:v>0.8493</c:v>
                </c:pt>
                <c:pt idx="5">
                  <c:v>0.9091</c:v>
                </c:pt>
                <c:pt idx="6">
                  <c:v>0.9341</c:v>
                </c:pt>
                <c:pt idx="7">
                  <c:v>0.9043</c:v>
                </c:pt>
                <c:pt idx="8">
                  <c:v>0.871</c:v>
                </c:pt>
                <c:pt idx="9">
                  <c:v>0.9166</c:v>
                </c:pt>
                <c:pt idx="10">
                  <c:v>0.7838</c:v>
                </c:pt>
                <c:pt idx="11">
                  <c:v>0.7316</c:v>
                </c:pt>
              </c:numCache>
            </c:numRef>
          </c:val>
        </c:ser>
        <c:axId val="3574366"/>
        <c:axId val="32169295"/>
      </c:barChart>
      <c:lineChart>
        <c:grouping val="standard"/>
        <c:varyColors val="0"/>
        <c:ser>
          <c:idx val="1"/>
          <c:order val="1"/>
          <c:tx>
            <c:strRef>
              <c:f>Sheet2!$A$7</c:f>
              <c:strCache>
                <c:ptCount val="1"/>
                <c:pt idx="0">
                  <c:v>Customer Access Center Satisfaction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Sheet2!$B$4:$M$4</c:f>
              <c:strCache>
                <c:ptCount val="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</c:strCache>
            </c:strRef>
          </c:cat>
          <c:val>
            <c:numRef>
              <c:f>Sheet2!$B$7:$M$7</c:f>
              <c:numCache>
                <c:ptCount val="12"/>
                <c:pt idx="0">
                  <c:v>0.896</c:v>
                </c:pt>
                <c:pt idx="1">
                  <c:v>0.865</c:v>
                </c:pt>
                <c:pt idx="2">
                  <c:v>0.914</c:v>
                </c:pt>
                <c:pt idx="3">
                  <c:v>0.895</c:v>
                </c:pt>
                <c:pt idx="4">
                  <c:v>0.942</c:v>
                </c:pt>
                <c:pt idx="5">
                  <c:v>0.946</c:v>
                </c:pt>
                <c:pt idx="6">
                  <c:v>0.924</c:v>
                </c:pt>
                <c:pt idx="7">
                  <c:v>0.935</c:v>
                </c:pt>
                <c:pt idx="8">
                  <c:v>0.921</c:v>
                </c:pt>
                <c:pt idx="9">
                  <c:v>0.939</c:v>
                </c:pt>
                <c:pt idx="10">
                  <c:v>0.942</c:v>
                </c:pt>
                <c:pt idx="11">
                  <c:v>0.924</c:v>
                </c:pt>
              </c:numCache>
            </c:numRef>
          </c:val>
          <c:smooth val="0"/>
        </c:ser>
        <c:axId val="3574366"/>
        <c:axId val="32169295"/>
      </c:lineChart>
      <c:date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69295"/>
        <c:crosses val="autoZero"/>
        <c:auto val="0"/>
        <c:noMultiLvlLbl val="0"/>
      </c:dateAx>
      <c:valAx>
        <c:axId val="321692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7436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075"/>
          <c:y val="0.7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035"/>
          <c:w val="0.971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Service Level in 30 seconds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Sheet2!$B$4:$M$4</c:f>
              <c:strCache>
                <c:ptCount val="3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</c:strCache>
            </c:strRef>
          </c:cat>
          <c:val>
            <c:numRef>
              <c:f>Sheet2!$B$5:$M$5</c:f>
              <c:numCache>
                <c:ptCount val="36"/>
                <c:pt idx="0">
                  <c:v>0.725</c:v>
                </c:pt>
                <c:pt idx="1">
                  <c:v>0.601</c:v>
                </c:pt>
                <c:pt idx="2">
                  <c:v>0.612</c:v>
                </c:pt>
                <c:pt idx="3">
                  <c:v>0.67</c:v>
                </c:pt>
                <c:pt idx="4">
                  <c:v>0.644</c:v>
                </c:pt>
                <c:pt idx="5">
                  <c:v>0.785</c:v>
                </c:pt>
                <c:pt idx="6">
                  <c:v>0.881</c:v>
                </c:pt>
                <c:pt idx="7">
                  <c:v>0.915</c:v>
                </c:pt>
                <c:pt idx="8">
                  <c:v>0.907</c:v>
                </c:pt>
                <c:pt idx="9">
                  <c:v>0.852</c:v>
                </c:pt>
                <c:pt idx="10">
                  <c:v>0.681</c:v>
                </c:pt>
                <c:pt idx="11">
                  <c:v>0.697</c:v>
                </c:pt>
                <c:pt idx="12">
                  <c:v>0.227</c:v>
                </c:pt>
                <c:pt idx="13">
                  <c:v>0.345</c:v>
                </c:pt>
                <c:pt idx="14">
                  <c:v>0.602</c:v>
                </c:pt>
                <c:pt idx="15">
                  <c:v>0.8286</c:v>
                </c:pt>
                <c:pt idx="16">
                  <c:v>0.89</c:v>
                </c:pt>
                <c:pt idx="17">
                  <c:v>0.8866</c:v>
                </c:pt>
                <c:pt idx="18">
                  <c:v>0.9105</c:v>
                </c:pt>
                <c:pt idx="19">
                  <c:v>0.9422</c:v>
                </c:pt>
                <c:pt idx="20">
                  <c:v>0.9232</c:v>
                </c:pt>
                <c:pt idx="21">
                  <c:v>0.8522</c:v>
                </c:pt>
                <c:pt idx="22">
                  <c:v>0.7805</c:v>
                </c:pt>
                <c:pt idx="23">
                  <c:v>0.7673</c:v>
                </c:pt>
                <c:pt idx="24">
                  <c:v>0.3939</c:v>
                </c:pt>
                <c:pt idx="25">
                  <c:v>0.4794</c:v>
                </c:pt>
                <c:pt idx="26">
                  <c:v>0.5018</c:v>
                </c:pt>
                <c:pt idx="27">
                  <c:v>0.7604</c:v>
                </c:pt>
                <c:pt idx="28">
                  <c:v>0.8493</c:v>
                </c:pt>
                <c:pt idx="29">
                  <c:v>0.9091</c:v>
                </c:pt>
                <c:pt idx="30">
                  <c:v>0.9341</c:v>
                </c:pt>
                <c:pt idx="31">
                  <c:v>0.9043</c:v>
                </c:pt>
                <c:pt idx="32">
                  <c:v>0.871</c:v>
                </c:pt>
                <c:pt idx="33">
                  <c:v>0.9166</c:v>
                </c:pt>
                <c:pt idx="34">
                  <c:v>0.7838</c:v>
                </c:pt>
                <c:pt idx="35">
                  <c:v>0.7316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Sheet2!$A$7</c:f>
              <c:strCache>
                <c:ptCount val="1"/>
                <c:pt idx="0">
                  <c:v>91% Cust Access Center Satisfaction-YTD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Sheet2!$B$4:$M$4</c:f>
              <c:strCache>
                <c:ptCount val="3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</c:strCache>
            </c:strRef>
          </c:cat>
          <c:val>
            <c:numRef>
              <c:f>Sheet2!$B$7:$M$7</c:f>
              <c:numCache>
                <c:ptCount val="36"/>
                <c:pt idx="0">
                  <c:v>0.92</c:v>
                </c:pt>
                <c:pt idx="1">
                  <c:v>0.925</c:v>
                </c:pt>
                <c:pt idx="2">
                  <c:v>0.915</c:v>
                </c:pt>
                <c:pt idx="3">
                  <c:v>0.937</c:v>
                </c:pt>
                <c:pt idx="4">
                  <c:v>0.936</c:v>
                </c:pt>
                <c:pt idx="5">
                  <c:v>0.931</c:v>
                </c:pt>
                <c:pt idx="6">
                  <c:v>0.928</c:v>
                </c:pt>
                <c:pt idx="7">
                  <c:v>0.916</c:v>
                </c:pt>
                <c:pt idx="8">
                  <c:v>0.964</c:v>
                </c:pt>
                <c:pt idx="9">
                  <c:v>0.919</c:v>
                </c:pt>
                <c:pt idx="10">
                  <c:v>0.936</c:v>
                </c:pt>
                <c:pt idx="11">
                  <c:v>0.957</c:v>
                </c:pt>
                <c:pt idx="12">
                  <c:v>0.92</c:v>
                </c:pt>
                <c:pt idx="13">
                  <c:v>0.95</c:v>
                </c:pt>
                <c:pt idx="14">
                  <c:v>0.934</c:v>
                </c:pt>
                <c:pt idx="15">
                  <c:v>0.937</c:v>
                </c:pt>
                <c:pt idx="16">
                  <c:v>0.931</c:v>
                </c:pt>
                <c:pt idx="17">
                  <c:v>0.924</c:v>
                </c:pt>
                <c:pt idx="18">
                  <c:v>0.959</c:v>
                </c:pt>
                <c:pt idx="19">
                  <c:v>0.929</c:v>
                </c:pt>
                <c:pt idx="20">
                  <c:v>0.942</c:v>
                </c:pt>
                <c:pt idx="21">
                  <c:v>0.953</c:v>
                </c:pt>
                <c:pt idx="22">
                  <c:v>0.929</c:v>
                </c:pt>
                <c:pt idx="23">
                  <c:v>0.95</c:v>
                </c:pt>
                <c:pt idx="24">
                  <c:v>0.896</c:v>
                </c:pt>
                <c:pt idx="25">
                  <c:v>0.865</c:v>
                </c:pt>
                <c:pt idx="26">
                  <c:v>0.914</c:v>
                </c:pt>
                <c:pt idx="27">
                  <c:v>0.895</c:v>
                </c:pt>
                <c:pt idx="28">
                  <c:v>0.942</c:v>
                </c:pt>
                <c:pt idx="29">
                  <c:v>0.946</c:v>
                </c:pt>
                <c:pt idx="30">
                  <c:v>0.924</c:v>
                </c:pt>
                <c:pt idx="31">
                  <c:v>0.935</c:v>
                </c:pt>
                <c:pt idx="32">
                  <c:v>0.921</c:v>
                </c:pt>
                <c:pt idx="33">
                  <c:v>0.939</c:v>
                </c:pt>
                <c:pt idx="34">
                  <c:v>0.942</c:v>
                </c:pt>
                <c:pt idx="35">
                  <c:v>0.924</c:v>
                </c:pt>
              </c:numCache>
            </c:numRef>
          </c:val>
          <c:smooth val="0"/>
        </c:ser>
        <c:axId val="21088200"/>
        <c:axId val="55576073"/>
      </c:lineChart>
      <c:date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6073"/>
        <c:crosses val="autoZero"/>
        <c:auto val="0"/>
        <c:noMultiLvlLbl val="0"/>
      </c:dateAx>
      <c:valAx>
        <c:axId val="5557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25"/>
          <c:y val="0.7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75"/>
          <c:w val="0.98325"/>
          <c:h val="0.9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Sheet2!$A$6</c:f>
              <c:strCache>
                <c:ptCount val="1"/>
                <c:pt idx="0">
                  <c:v>Average Speed of Answer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Sheet2!$B$4:$M$4</c:f>
              <c:strCache>
                <c:ptCount val="3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</c:strCache>
            </c:strRef>
          </c:cat>
          <c:val>
            <c:numRef>
              <c:f>Sheet2!$B$6:$M$6</c:f>
              <c:numCache>
                <c:ptCount val="36"/>
                <c:pt idx="0">
                  <c:v>0.00024305555555555552</c:v>
                </c:pt>
                <c:pt idx="1">
                  <c:v>0.0004513888888888889</c:v>
                </c:pt>
                <c:pt idx="2">
                  <c:v>0.0005208333333333333</c:v>
                </c:pt>
                <c:pt idx="3">
                  <c:v>0.0003356481481481481</c:v>
                </c:pt>
                <c:pt idx="4">
                  <c:v>0.0004050925925925926</c:v>
                </c:pt>
                <c:pt idx="5">
                  <c:v>0.00024305555555555552</c:v>
                </c:pt>
                <c:pt idx="6">
                  <c:v>0.00023148148148148146</c:v>
                </c:pt>
                <c:pt idx="7">
                  <c:v>0.00016203703703703703</c:v>
                </c:pt>
                <c:pt idx="8">
                  <c:v>0.0002199074074074074</c:v>
                </c:pt>
                <c:pt idx="9">
                  <c:v>0.00017361111111111112</c:v>
                </c:pt>
                <c:pt idx="10">
                  <c:v>0.0006134259259259259</c:v>
                </c:pt>
                <c:pt idx="11">
                  <c:v>0.0007523148148148147</c:v>
                </c:pt>
                <c:pt idx="12">
                  <c:v>0.0018634259259259261</c:v>
                </c:pt>
                <c:pt idx="13">
                  <c:v>0.0016087962962962963</c:v>
                </c:pt>
                <c:pt idx="14">
                  <c:v>0.000625</c:v>
                </c:pt>
                <c:pt idx="15">
                  <c:v>0.0005439814814814814</c:v>
                </c:pt>
                <c:pt idx="16">
                  <c:v>0.0002546296296296296</c:v>
                </c:pt>
                <c:pt idx="17">
                  <c:v>0.0002199074074074074</c:v>
                </c:pt>
                <c:pt idx="18">
                  <c:v>0.0001388888888888889</c:v>
                </c:pt>
                <c:pt idx="19">
                  <c:v>0.0001273148148148148</c:v>
                </c:pt>
                <c:pt idx="20">
                  <c:v>0.00030092592592592595</c:v>
                </c:pt>
                <c:pt idx="21">
                  <c:v>0.0002893518518518519</c:v>
                </c:pt>
                <c:pt idx="22">
                  <c:v>0.0005208333333333333</c:v>
                </c:pt>
                <c:pt idx="23">
                  <c:v>0.00047453703703703704</c:v>
                </c:pt>
                <c:pt idx="24">
                  <c:v>0.0025578703703703705</c:v>
                </c:pt>
                <c:pt idx="25">
                  <c:v>0.002800925925925926</c:v>
                </c:pt>
                <c:pt idx="26">
                  <c:v>0.0007638888888888889</c:v>
                </c:pt>
                <c:pt idx="27">
                  <c:v>0.0004629629629629629</c:v>
                </c:pt>
                <c:pt idx="28">
                  <c:v>0.0002662037037037037</c:v>
                </c:pt>
                <c:pt idx="29">
                  <c:v>0.00018518518518518518</c:v>
                </c:pt>
                <c:pt idx="30">
                  <c:v>0.00017361111111111112</c:v>
                </c:pt>
                <c:pt idx="31">
                  <c:v>0.00017361111111111112</c:v>
                </c:pt>
                <c:pt idx="32">
                  <c:v>0.0003356481481481481</c:v>
                </c:pt>
                <c:pt idx="33">
                  <c:v>0.0002199074074074074</c:v>
                </c:pt>
                <c:pt idx="34">
                  <c:v>0.0003935185185185185</c:v>
                </c:pt>
                <c:pt idx="35">
                  <c:v>0.00048611111111111104</c:v>
                </c:pt>
              </c:numCache>
            </c:numRef>
          </c:val>
        </c:ser>
        <c:axId val="30422610"/>
        <c:axId val="5368035"/>
      </c:barChart>
      <c:lineChart>
        <c:grouping val="standard"/>
        <c:varyColors val="0"/>
        <c:ser>
          <c:idx val="0"/>
          <c:order val="1"/>
          <c:tx>
            <c:strRef>
              <c:f>Sheet2!$A$7</c:f>
              <c:strCache>
                <c:ptCount val="1"/>
                <c:pt idx="0">
                  <c:v>91% Cust Access Center Satisfaction-YTD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Sheet2!$B$4:$M$4</c:f>
              <c:strCache>
                <c:ptCount val="3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</c:strCache>
            </c:strRef>
          </c:cat>
          <c:val>
            <c:numRef>
              <c:f>Sheet2!$B$7:$M$7</c:f>
              <c:numCache>
                <c:ptCount val="36"/>
                <c:pt idx="0">
                  <c:v>0.92</c:v>
                </c:pt>
                <c:pt idx="1">
                  <c:v>0.925</c:v>
                </c:pt>
                <c:pt idx="2">
                  <c:v>0.915</c:v>
                </c:pt>
                <c:pt idx="3">
                  <c:v>0.937</c:v>
                </c:pt>
                <c:pt idx="4">
                  <c:v>0.936</c:v>
                </c:pt>
                <c:pt idx="5">
                  <c:v>0.931</c:v>
                </c:pt>
                <c:pt idx="6">
                  <c:v>0.928</c:v>
                </c:pt>
                <c:pt idx="7">
                  <c:v>0.916</c:v>
                </c:pt>
                <c:pt idx="8">
                  <c:v>0.964</c:v>
                </c:pt>
                <c:pt idx="9">
                  <c:v>0.919</c:v>
                </c:pt>
                <c:pt idx="10">
                  <c:v>0.936</c:v>
                </c:pt>
                <c:pt idx="11">
                  <c:v>0.957</c:v>
                </c:pt>
                <c:pt idx="12">
                  <c:v>0.92</c:v>
                </c:pt>
                <c:pt idx="13">
                  <c:v>0.95</c:v>
                </c:pt>
                <c:pt idx="14">
                  <c:v>0.934</c:v>
                </c:pt>
                <c:pt idx="15">
                  <c:v>0.937</c:v>
                </c:pt>
                <c:pt idx="16">
                  <c:v>0.931</c:v>
                </c:pt>
                <c:pt idx="17">
                  <c:v>0.924</c:v>
                </c:pt>
                <c:pt idx="18">
                  <c:v>0.959</c:v>
                </c:pt>
                <c:pt idx="19">
                  <c:v>0.929</c:v>
                </c:pt>
                <c:pt idx="20">
                  <c:v>0.942</c:v>
                </c:pt>
                <c:pt idx="21">
                  <c:v>0.953</c:v>
                </c:pt>
                <c:pt idx="22">
                  <c:v>0.929</c:v>
                </c:pt>
                <c:pt idx="23">
                  <c:v>0.95</c:v>
                </c:pt>
                <c:pt idx="24">
                  <c:v>0.896</c:v>
                </c:pt>
                <c:pt idx="25">
                  <c:v>0.865</c:v>
                </c:pt>
                <c:pt idx="26">
                  <c:v>0.914</c:v>
                </c:pt>
                <c:pt idx="27">
                  <c:v>0.895</c:v>
                </c:pt>
                <c:pt idx="28">
                  <c:v>0.942</c:v>
                </c:pt>
                <c:pt idx="29">
                  <c:v>0.946</c:v>
                </c:pt>
                <c:pt idx="30">
                  <c:v>0.924</c:v>
                </c:pt>
                <c:pt idx="31">
                  <c:v>0.935</c:v>
                </c:pt>
                <c:pt idx="32">
                  <c:v>0.921</c:v>
                </c:pt>
                <c:pt idx="33">
                  <c:v>0.939</c:v>
                </c:pt>
                <c:pt idx="34">
                  <c:v>0.942</c:v>
                </c:pt>
                <c:pt idx="35">
                  <c:v>0.924</c:v>
                </c:pt>
              </c:numCache>
            </c:numRef>
          </c:val>
          <c:smooth val="0"/>
        </c:ser>
        <c:axId val="48312316"/>
        <c:axId val="32157661"/>
      </c:line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8035"/>
        <c:crosses val="autoZero"/>
        <c:auto val="0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22610"/>
        <c:crossesAt val="1"/>
        <c:crossBetween val="between"/>
        <c:dispUnits/>
      </c:valAx>
      <c:catAx>
        <c:axId val="48312316"/>
        <c:scaling>
          <c:orientation val="minMax"/>
        </c:scaling>
        <c:axPos val="b"/>
        <c:delete val="1"/>
        <c:majorTickMark val="in"/>
        <c:minorTickMark val="none"/>
        <c:tickLblPos val="nextTo"/>
        <c:crossAx val="32157661"/>
        <c:crosses val="autoZero"/>
        <c:auto val="0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12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0405"/>
          <c:w val="0.1625"/>
          <c:h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0.03175</cdr:y>
    </cdr:from>
    <cdr:to>
      <cdr:x>0.69825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80975"/>
          <a:ext cx="38481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2007 Customer Access Center Satistafion and Call Answer Performance  Level Comparison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0.2505</cdr:x>
      <cdr:y>0.03175</cdr:y>
    </cdr:from>
    <cdr:to>
      <cdr:x>0.70325</cdr:x>
      <cdr:y>0.1355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80975"/>
          <a:ext cx="39243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2005 - 2007 Customer Access Center Satistafion and Call Answer Performance  Level Comparison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9.7109375" style="0" customWidth="1"/>
    <col min="2" max="2" width="10.140625" style="0" customWidth="1"/>
    <col min="3" max="3" width="11.8515625" style="0" customWidth="1"/>
    <col min="4" max="4" width="11.57421875" style="0" customWidth="1"/>
    <col min="5" max="5" width="14.140625" style="0" customWidth="1"/>
    <col min="6" max="6" width="3.8515625" style="0" customWidth="1"/>
    <col min="7" max="7" width="14.421875" style="0" customWidth="1"/>
  </cols>
  <sheetData>
    <row r="1" spans="1:7" ht="12.75">
      <c r="A1" s="17" t="s">
        <v>24</v>
      </c>
      <c r="B1" s="17"/>
      <c r="C1" s="17"/>
      <c r="D1" s="17"/>
      <c r="E1" s="17"/>
      <c r="F1" s="17"/>
      <c r="G1" s="17"/>
    </row>
    <row r="2" spans="1:7" ht="12.75">
      <c r="A2" s="1" t="s">
        <v>16</v>
      </c>
      <c r="B2" s="1" t="s">
        <v>17</v>
      </c>
      <c r="C2" s="1" t="s">
        <v>19</v>
      </c>
      <c r="D2" s="1" t="s">
        <v>1</v>
      </c>
      <c r="E2" s="1" t="s">
        <v>18</v>
      </c>
      <c r="F2" s="1"/>
      <c r="G2" s="1" t="s">
        <v>2</v>
      </c>
    </row>
    <row r="3" spans="1:7" ht="12.75">
      <c r="A3" t="s">
        <v>0</v>
      </c>
      <c r="B3">
        <v>78</v>
      </c>
      <c r="C3" s="3">
        <v>33000</v>
      </c>
      <c r="D3" s="3">
        <f>C3*0.5</f>
        <v>16500</v>
      </c>
      <c r="E3" s="3">
        <f>C3+D3</f>
        <v>49500</v>
      </c>
      <c r="F3" s="3"/>
      <c r="G3" s="3">
        <f>B3*E3</f>
        <v>3861000</v>
      </c>
    </row>
    <row r="4" spans="1:7" ht="12.75">
      <c r="A4" t="s">
        <v>3</v>
      </c>
      <c r="B4">
        <v>3</v>
      </c>
      <c r="C4" s="3">
        <v>65000</v>
      </c>
      <c r="D4" s="3">
        <f>C4*0.5</f>
        <v>32500</v>
      </c>
      <c r="E4" s="3">
        <f>C4+D4</f>
        <v>97500</v>
      </c>
      <c r="F4" s="3"/>
      <c r="G4" s="3">
        <f>B4*E4</f>
        <v>292500</v>
      </c>
    </row>
    <row r="5" spans="1:7" ht="12.75">
      <c r="A5" t="s">
        <v>4</v>
      </c>
      <c r="B5">
        <v>6</v>
      </c>
      <c r="C5" s="3">
        <v>65000</v>
      </c>
      <c r="D5" s="3">
        <f>C5*0.5</f>
        <v>32500</v>
      </c>
      <c r="E5" s="3">
        <f>C5+D5</f>
        <v>97500</v>
      </c>
      <c r="F5" s="3"/>
      <c r="G5" s="3">
        <f>B5*E5</f>
        <v>585000</v>
      </c>
    </row>
    <row r="6" spans="1:7" ht="12.75">
      <c r="A6" t="s">
        <v>5</v>
      </c>
      <c r="B6">
        <v>1</v>
      </c>
      <c r="C6" s="3">
        <v>65000</v>
      </c>
      <c r="D6" s="3">
        <f>C6*0.5</f>
        <v>32500</v>
      </c>
      <c r="E6" s="3">
        <f>C6+D6</f>
        <v>97500</v>
      </c>
      <c r="F6" s="3"/>
      <c r="G6" s="3">
        <f>B6*E6</f>
        <v>97500</v>
      </c>
    </row>
    <row r="7" spans="1:7" ht="12.75">
      <c r="A7" t="s">
        <v>9</v>
      </c>
      <c r="B7">
        <v>1</v>
      </c>
      <c r="C7" s="3">
        <v>45000</v>
      </c>
      <c r="D7" s="3">
        <f>C7*0.5</f>
        <v>22500</v>
      </c>
      <c r="E7" s="3">
        <f>C7+D7</f>
        <v>67500</v>
      </c>
      <c r="F7" s="3"/>
      <c r="G7" s="3">
        <f>B7*E7</f>
        <v>67500</v>
      </c>
    </row>
    <row r="8" spans="1:7" ht="12.75">
      <c r="A8" t="s">
        <v>6</v>
      </c>
      <c r="C8" s="3"/>
      <c r="D8" s="3"/>
      <c r="E8" s="3"/>
      <c r="F8" s="3"/>
      <c r="G8" s="3"/>
    </row>
    <row r="9" spans="1:7" ht="12.75">
      <c r="A9" s="2" t="s">
        <v>20</v>
      </c>
      <c r="B9">
        <v>87</v>
      </c>
      <c r="C9" s="3">
        <v>3500</v>
      </c>
      <c r="D9" s="3"/>
      <c r="E9" s="3"/>
      <c r="F9" s="3"/>
      <c r="G9" s="3">
        <f>B9*C9</f>
        <v>304500</v>
      </c>
    </row>
    <row r="10" spans="1:7" ht="12.75">
      <c r="A10" s="2" t="s">
        <v>22</v>
      </c>
      <c r="C10" s="3"/>
      <c r="D10" s="3"/>
      <c r="E10" s="3"/>
      <c r="F10" s="3"/>
      <c r="G10" s="3">
        <v>100000</v>
      </c>
    </row>
    <row r="11" spans="1:7" ht="12.75">
      <c r="A11" s="15" t="s">
        <v>21</v>
      </c>
      <c r="C11" s="3"/>
      <c r="D11" s="3"/>
      <c r="E11" s="3"/>
      <c r="F11" s="3"/>
      <c r="G11" s="3"/>
    </row>
    <row r="12" spans="1:7" ht="12.75">
      <c r="A12" s="2" t="s">
        <v>7</v>
      </c>
      <c r="B12">
        <v>87</v>
      </c>
      <c r="C12" s="3">
        <v>150</v>
      </c>
      <c r="D12" s="3"/>
      <c r="E12" s="3"/>
      <c r="F12" s="3"/>
      <c r="G12" s="3">
        <f>B12*C12</f>
        <v>13050</v>
      </c>
    </row>
    <row r="13" spans="1:7" ht="12.75">
      <c r="A13" s="2" t="s">
        <v>8</v>
      </c>
      <c r="B13">
        <v>87</v>
      </c>
      <c r="C13" s="3">
        <v>1000</v>
      </c>
      <c r="D13" s="3"/>
      <c r="E13" s="3"/>
      <c r="F13" s="3"/>
      <c r="G13" s="3">
        <f>B13*C13</f>
        <v>87000</v>
      </c>
    </row>
    <row r="14" spans="1:7" ht="12.75">
      <c r="A14" t="s">
        <v>10</v>
      </c>
      <c r="B14">
        <v>2</v>
      </c>
      <c r="C14" s="3">
        <v>65000</v>
      </c>
      <c r="D14" s="3">
        <f>C14*0.65</f>
        <v>42250</v>
      </c>
      <c r="E14" s="3">
        <f>C14+D14</f>
        <v>107250</v>
      </c>
      <c r="F14" s="3"/>
      <c r="G14" s="3">
        <f>B14*E14</f>
        <v>214500</v>
      </c>
    </row>
    <row r="15" spans="3:7" ht="12.75">
      <c r="C15" s="3"/>
      <c r="D15" s="3"/>
      <c r="E15" s="3"/>
      <c r="F15" s="3"/>
      <c r="G15" s="3"/>
    </row>
    <row r="16" spans="3:7" ht="12.75">
      <c r="C16" s="3"/>
      <c r="D16" s="3"/>
      <c r="E16" s="3"/>
      <c r="F16" s="3"/>
      <c r="G16" s="3"/>
    </row>
    <row r="17" spans="1:7" ht="12.75">
      <c r="A17" t="s">
        <v>11</v>
      </c>
      <c r="C17" s="3"/>
      <c r="D17" s="3"/>
      <c r="E17" s="3"/>
      <c r="F17" s="3"/>
      <c r="G17" s="3">
        <f>SUM(G3:G16)</f>
        <v>5622550</v>
      </c>
    </row>
    <row r="19" ht="12.75">
      <c r="A19" t="s">
        <v>12</v>
      </c>
    </row>
    <row r="20" ht="12.75">
      <c r="A20" t="s">
        <v>13</v>
      </c>
    </row>
    <row r="21" ht="12.75">
      <c r="A21" t="s">
        <v>23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&amp;L&amp;D&amp;C&amp;Z&amp;F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M7"/>
  <sheetViews>
    <sheetView workbookViewId="0" topLeftCell="A1">
      <selection activeCell="E25" sqref="E25"/>
    </sheetView>
  </sheetViews>
  <sheetFormatPr defaultColWidth="9.140625" defaultRowHeight="12.75"/>
  <cols>
    <col min="1" max="1" width="37.57421875" style="0" customWidth="1"/>
  </cols>
  <sheetData>
    <row r="4" spans="2:13" ht="12.75">
      <c r="B4" s="16">
        <v>39083</v>
      </c>
      <c r="C4" s="16">
        <v>39114</v>
      </c>
      <c r="D4" s="16">
        <v>39142</v>
      </c>
      <c r="E4" s="16">
        <v>39173</v>
      </c>
      <c r="F4" s="16">
        <v>39203</v>
      </c>
      <c r="G4" s="16">
        <v>39234</v>
      </c>
      <c r="H4" s="16">
        <v>39264</v>
      </c>
      <c r="I4" s="16">
        <v>39295</v>
      </c>
      <c r="J4" s="16">
        <v>39326</v>
      </c>
      <c r="K4" s="16">
        <v>39356</v>
      </c>
      <c r="L4" s="16">
        <v>39387</v>
      </c>
      <c r="M4" s="16">
        <v>39417</v>
      </c>
    </row>
    <row r="5" spans="1:13" ht="12.75">
      <c r="A5" s="13" t="s">
        <v>14</v>
      </c>
      <c r="B5" s="12">
        <v>0.3939</v>
      </c>
      <c r="C5" s="4">
        <v>0.4794</v>
      </c>
      <c r="D5" s="4">
        <v>0.5018</v>
      </c>
      <c r="E5" s="4">
        <v>0.7604</v>
      </c>
      <c r="F5" s="4">
        <v>0.8493</v>
      </c>
      <c r="G5" s="5">
        <v>0.9091</v>
      </c>
      <c r="H5" s="5">
        <v>0.9341</v>
      </c>
      <c r="I5" s="5">
        <v>0.9043</v>
      </c>
      <c r="J5" s="5">
        <v>0.871</v>
      </c>
      <c r="K5" s="5">
        <v>0.9166</v>
      </c>
      <c r="L5" s="5">
        <v>0.7838</v>
      </c>
      <c r="M5" s="5">
        <v>0.7316</v>
      </c>
    </row>
    <row r="6" spans="1:13" ht="12.75">
      <c r="A6" s="13" t="s">
        <v>15</v>
      </c>
      <c r="B6" s="6">
        <v>0.0025578703703703705</v>
      </c>
      <c r="C6" s="7">
        <v>0.002800925925925926</v>
      </c>
      <c r="D6" s="7">
        <v>0.0007638888888888889</v>
      </c>
      <c r="E6" s="7">
        <v>0.0004629629629629629</v>
      </c>
      <c r="F6" s="7">
        <v>0.0002662037037037037</v>
      </c>
      <c r="G6" s="7">
        <v>0.00018518518518518518</v>
      </c>
      <c r="H6" s="7">
        <v>0.00017361111111111112</v>
      </c>
      <c r="I6" s="7">
        <v>0.00017361111111111112</v>
      </c>
      <c r="J6" s="7">
        <v>0.0003356481481481481</v>
      </c>
      <c r="K6" s="8">
        <v>0.0002199074074074074</v>
      </c>
      <c r="L6" s="8">
        <v>0.0003935185185185185</v>
      </c>
      <c r="M6" s="8">
        <v>0.00048611111111111104</v>
      </c>
    </row>
    <row r="7" spans="1:13" ht="13.5" thickBot="1">
      <c r="A7" s="14" t="s">
        <v>25</v>
      </c>
      <c r="B7" s="9">
        <v>0.896</v>
      </c>
      <c r="C7" s="10">
        <v>0.865</v>
      </c>
      <c r="D7" s="10">
        <v>0.914</v>
      </c>
      <c r="E7" s="10">
        <v>0.895</v>
      </c>
      <c r="F7" s="10">
        <v>0.942</v>
      </c>
      <c r="G7" s="10">
        <v>0.946</v>
      </c>
      <c r="H7" s="10">
        <v>0.924</v>
      </c>
      <c r="I7" s="10">
        <v>0.935</v>
      </c>
      <c r="J7" s="10">
        <v>0.921</v>
      </c>
      <c r="K7" s="11">
        <v>0.939</v>
      </c>
      <c r="L7" s="11">
        <v>0.942</v>
      </c>
      <c r="M7" s="11">
        <v>0.924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Puget Sound Energy</cp:lastModifiedBy>
  <dcterms:created xsi:type="dcterms:W3CDTF">2008-06-03T19:43:59Z</dcterms:created>
  <dcterms:modified xsi:type="dcterms:W3CDTF">2008-06-20T18:52:23Z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