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2.12 Misc Restating\12.2018\"/>
    </mc:Choice>
  </mc:AlternateContent>
  <bookViews>
    <workbookView xWindow="0" yWindow="90" windowWidth="12195" windowHeight="6630" activeTab="4"/>
  </bookViews>
  <sheets>
    <sheet name="MR-NU-1" sheetId="6" r:id="rId1"/>
    <sheet name="MR-NU-2" sheetId="5" r:id="rId2"/>
    <sheet name="MR-NU-3" sheetId="4" r:id="rId3"/>
    <sheet name="Acerno_Cache_XXXXX" sheetId="10" state="veryHidden" r:id="rId4"/>
    <sheet name="Transaction Detail" sheetId="1" r:id="rId5"/>
    <sheet name="Exclusions" sheetId="3" r:id="rId6"/>
    <sheet name="Macro1" sheetId="2" state="veryHidden" r:id="rId7"/>
  </sheets>
  <definedNames>
    <definedName name="_xlnm._FilterDatabase" localSheetId="0" hidden="1">'MR-NU-1'!$B$8:$O$38</definedName>
    <definedName name="_xlnm._FilterDatabase" localSheetId="4" hidden="1">'Transaction Detail'!$A$3:$P$79</definedName>
    <definedName name="Macro1">Macro1!$A$1</definedName>
    <definedName name="Macro10">Macro1!$A$8</definedName>
    <definedName name="Macro2">Macro1!$A$34</definedName>
    <definedName name="Macro3">Macro1!$A$41</definedName>
    <definedName name="Macro4">Macro1!$A$48</definedName>
    <definedName name="Macro5">Macro1!$A$55</definedName>
    <definedName name="Macro6">Macro1!$A$62</definedName>
    <definedName name="Macro7">Macro1!$A$69</definedName>
    <definedName name="Macro8">Macro1!$A$76</definedName>
    <definedName name="Macro9">Macro1!$A$83</definedName>
    <definedName name="Recover">Macro1!$A$90</definedName>
    <definedName name="TableName">"Dummy"</definedName>
  </definedNames>
  <calcPr calcId="152511"/>
  <pivotCaches>
    <pivotCache cacheId="16" r:id="rId8"/>
  </pivotCaches>
</workbook>
</file>

<file path=xl/calcChain.xml><?xml version="1.0" encoding="utf-8"?>
<calcChain xmlns="http://schemas.openxmlformats.org/spreadsheetml/2006/main">
  <c r="H167" i="6" l="1"/>
  <c r="E167" i="6"/>
  <c r="H156" i="6"/>
  <c r="E156" i="6"/>
  <c r="F345" i="6" l="1"/>
  <c r="G345" i="6"/>
  <c r="I345" i="6"/>
  <c r="J345" i="6"/>
  <c r="K345" i="6"/>
  <c r="L345" i="6"/>
  <c r="M345" i="6"/>
  <c r="N345" i="6"/>
  <c r="O345" i="6"/>
  <c r="D266" i="6"/>
  <c r="D267" i="6" s="1"/>
  <c r="D268" i="6" s="1"/>
  <c r="D269" i="6" s="1"/>
  <c r="D263" i="6"/>
  <c r="D264" i="6" s="1"/>
  <c r="D256" i="6"/>
  <c r="D257" i="6" s="1"/>
  <c r="D258" i="6" s="1"/>
  <c r="D259" i="6" s="1"/>
  <c r="D260" i="6" s="1"/>
  <c r="D261" i="6" s="1"/>
  <c r="D246" i="6"/>
  <c r="D247" i="6" s="1"/>
  <c r="D248" i="6" s="1"/>
  <c r="D249" i="6" s="1"/>
  <c r="D250" i="6" s="1"/>
  <c r="D251" i="6" s="1"/>
  <c r="D252" i="6" s="1"/>
  <c r="D253" i="6" s="1"/>
  <c r="D254" i="6" s="1"/>
  <c r="D237" i="6"/>
  <c r="D238" i="6" s="1"/>
  <c r="D239" i="6" s="1"/>
  <c r="D240" i="6" s="1"/>
  <c r="D234" i="6"/>
  <c r="D235" i="6" s="1"/>
  <c r="D227" i="6"/>
  <c r="D228" i="6" s="1"/>
  <c r="D229" i="6" s="1"/>
  <c r="D230" i="6" s="1"/>
  <c r="D231" i="6" s="1"/>
  <c r="D232" i="6" s="1"/>
  <c r="D217" i="6"/>
  <c r="D218" i="6" s="1"/>
  <c r="D219" i="6" s="1"/>
  <c r="D220" i="6" s="1"/>
  <c r="D221" i="6" s="1"/>
  <c r="D222" i="6" s="1"/>
  <c r="D223" i="6" s="1"/>
  <c r="D224" i="6" s="1"/>
  <c r="D225" i="6" s="1"/>
  <c r="D373" i="6" l="1"/>
  <c r="D345" i="6"/>
  <c r="H311" i="6"/>
  <c r="I311" i="6"/>
  <c r="J311" i="6"/>
  <c r="M311" i="6"/>
  <c r="N311" i="6"/>
  <c r="O311" i="6"/>
  <c r="H312" i="6"/>
  <c r="I312" i="6"/>
  <c r="J312" i="6"/>
  <c r="M312" i="6"/>
  <c r="N312" i="6"/>
  <c r="O312" i="6"/>
  <c r="H313" i="6"/>
  <c r="I313" i="6"/>
  <c r="J313" i="6"/>
  <c r="M313" i="6"/>
  <c r="N313" i="6"/>
  <c r="O313" i="6"/>
  <c r="H314" i="6"/>
  <c r="I314" i="6"/>
  <c r="J314" i="6"/>
  <c r="M314" i="6"/>
  <c r="N314" i="6"/>
  <c r="O314" i="6"/>
  <c r="H315" i="6"/>
  <c r="I315" i="6"/>
  <c r="J315" i="6"/>
  <c r="M315" i="6"/>
  <c r="N315" i="6"/>
  <c r="O315" i="6"/>
  <c r="H316" i="6"/>
  <c r="I316" i="6"/>
  <c r="J316" i="6"/>
  <c r="M316" i="6"/>
  <c r="N316" i="6"/>
  <c r="O316" i="6"/>
  <c r="H317" i="6"/>
  <c r="I317" i="6"/>
  <c r="J317" i="6"/>
  <c r="M317" i="6"/>
  <c r="N317" i="6"/>
  <c r="O317" i="6"/>
  <c r="H318" i="6"/>
  <c r="I318" i="6"/>
  <c r="J318" i="6"/>
  <c r="M318" i="6"/>
  <c r="N318" i="6"/>
  <c r="O318" i="6"/>
  <c r="H319" i="6"/>
  <c r="I319" i="6"/>
  <c r="J319" i="6"/>
  <c r="L319" i="6"/>
  <c r="M319" i="6"/>
  <c r="N319" i="6"/>
  <c r="O319" i="6"/>
  <c r="D330" i="6"/>
  <c r="F330" i="6"/>
  <c r="G330" i="6"/>
  <c r="H330" i="6"/>
  <c r="I330" i="6"/>
  <c r="J330" i="6"/>
  <c r="M330" i="6"/>
  <c r="N330" i="6"/>
  <c r="O330" i="6"/>
  <c r="H335" i="6"/>
  <c r="I335" i="6"/>
  <c r="J335" i="6"/>
  <c r="M335" i="6"/>
  <c r="N335" i="6"/>
  <c r="O335" i="6"/>
  <c r="H336" i="6"/>
  <c r="I336" i="6"/>
  <c r="J336" i="6"/>
  <c r="M336" i="6"/>
  <c r="N336" i="6"/>
  <c r="O336" i="6"/>
  <c r="H337" i="6"/>
  <c r="I337" i="6"/>
  <c r="J337" i="6"/>
  <c r="M337" i="6"/>
  <c r="N337" i="6"/>
  <c r="O337" i="6"/>
  <c r="H338" i="6"/>
  <c r="I338" i="6"/>
  <c r="J338" i="6"/>
  <c r="M338" i="6"/>
  <c r="N338" i="6"/>
  <c r="O338" i="6"/>
  <c r="H339" i="6"/>
  <c r="I339" i="6"/>
  <c r="J339" i="6"/>
  <c r="M339" i="6"/>
  <c r="N339" i="6"/>
  <c r="O339" i="6"/>
  <c r="I277" i="6"/>
  <c r="J277" i="6"/>
  <c r="K277" i="6"/>
  <c r="L277" i="6"/>
  <c r="M277" i="6"/>
  <c r="N277" i="6"/>
  <c r="O277" i="6"/>
  <c r="I278" i="6"/>
  <c r="J278" i="6"/>
  <c r="K278" i="6"/>
  <c r="L278" i="6"/>
  <c r="M278" i="6"/>
  <c r="N278" i="6"/>
  <c r="O278" i="6"/>
  <c r="I279" i="6"/>
  <c r="J279" i="6"/>
  <c r="K279" i="6"/>
  <c r="L279" i="6"/>
  <c r="M279" i="6"/>
  <c r="N279" i="6"/>
  <c r="O279" i="6"/>
  <c r="I280" i="6"/>
  <c r="J280" i="6"/>
  <c r="K280" i="6"/>
  <c r="L280" i="6"/>
  <c r="M280" i="6"/>
  <c r="N280" i="6"/>
  <c r="O280" i="6"/>
  <c r="I281" i="6"/>
  <c r="J281" i="6"/>
  <c r="K281" i="6"/>
  <c r="L281" i="6"/>
  <c r="M281" i="6"/>
  <c r="N281" i="6"/>
  <c r="O281" i="6"/>
  <c r="I282" i="6"/>
  <c r="J282" i="6"/>
  <c r="K282" i="6"/>
  <c r="L282" i="6"/>
  <c r="M282" i="6"/>
  <c r="N282" i="6"/>
  <c r="O282" i="6"/>
  <c r="I283" i="6"/>
  <c r="J283" i="6"/>
  <c r="K283" i="6"/>
  <c r="L283" i="6"/>
  <c r="M283" i="6"/>
  <c r="N283" i="6"/>
  <c r="O283" i="6"/>
  <c r="I284" i="6"/>
  <c r="J284" i="6"/>
  <c r="K284" i="6"/>
  <c r="L284" i="6"/>
  <c r="M284" i="6"/>
  <c r="N284" i="6"/>
  <c r="O284" i="6"/>
  <c r="H285" i="6"/>
  <c r="I285" i="6"/>
  <c r="J285" i="6"/>
  <c r="K285" i="6"/>
  <c r="L285" i="6"/>
  <c r="M285" i="6"/>
  <c r="N285" i="6"/>
  <c r="O285" i="6"/>
  <c r="I286" i="6"/>
  <c r="J286" i="6"/>
  <c r="K286" i="6"/>
  <c r="L286" i="6"/>
  <c r="M286" i="6"/>
  <c r="N286" i="6"/>
  <c r="O286" i="6"/>
  <c r="I287" i="6"/>
  <c r="J287" i="6"/>
  <c r="K287" i="6"/>
  <c r="L287" i="6"/>
  <c r="M287" i="6"/>
  <c r="N287" i="6"/>
  <c r="O287" i="6"/>
  <c r="I288" i="6"/>
  <c r="J288" i="6"/>
  <c r="K288" i="6"/>
  <c r="L288" i="6"/>
  <c r="M288" i="6"/>
  <c r="N288" i="6"/>
  <c r="O288" i="6"/>
  <c r="I289" i="6"/>
  <c r="J289" i="6"/>
  <c r="K289" i="6"/>
  <c r="L289" i="6"/>
  <c r="M289" i="6"/>
  <c r="N289" i="6"/>
  <c r="O289" i="6"/>
  <c r="I290" i="6"/>
  <c r="J290" i="6"/>
  <c r="K290" i="6"/>
  <c r="L290" i="6"/>
  <c r="M290" i="6"/>
  <c r="N290" i="6"/>
  <c r="O290" i="6"/>
  <c r="I291" i="6"/>
  <c r="J291" i="6"/>
  <c r="K291" i="6"/>
  <c r="L291" i="6"/>
  <c r="M291" i="6"/>
  <c r="N291" i="6"/>
  <c r="O291" i="6"/>
  <c r="I292" i="6"/>
  <c r="J292" i="6"/>
  <c r="K292" i="6"/>
  <c r="L292" i="6"/>
  <c r="M292" i="6"/>
  <c r="N292" i="6"/>
  <c r="O292" i="6"/>
  <c r="I293" i="6"/>
  <c r="J293" i="6"/>
  <c r="K293" i="6"/>
  <c r="L293" i="6"/>
  <c r="M293" i="6"/>
  <c r="N293" i="6"/>
  <c r="O293" i="6"/>
  <c r="I294" i="6"/>
  <c r="J294" i="6"/>
  <c r="K294" i="6"/>
  <c r="L294" i="6"/>
  <c r="M294" i="6"/>
  <c r="N294" i="6"/>
  <c r="O294" i="6"/>
  <c r="I295" i="6"/>
  <c r="J295" i="6"/>
  <c r="K295" i="6"/>
  <c r="L295" i="6"/>
  <c r="M295" i="6"/>
  <c r="N295" i="6"/>
  <c r="O295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I301" i="6"/>
  <c r="J301" i="6"/>
  <c r="K301" i="6"/>
  <c r="L301" i="6"/>
  <c r="M301" i="6"/>
  <c r="N301" i="6"/>
  <c r="O301" i="6"/>
  <c r="I302" i="6"/>
  <c r="J302" i="6"/>
  <c r="K302" i="6"/>
  <c r="L302" i="6"/>
  <c r="M302" i="6"/>
  <c r="N302" i="6"/>
  <c r="O302" i="6"/>
  <c r="I303" i="6"/>
  <c r="J303" i="6"/>
  <c r="K303" i="6"/>
  <c r="L303" i="6"/>
  <c r="M303" i="6"/>
  <c r="N303" i="6"/>
  <c r="O303" i="6"/>
  <c r="I304" i="6"/>
  <c r="J304" i="6"/>
  <c r="K304" i="6"/>
  <c r="L304" i="6"/>
  <c r="M304" i="6"/>
  <c r="N304" i="6"/>
  <c r="O304" i="6"/>
  <c r="I305" i="6"/>
  <c r="J305" i="6"/>
  <c r="K305" i="6"/>
  <c r="L305" i="6"/>
  <c r="M305" i="6"/>
  <c r="N305" i="6"/>
  <c r="O305" i="6"/>
  <c r="D276" i="6"/>
  <c r="F202" i="6"/>
  <c r="F203" i="6" s="1"/>
  <c r="F204" i="6" s="1"/>
  <c r="F205" i="6" s="1"/>
  <c r="G202" i="6"/>
  <c r="G203" i="6" s="1"/>
  <c r="G204" i="6" s="1"/>
  <c r="G205" i="6" s="1"/>
  <c r="H202" i="6"/>
  <c r="H331" i="6" s="1"/>
  <c r="I202" i="6"/>
  <c r="I203" i="6" s="1"/>
  <c r="I332" i="6" s="1"/>
  <c r="J202" i="6"/>
  <c r="J203" i="6" s="1"/>
  <c r="J204" i="6" s="1"/>
  <c r="J205" i="6" s="1"/>
  <c r="J334" i="6" s="1"/>
  <c r="M202" i="6"/>
  <c r="M331" i="6" s="1"/>
  <c r="N202" i="6"/>
  <c r="N331" i="6" s="1"/>
  <c r="O202" i="6"/>
  <c r="O203" i="6" s="1"/>
  <c r="D202" i="6"/>
  <c r="E191" i="6"/>
  <c r="E192" i="6" s="1"/>
  <c r="E193" i="6" s="1"/>
  <c r="E194" i="6" s="1"/>
  <c r="E195" i="6" s="1"/>
  <c r="E196" i="6" s="1"/>
  <c r="E197" i="6" s="1"/>
  <c r="E198" i="6" s="1"/>
  <c r="E199" i="6" s="1"/>
  <c r="E200" i="6" s="1"/>
  <c r="F191" i="6"/>
  <c r="F192" i="6" s="1"/>
  <c r="F193" i="6" s="1"/>
  <c r="F194" i="6" s="1"/>
  <c r="F195" i="6" s="1"/>
  <c r="F196" i="6" s="1"/>
  <c r="F197" i="6" s="1"/>
  <c r="F198" i="6" s="1"/>
  <c r="F199" i="6" s="1"/>
  <c r="F200" i="6" s="1"/>
  <c r="G191" i="6"/>
  <c r="G192" i="6" s="1"/>
  <c r="G193" i="6" s="1"/>
  <c r="G194" i="6" s="1"/>
  <c r="G195" i="6" s="1"/>
  <c r="G196" i="6" s="1"/>
  <c r="G197" i="6" s="1"/>
  <c r="G198" i="6" s="1"/>
  <c r="G199" i="6" s="1"/>
  <c r="G200" i="6" s="1"/>
  <c r="H191" i="6"/>
  <c r="H320" i="6" s="1"/>
  <c r="I191" i="6"/>
  <c r="I320" i="6" s="1"/>
  <c r="J191" i="6"/>
  <c r="J320" i="6" s="1"/>
  <c r="K191" i="6"/>
  <c r="K192" i="6" s="1"/>
  <c r="K193" i="6" s="1"/>
  <c r="K194" i="6" s="1"/>
  <c r="K195" i="6" s="1"/>
  <c r="K196" i="6" s="1"/>
  <c r="K197" i="6" s="1"/>
  <c r="K198" i="6" s="1"/>
  <c r="K199" i="6" s="1"/>
  <c r="K200" i="6" s="1"/>
  <c r="L191" i="6"/>
  <c r="L192" i="6" s="1"/>
  <c r="L193" i="6" s="1"/>
  <c r="M191" i="6"/>
  <c r="M320" i="6" s="1"/>
  <c r="N191" i="6"/>
  <c r="O191" i="6"/>
  <c r="D191" i="6"/>
  <c r="D192" i="6" s="1"/>
  <c r="D193" i="6" s="1"/>
  <c r="H203" i="6" l="1"/>
  <c r="L320" i="6"/>
  <c r="J332" i="6"/>
  <c r="J331" i="6"/>
  <c r="O332" i="6"/>
  <c r="O204" i="6"/>
  <c r="N320" i="6"/>
  <c r="N192" i="6"/>
  <c r="H332" i="6"/>
  <c r="H204" i="6"/>
  <c r="D194" i="6"/>
  <c r="I204" i="6"/>
  <c r="O331" i="6"/>
  <c r="L322" i="6"/>
  <c r="L194" i="6"/>
  <c r="O192" i="6"/>
  <c r="O320" i="6"/>
  <c r="J192" i="6"/>
  <c r="N203" i="6"/>
  <c r="I331" i="6"/>
  <c r="L321" i="6"/>
  <c r="I192" i="6"/>
  <c r="M203" i="6"/>
  <c r="M192" i="6"/>
  <c r="H192" i="6"/>
  <c r="P296" i="6"/>
  <c r="J333" i="6"/>
  <c r="D203" i="6"/>
  <c r="G148" i="6"/>
  <c r="G149" i="6" s="1"/>
  <c r="G150" i="6" s="1"/>
  <c r="G151" i="6" s="1"/>
  <c r="G152" i="6" s="1"/>
  <c r="G153" i="6" s="1"/>
  <c r="G154" i="6" s="1"/>
  <c r="G155" i="6" s="1"/>
  <c r="G157" i="6" s="1"/>
  <c r="G158" i="6" s="1"/>
  <c r="G159" i="6" s="1"/>
  <c r="G160" i="6" s="1"/>
  <c r="G161" i="6" s="1"/>
  <c r="G162" i="6" s="1"/>
  <c r="G163" i="6" s="1"/>
  <c r="G164" i="6" s="1"/>
  <c r="G165" i="6" s="1"/>
  <c r="G166" i="6" s="1"/>
  <c r="D157" i="6"/>
  <c r="F157" i="6"/>
  <c r="F158" i="6" s="1"/>
  <c r="F159" i="6" s="1"/>
  <c r="F160" i="6" s="1"/>
  <c r="F161" i="6" s="1"/>
  <c r="F162" i="6" s="1"/>
  <c r="F163" i="6" s="1"/>
  <c r="F164" i="6" s="1"/>
  <c r="F165" i="6" s="1"/>
  <c r="F166" i="6" s="1"/>
  <c r="F168" i="6" s="1"/>
  <c r="F169" i="6" s="1"/>
  <c r="F170" i="6" s="1"/>
  <c r="F171" i="6" s="1"/>
  <c r="E168" i="6"/>
  <c r="E169" i="6" s="1"/>
  <c r="E170" i="6" s="1"/>
  <c r="E171" i="6" s="1"/>
  <c r="G168" i="6"/>
  <c r="G169" i="6" s="1"/>
  <c r="G170" i="6" s="1"/>
  <c r="G171" i="6" s="1"/>
  <c r="H168" i="6"/>
  <c r="I168" i="6"/>
  <c r="J168" i="6"/>
  <c r="K168" i="6"/>
  <c r="L168" i="6"/>
  <c r="M168" i="6"/>
  <c r="N168" i="6"/>
  <c r="O168" i="6"/>
  <c r="D168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9" i="6"/>
  <c r="E39" i="6"/>
  <c r="F39" i="6"/>
  <c r="G39" i="6"/>
  <c r="H39" i="6"/>
  <c r="I39" i="6"/>
  <c r="J39" i="6"/>
  <c r="K39" i="6"/>
  <c r="L39" i="6"/>
  <c r="M39" i="6"/>
  <c r="N39" i="6"/>
  <c r="O39" i="6"/>
  <c r="D39" i="6"/>
  <c r="P39" i="6" s="1"/>
  <c r="O169" i="6" l="1"/>
  <c r="O297" i="6"/>
  <c r="K169" i="6"/>
  <c r="K297" i="6"/>
  <c r="M332" i="6"/>
  <c r="M204" i="6"/>
  <c r="O321" i="6"/>
  <c r="O193" i="6"/>
  <c r="I205" i="6"/>
  <c r="I334" i="6" s="1"/>
  <c r="I333" i="6"/>
  <c r="N169" i="6"/>
  <c r="N297" i="6"/>
  <c r="J169" i="6"/>
  <c r="J297" i="6"/>
  <c r="H321" i="6"/>
  <c r="H193" i="6"/>
  <c r="N332" i="6"/>
  <c r="N204" i="6"/>
  <c r="L323" i="6"/>
  <c r="L195" i="6"/>
  <c r="D195" i="6"/>
  <c r="N321" i="6"/>
  <c r="N193" i="6"/>
  <c r="M169" i="6"/>
  <c r="M297" i="6"/>
  <c r="I169" i="6"/>
  <c r="I297" i="6"/>
  <c r="M321" i="6"/>
  <c r="M193" i="6"/>
  <c r="I321" i="6"/>
  <c r="I193" i="6"/>
  <c r="J321" i="6"/>
  <c r="J193" i="6"/>
  <c r="L169" i="6"/>
  <c r="L297" i="6"/>
  <c r="H169" i="6"/>
  <c r="H297" i="6"/>
  <c r="H333" i="6"/>
  <c r="H205" i="6"/>
  <c r="H334" i="6" s="1"/>
  <c r="O333" i="6"/>
  <c r="O205" i="6"/>
  <c r="O334" i="6" s="1"/>
  <c r="D204" i="6"/>
  <c r="D169" i="6"/>
  <c r="E157" i="6"/>
  <c r="D158" i="6"/>
  <c r="H157" i="6"/>
  <c r="H286" i="6" s="1"/>
  <c r="K276" i="6"/>
  <c r="H170" i="6" l="1"/>
  <c r="H298" i="6"/>
  <c r="M170" i="6"/>
  <c r="M298" i="6"/>
  <c r="J170" i="6"/>
  <c r="J298" i="6"/>
  <c r="O170" i="6"/>
  <c r="O298" i="6"/>
  <c r="I322" i="6"/>
  <c r="I194" i="6"/>
  <c r="N322" i="6"/>
  <c r="N194" i="6"/>
  <c r="L324" i="6"/>
  <c r="L196" i="6"/>
  <c r="H322" i="6"/>
  <c r="H194" i="6"/>
  <c r="O194" i="6"/>
  <c r="O322" i="6"/>
  <c r="L170" i="6"/>
  <c r="L298" i="6"/>
  <c r="I170" i="6"/>
  <c r="I298" i="6"/>
  <c r="N170" i="6"/>
  <c r="N298" i="6"/>
  <c r="K170" i="6"/>
  <c r="K298" i="6"/>
  <c r="J322" i="6"/>
  <c r="J194" i="6"/>
  <c r="M322" i="6"/>
  <c r="M194" i="6"/>
  <c r="D196" i="6"/>
  <c r="N333" i="6"/>
  <c r="N205" i="6"/>
  <c r="N334" i="6" s="1"/>
  <c r="M333" i="6"/>
  <c r="M205" i="6"/>
  <c r="M334" i="6" s="1"/>
  <c r="D205" i="6"/>
  <c r="D170" i="6"/>
  <c r="E158" i="6"/>
  <c r="H158" i="6"/>
  <c r="H287" i="6" s="1"/>
  <c r="D159" i="6"/>
  <c r="N171" i="6" l="1"/>
  <c r="N300" i="6" s="1"/>
  <c r="N299" i="6"/>
  <c r="L171" i="6"/>
  <c r="L300" i="6" s="1"/>
  <c r="L299" i="6"/>
  <c r="H323" i="6"/>
  <c r="H195" i="6"/>
  <c r="N323" i="6"/>
  <c r="N195" i="6"/>
  <c r="M323" i="6"/>
  <c r="M195" i="6"/>
  <c r="O171" i="6"/>
  <c r="O300" i="6" s="1"/>
  <c r="O299" i="6"/>
  <c r="M171" i="6"/>
  <c r="M300" i="6" s="1"/>
  <c r="M299" i="6"/>
  <c r="K171" i="6"/>
  <c r="K300" i="6" s="1"/>
  <c r="K299" i="6"/>
  <c r="I171" i="6"/>
  <c r="I300" i="6" s="1"/>
  <c r="I299" i="6"/>
  <c r="L325" i="6"/>
  <c r="L197" i="6"/>
  <c r="I323" i="6"/>
  <c r="I195" i="6"/>
  <c r="D197" i="6"/>
  <c r="J323" i="6"/>
  <c r="J195" i="6"/>
  <c r="O195" i="6"/>
  <c r="O323" i="6"/>
  <c r="J171" i="6"/>
  <c r="J300" i="6" s="1"/>
  <c r="J299" i="6"/>
  <c r="H171" i="6"/>
  <c r="H300" i="6" s="1"/>
  <c r="H299" i="6"/>
  <c r="D171" i="6"/>
  <c r="E159" i="6"/>
  <c r="D160" i="6"/>
  <c r="H159" i="6"/>
  <c r="H288" i="6" s="1"/>
  <c r="G102" i="6"/>
  <c r="F102" i="6"/>
  <c r="E102" i="6"/>
  <c r="D102" i="6"/>
  <c r="D67" i="6"/>
  <c r="D103" i="6" l="1"/>
  <c r="D331" i="6"/>
  <c r="J324" i="6"/>
  <c r="J196" i="6"/>
  <c r="I324" i="6"/>
  <c r="I196" i="6"/>
  <c r="N324" i="6"/>
  <c r="N196" i="6"/>
  <c r="E103" i="6"/>
  <c r="E104" i="6" s="1"/>
  <c r="E105" i="6" s="1"/>
  <c r="M324" i="6"/>
  <c r="M196" i="6"/>
  <c r="F103" i="6"/>
  <c r="F331" i="6"/>
  <c r="D198" i="6"/>
  <c r="L326" i="6"/>
  <c r="L198" i="6"/>
  <c r="H324" i="6"/>
  <c r="H196" i="6"/>
  <c r="D68" i="6"/>
  <c r="D297" i="6"/>
  <c r="G103" i="6"/>
  <c r="G331" i="6"/>
  <c r="O196" i="6"/>
  <c r="O324" i="6"/>
  <c r="E160" i="6"/>
  <c r="D161" i="6"/>
  <c r="H160" i="6"/>
  <c r="H289" i="6" s="1"/>
  <c r="L327" i="6" l="1"/>
  <c r="L199" i="6"/>
  <c r="D104" i="6"/>
  <c r="D332" i="6"/>
  <c r="O325" i="6"/>
  <c r="O197" i="6"/>
  <c r="D69" i="6"/>
  <c r="D298" i="6"/>
  <c r="N325" i="6"/>
  <c r="N197" i="6"/>
  <c r="J197" i="6"/>
  <c r="J325" i="6"/>
  <c r="H325" i="6"/>
  <c r="H197" i="6"/>
  <c r="D199" i="6"/>
  <c r="F104" i="6"/>
  <c r="F332" i="6"/>
  <c r="G104" i="6"/>
  <c r="G332" i="6"/>
  <c r="M325" i="6"/>
  <c r="M197" i="6"/>
  <c r="I197" i="6"/>
  <c r="I325" i="6"/>
  <c r="H161" i="6"/>
  <c r="H290" i="6" s="1"/>
  <c r="D162" i="6"/>
  <c r="E161" i="6"/>
  <c r="H418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45" i="6"/>
  <c r="K371" i="6" s="1"/>
  <c r="E401" i="6"/>
  <c r="F401" i="6"/>
  <c r="G401" i="6"/>
  <c r="H401" i="6"/>
  <c r="I401" i="6"/>
  <c r="J401" i="6"/>
  <c r="L401" i="6"/>
  <c r="M401" i="6"/>
  <c r="N401" i="6"/>
  <c r="O401" i="6"/>
  <c r="E402" i="6"/>
  <c r="F402" i="6"/>
  <c r="G402" i="6"/>
  <c r="H402" i="6"/>
  <c r="I402" i="6"/>
  <c r="J402" i="6"/>
  <c r="L402" i="6"/>
  <c r="M402" i="6"/>
  <c r="N402" i="6"/>
  <c r="O402" i="6"/>
  <c r="E403" i="6"/>
  <c r="F403" i="6"/>
  <c r="G403" i="6"/>
  <c r="H403" i="6"/>
  <c r="I403" i="6"/>
  <c r="J403" i="6"/>
  <c r="L403" i="6"/>
  <c r="M403" i="6"/>
  <c r="N403" i="6"/>
  <c r="O403" i="6"/>
  <c r="E404" i="6"/>
  <c r="F404" i="6"/>
  <c r="G404" i="6"/>
  <c r="H404" i="6"/>
  <c r="I404" i="6"/>
  <c r="J404" i="6"/>
  <c r="L404" i="6"/>
  <c r="M404" i="6"/>
  <c r="N404" i="6"/>
  <c r="O404" i="6"/>
  <c r="E405" i="6"/>
  <c r="F405" i="6"/>
  <c r="G405" i="6"/>
  <c r="H405" i="6"/>
  <c r="I405" i="6"/>
  <c r="J405" i="6"/>
  <c r="L405" i="6"/>
  <c r="M405" i="6"/>
  <c r="N405" i="6"/>
  <c r="O405" i="6"/>
  <c r="E406" i="6"/>
  <c r="F406" i="6"/>
  <c r="G406" i="6"/>
  <c r="H406" i="6"/>
  <c r="I406" i="6"/>
  <c r="J406" i="6"/>
  <c r="L406" i="6"/>
  <c r="M406" i="6"/>
  <c r="N406" i="6"/>
  <c r="O406" i="6"/>
  <c r="E407" i="6"/>
  <c r="F407" i="6"/>
  <c r="G407" i="6"/>
  <c r="H407" i="6"/>
  <c r="I407" i="6"/>
  <c r="J407" i="6"/>
  <c r="L407" i="6"/>
  <c r="M407" i="6"/>
  <c r="N407" i="6"/>
  <c r="O407" i="6"/>
  <c r="E408" i="6"/>
  <c r="F408" i="6"/>
  <c r="G408" i="6"/>
  <c r="H408" i="6"/>
  <c r="I408" i="6"/>
  <c r="J408" i="6"/>
  <c r="L408" i="6"/>
  <c r="M408" i="6"/>
  <c r="N408" i="6"/>
  <c r="O408" i="6"/>
  <c r="E409" i="6"/>
  <c r="F409" i="6"/>
  <c r="G409" i="6"/>
  <c r="H409" i="6"/>
  <c r="I409" i="6"/>
  <c r="J409" i="6"/>
  <c r="L409" i="6"/>
  <c r="M409" i="6"/>
  <c r="N409" i="6"/>
  <c r="O409" i="6"/>
  <c r="E410" i="6"/>
  <c r="F410" i="6"/>
  <c r="G410" i="6"/>
  <c r="H410" i="6"/>
  <c r="I410" i="6"/>
  <c r="J410" i="6"/>
  <c r="L410" i="6"/>
  <c r="M410" i="6"/>
  <c r="N410" i="6"/>
  <c r="O410" i="6"/>
  <c r="E411" i="6"/>
  <c r="F411" i="6"/>
  <c r="G411" i="6"/>
  <c r="H411" i="6"/>
  <c r="I411" i="6"/>
  <c r="J411" i="6"/>
  <c r="L411" i="6"/>
  <c r="M411" i="6"/>
  <c r="N411" i="6"/>
  <c r="O411" i="6"/>
  <c r="E412" i="6"/>
  <c r="F412" i="6"/>
  <c r="G412" i="6"/>
  <c r="H412" i="6"/>
  <c r="I412" i="6"/>
  <c r="J412" i="6"/>
  <c r="L412" i="6"/>
  <c r="M412" i="6"/>
  <c r="N412" i="6"/>
  <c r="O412" i="6"/>
  <c r="E413" i="6"/>
  <c r="F413" i="6"/>
  <c r="G413" i="6"/>
  <c r="H413" i="6"/>
  <c r="I413" i="6"/>
  <c r="J413" i="6"/>
  <c r="L413" i="6"/>
  <c r="M413" i="6"/>
  <c r="N413" i="6"/>
  <c r="O413" i="6"/>
  <c r="E414" i="6"/>
  <c r="F414" i="6"/>
  <c r="G414" i="6"/>
  <c r="H414" i="6"/>
  <c r="I414" i="6"/>
  <c r="J414" i="6"/>
  <c r="L414" i="6"/>
  <c r="M414" i="6"/>
  <c r="N414" i="6"/>
  <c r="O414" i="6"/>
  <c r="E415" i="6"/>
  <c r="F415" i="6"/>
  <c r="G415" i="6"/>
  <c r="H415" i="6"/>
  <c r="I415" i="6"/>
  <c r="J415" i="6"/>
  <c r="L415" i="6"/>
  <c r="M415" i="6"/>
  <c r="N415" i="6"/>
  <c r="O415" i="6"/>
  <c r="E416" i="6"/>
  <c r="F416" i="6"/>
  <c r="G416" i="6"/>
  <c r="H416" i="6"/>
  <c r="I416" i="6"/>
  <c r="J416" i="6"/>
  <c r="L416" i="6"/>
  <c r="M416" i="6"/>
  <c r="N416" i="6"/>
  <c r="O416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E418" i="6"/>
  <c r="F418" i="6"/>
  <c r="G418" i="6"/>
  <c r="I418" i="6"/>
  <c r="J418" i="6"/>
  <c r="L418" i="6"/>
  <c r="M418" i="6"/>
  <c r="N418" i="6"/>
  <c r="O418" i="6"/>
  <c r="E419" i="6"/>
  <c r="F419" i="6"/>
  <c r="G419" i="6"/>
  <c r="H419" i="6"/>
  <c r="I419" i="6"/>
  <c r="J419" i="6"/>
  <c r="L419" i="6"/>
  <c r="M419" i="6"/>
  <c r="N419" i="6"/>
  <c r="O419" i="6"/>
  <c r="E420" i="6"/>
  <c r="F420" i="6"/>
  <c r="G420" i="6"/>
  <c r="H420" i="6"/>
  <c r="I420" i="6"/>
  <c r="J420" i="6"/>
  <c r="L420" i="6"/>
  <c r="M420" i="6"/>
  <c r="N420" i="6"/>
  <c r="O420" i="6"/>
  <c r="E421" i="6"/>
  <c r="F421" i="6"/>
  <c r="G421" i="6"/>
  <c r="H421" i="6"/>
  <c r="I421" i="6"/>
  <c r="J421" i="6"/>
  <c r="L421" i="6"/>
  <c r="M421" i="6"/>
  <c r="N421" i="6"/>
  <c r="O421" i="6"/>
  <c r="E422" i="6"/>
  <c r="F422" i="6"/>
  <c r="G422" i="6"/>
  <c r="H422" i="6"/>
  <c r="I422" i="6"/>
  <c r="J422" i="6"/>
  <c r="L422" i="6"/>
  <c r="M422" i="6"/>
  <c r="N422" i="6"/>
  <c r="O422" i="6"/>
  <c r="E423" i="6"/>
  <c r="F423" i="6"/>
  <c r="G423" i="6"/>
  <c r="H423" i="6"/>
  <c r="I423" i="6"/>
  <c r="J423" i="6"/>
  <c r="L423" i="6"/>
  <c r="M423" i="6"/>
  <c r="N423" i="6"/>
  <c r="O423" i="6"/>
  <c r="E424" i="6"/>
  <c r="F424" i="6"/>
  <c r="G424" i="6"/>
  <c r="H424" i="6"/>
  <c r="I424" i="6"/>
  <c r="J424" i="6"/>
  <c r="L424" i="6"/>
  <c r="M424" i="6"/>
  <c r="N424" i="6"/>
  <c r="O424" i="6"/>
  <c r="E400" i="6"/>
  <c r="F400" i="6"/>
  <c r="G400" i="6"/>
  <c r="H400" i="6"/>
  <c r="I400" i="6"/>
  <c r="J400" i="6"/>
  <c r="K400" i="6"/>
  <c r="L400" i="6"/>
  <c r="M400" i="6"/>
  <c r="N400" i="6"/>
  <c r="O400" i="6"/>
  <c r="D400" i="6"/>
  <c r="H372" i="6"/>
  <c r="I372" i="6"/>
  <c r="J372" i="6"/>
  <c r="L372" i="6"/>
  <c r="M372" i="6"/>
  <c r="N372" i="6"/>
  <c r="O372" i="6"/>
  <c r="H373" i="6"/>
  <c r="I373" i="6"/>
  <c r="J373" i="6"/>
  <c r="L373" i="6"/>
  <c r="M373" i="6"/>
  <c r="N373" i="6"/>
  <c r="O373" i="6"/>
  <c r="H374" i="6"/>
  <c r="I374" i="6"/>
  <c r="J374" i="6"/>
  <c r="L374" i="6"/>
  <c r="M374" i="6"/>
  <c r="N374" i="6"/>
  <c r="O374" i="6"/>
  <c r="H375" i="6"/>
  <c r="I375" i="6"/>
  <c r="J375" i="6"/>
  <c r="L375" i="6"/>
  <c r="M375" i="6"/>
  <c r="N375" i="6"/>
  <c r="O375" i="6"/>
  <c r="H376" i="6"/>
  <c r="I376" i="6"/>
  <c r="J376" i="6"/>
  <c r="L376" i="6"/>
  <c r="M376" i="6"/>
  <c r="N376" i="6"/>
  <c r="O376" i="6"/>
  <c r="H377" i="6"/>
  <c r="I377" i="6"/>
  <c r="J377" i="6"/>
  <c r="L377" i="6"/>
  <c r="M377" i="6"/>
  <c r="N377" i="6"/>
  <c r="O377" i="6"/>
  <c r="H378" i="6"/>
  <c r="I378" i="6"/>
  <c r="J378" i="6"/>
  <c r="L378" i="6"/>
  <c r="M378" i="6"/>
  <c r="N378" i="6"/>
  <c r="O378" i="6"/>
  <c r="H379" i="6"/>
  <c r="I379" i="6"/>
  <c r="J379" i="6"/>
  <c r="L379" i="6"/>
  <c r="M379" i="6"/>
  <c r="N379" i="6"/>
  <c r="O379" i="6"/>
  <c r="H380" i="6"/>
  <c r="I380" i="6"/>
  <c r="J380" i="6"/>
  <c r="L380" i="6"/>
  <c r="M380" i="6"/>
  <c r="N380" i="6"/>
  <c r="O380" i="6"/>
  <c r="H381" i="6"/>
  <c r="I381" i="6"/>
  <c r="J381" i="6"/>
  <c r="L381" i="6"/>
  <c r="M381" i="6"/>
  <c r="N381" i="6"/>
  <c r="O381" i="6"/>
  <c r="H382" i="6"/>
  <c r="I382" i="6"/>
  <c r="J382" i="6"/>
  <c r="L382" i="6"/>
  <c r="M382" i="6"/>
  <c r="N382" i="6"/>
  <c r="O382" i="6"/>
  <c r="H383" i="6"/>
  <c r="I383" i="6"/>
  <c r="J383" i="6"/>
  <c r="L383" i="6"/>
  <c r="M383" i="6"/>
  <c r="N383" i="6"/>
  <c r="O383" i="6"/>
  <c r="H384" i="6"/>
  <c r="I384" i="6"/>
  <c r="J384" i="6"/>
  <c r="L384" i="6"/>
  <c r="M384" i="6"/>
  <c r="N384" i="6"/>
  <c r="O384" i="6"/>
  <c r="H385" i="6"/>
  <c r="I385" i="6"/>
  <c r="J385" i="6"/>
  <c r="L385" i="6"/>
  <c r="M385" i="6"/>
  <c r="N385" i="6"/>
  <c r="O385" i="6"/>
  <c r="H386" i="6"/>
  <c r="I386" i="6"/>
  <c r="J386" i="6"/>
  <c r="L386" i="6"/>
  <c r="M386" i="6"/>
  <c r="N386" i="6"/>
  <c r="O386" i="6"/>
  <c r="H387" i="6"/>
  <c r="I387" i="6"/>
  <c r="J387" i="6"/>
  <c r="L387" i="6"/>
  <c r="M387" i="6"/>
  <c r="N387" i="6"/>
  <c r="O387" i="6"/>
  <c r="D388" i="6"/>
  <c r="F388" i="6"/>
  <c r="G388" i="6"/>
  <c r="H388" i="6"/>
  <c r="I388" i="6"/>
  <c r="J388" i="6"/>
  <c r="L388" i="6"/>
  <c r="M388" i="6"/>
  <c r="N388" i="6"/>
  <c r="O388" i="6"/>
  <c r="H389" i="6"/>
  <c r="I389" i="6"/>
  <c r="J389" i="6"/>
  <c r="L389" i="6"/>
  <c r="M389" i="6"/>
  <c r="N389" i="6"/>
  <c r="O389" i="6"/>
  <c r="H390" i="6"/>
  <c r="I390" i="6"/>
  <c r="J390" i="6"/>
  <c r="L390" i="6"/>
  <c r="M390" i="6"/>
  <c r="N390" i="6"/>
  <c r="O390" i="6"/>
  <c r="H391" i="6"/>
  <c r="I391" i="6"/>
  <c r="J391" i="6"/>
  <c r="L391" i="6"/>
  <c r="M391" i="6"/>
  <c r="N391" i="6"/>
  <c r="O391" i="6"/>
  <c r="H392" i="6"/>
  <c r="I392" i="6"/>
  <c r="J392" i="6"/>
  <c r="L392" i="6"/>
  <c r="M392" i="6"/>
  <c r="N392" i="6"/>
  <c r="O392" i="6"/>
  <c r="H393" i="6"/>
  <c r="I393" i="6"/>
  <c r="J393" i="6"/>
  <c r="L393" i="6"/>
  <c r="M393" i="6"/>
  <c r="N393" i="6"/>
  <c r="O393" i="6"/>
  <c r="H394" i="6"/>
  <c r="I394" i="6"/>
  <c r="J394" i="6"/>
  <c r="L394" i="6"/>
  <c r="M394" i="6"/>
  <c r="N394" i="6"/>
  <c r="O394" i="6"/>
  <c r="H395" i="6"/>
  <c r="I395" i="6"/>
  <c r="J395" i="6"/>
  <c r="L395" i="6"/>
  <c r="M395" i="6"/>
  <c r="N395" i="6"/>
  <c r="O395" i="6"/>
  <c r="F371" i="6"/>
  <c r="G371" i="6"/>
  <c r="H371" i="6"/>
  <c r="I371" i="6"/>
  <c r="J371" i="6"/>
  <c r="L371" i="6"/>
  <c r="M371" i="6"/>
  <c r="N371" i="6"/>
  <c r="O371" i="6"/>
  <c r="D371" i="6"/>
  <c r="I344" i="6"/>
  <c r="J344" i="6"/>
  <c r="K344" i="6"/>
  <c r="L344" i="6"/>
  <c r="M344" i="6"/>
  <c r="N344" i="6"/>
  <c r="O344" i="6"/>
  <c r="I346" i="6"/>
  <c r="J346" i="6"/>
  <c r="K346" i="6"/>
  <c r="L346" i="6"/>
  <c r="M346" i="6"/>
  <c r="N346" i="6"/>
  <c r="O346" i="6"/>
  <c r="I347" i="6"/>
  <c r="J347" i="6"/>
  <c r="K347" i="6"/>
  <c r="L347" i="6"/>
  <c r="M347" i="6"/>
  <c r="N347" i="6"/>
  <c r="O347" i="6"/>
  <c r="I348" i="6"/>
  <c r="J348" i="6"/>
  <c r="K348" i="6"/>
  <c r="L348" i="6"/>
  <c r="M348" i="6"/>
  <c r="N348" i="6"/>
  <c r="O348" i="6"/>
  <c r="I349" i="6"/>
  <c r="J349" i="6"/>
  <c r="K349" i="6"/>
  <c r="L349" i="6"/>
  <c r="M349" i="6"/>
  <c r="N349" i="6"/>
  <c r="O349" i="6"/>
  <c r="I350" i="6"/>
  <c r="J350" i="6"/>
  <c r="K350" i="6"/>
  <c r="L350" i="6"/>
  <c r="M350" i="6"/>
  <c r="N350" i="6"/>
  <c r="O350" i="6"/>
  <c r="I351" i="6"/>
  <c r="J351" i="6"/>
  <c r="K351" i="6"/>
  <c r="L351" i="6"/>
  <c r="M351" i="6"/>
  <c r="N351" i="6"/>
  <c r="O351" i="6"/>
  <c r="I352" i="6"/>
  <c r="J352" i="6"/>
  <c r="K352" i="6"/>
  <c r="L352" i="6"/>
  <c r="M352" i="6"/>
  <c r="N352" i="6"/>
  <c r="O352" i="6"/>
  <c r="I353" i="6"/>
  <c r="J353" i="6"/>
  <c r="K353" i="6"/>
  <c r="L353" i="6"/>
  <c r="M353" i="6"/>
  <c r="N353" i="6"/>
  <c r="O353" i="6"/>
  <c r="I354" i="6"/>
  <c r="J354" i="6"/>
  <c r="K354" i="6"/>
  <c r="L354" i="6"/>
  <c r="M354" i="6"/>
  <c r="N354" i="6"/>
  <c r="O354" i="6"/>
  <c r="I355" i="6"/>
  <c r="J355" i="6"/>
  <c r="K355" i="6"/>
  <c r="L355" i="6"/>
  <c r="M355" i="6"/>
  <c r="N355" i="6"/>
  <c r="O355" i="6"/>
  <c r="I356" i="6"/>
  <c r="J356" i="6"/>
  <c r="K356" i="6"/>
  <c r="L356" i="6"/>
  <c r="M356" i="6"/>
  <c r="N356" i="6"/>
  <c r="O356" i="6"/>
  <c r="I357" i="6"/>
  <c r="J357" i="6"/>
  <c r="K357" i="6"/>
  <c r="L357" i="6"/>
  <c r="M357" i="6"/>
  <c r="N357" i="6"/>
  <c r="O357" i="6"/>
  <c r="I358" i="6"/>
  <c r="J358" i="6"/>
  <c r="K358" i="6"/>
  <c r="L358" i="6"/>
  <c r="M358" i="6"/>
  <c r="N358" i="6"/>
  <c r="O358" i="6"/>
  <c r="I359" i="6"/>
  <c r="J359" i="6"/>
  <c r="K359" i="6"/>
  <c r="L359" i="6"/>
  <c r="M359" i="6"/>
  <c r="N359" i="6"/>
  <c r="O359" i="6"/>
  <c r="D360" i="6"/>
  <c r="I360" i="6"/>
  <c r="J360" i="6"/>
  <c r="K360" i="6"/>
  <c r="L360" i="6"/>
  <c r="M360" i="6"/>
  <c r="N360" i="6"/>
  <c r="O360" i="6"/>
  <c r="I361" i="6"/>
  <c r="J361" i="6"/>
  <c r="K361" i="6"/>
  <c r="L361" i="6"/>
  <c r="M361" i="6"/>
  <c r="N361" i="6"/>
  <c r="O361" i="6"/>
  <c r="I362" i="6"/>
  <c r="J362" i="6"/>
  <c r="K362" i="6"/>
  <c r="L362" i="6"/>
  <c r="M362" i="6"/>
  <c r="N362" i="6"/>
  <c r="O362" i="6"/>
  <c r="I363" i="6"/>
  <c r="J363" i="6"/>
  <c r="K363" i="6"/>
  <c r="L363" i="6"/>
  <c r="M363" i="6"/>
  <c r="N363" i="6"/>
  <c r="O363" i="6"/>
  <c r="I364" i="6"/>
  <c r="J364" i="6"/>
  <c r="K364" i="6"/>
  <c r="L364" i="6"/>
  <c r="M364" i="6"/>
  <c r="N364" i="6"/>
  <c r="O364" i="6"/>
  <c r="I365" i="6"/>
  <c r="J365" i="6"/>
  <c r="K365" i="6"/>
  <c r="L365" i="6"/>
  <c r="M365" i="6"/>
  <c r="N365" i="6"/>
  <c r="O365" i="6"/>
  <c r="I366" i="6"/>
  <c r="J366" i="6"/>
  <c r="K366" i="6"/>
  <c r="L366" i="6"/>
  <c r="M366" i="6"/>
  <c r="N366" i="6"/>
  <c r="O366" i="6"/>
  <c r="I367" i="6"/>
  <c r="J367" i="6"/>
  <c r="K367" i="6"/>
  <c r="L367" i="6"/>
  <c r="M367" i="6"/>
  <c r="N367" i="6"/>
  <c r="O367" i="6"/>
  <c r="I343" i="6"/>
  <c r="J343" i="6"/>
  <c r="K343" i="6"/>
  <c r="L343" i="6"/>
  <c r="M343" i="6"/>
  <c r="N343" i="6"/>
  <c r="O343" i="6"/>
  <c r="D343" i="6"/>
  <c r="F310" i="6"/>
  <c r="G310" i="6"/>
  <c r="H310" i="6"/>
  <c r="I310" i="6"/>
  <c r="J310" i="6"/>
  <c r="M310" i="6"/>
  <c r="N310" i="6"/>
  <c r="O310" i="6"/>
  <c r="D310" i="6"/>
  <c r="I276" i="6"/>
  <c r="J276" i="6"/>
  <c r="L276" i="6"/>
  <c r="M276" i="6"/>
  <c r="N276" i="6"/>
  <c r="O276" i="6"/>
  <c r="L427" i="6"/>
  <c r="F427" i="6"/>
  <c r="G427" i="6"/>
  <c r="H427" i="6"/>
  <c r="I427" i="6"/>
  <c r="J427" i="6"/>
  <c r="K427" i="6"/>
  <c r="M427" i="6"/>
  <c r="N427" i="6"/>
  <c r="F333" i="6" l="1"/>
  <c r="F105" i="6"/>
  <c r="F334" i="6" s="1"/>
  <c r="N326" i="6"/>
  <c r="N198" i="6"/>
  <c r="O198" i="6"/>
  <c r="O326" i="6"/>
  <c r="D200" i="6"/>
  <c r="L328" i="6"/>
  <c r="L200" i="6"/>
  <c r="L329" i="6" s="1"/>
  <c r="I326" i="6"/>
  <c r="I198" i="6"/>
  <c r="G333" i="6"/>
  <c r="G105" i="6"/>
  <c r="G334" i="6" s="1"/>
  <c r="D105" i="6"/>
  <c r="D334" i="6" s="1"/>
  <c r="D333" i="6"/>
  <c r="M326" i="6"/>
  <c r="M198" i="6"/>
  <c r="H326" i="6"/>
  <c r="H198" i="6"/>
  <c r="J326" i="6"/>
  <c r="J198" i="6"/>
  <c r="D70" i="6"/>
  <c r="D300" i="6" s="1"/>
  <c r="D299" i="6"/>
  <c r="E162" i="6"/>
  <c r="H162" i="6"/>
  <c r="H291" i="6" s="1"/>
  <c r="D163" i="6"/>
  <c r="L306" i="6"/>
  <c r="L425" i="6"/>
  <c r="L368" i="6"/>
  <c r="L396" i="6"/>
  <c r="F390" i="6"/>
  <c r="G390" i="6"/>
  <c r="G389" i="6"/>
  <c r="F389" i="6"/>
  <c r="I327" i="6" l="1"/>
  <c r="I199" i="6"/>
  <c r="N327" i="6"/>
  <c r="N199" i="6"/>
  <c r="H199" i="6"/>
  <c r="H327" i="6"/>
  <c r="J199" i="6"/>
  <c r="J327" i="6"/>
  <c r="M327" i="6"/>
  <c r="M199" i="6"/>
  <c r="O199" i="6"/>
  <c r="O327" i="6"/>
  <c r="E163" i="6"/>
  <c r="D164" i="6"/>
  <c r="H163" i="6"/>
  <c r="H292" i="6" s="1"/>
  <c r="D427" i="6"/>
  <c r="E261" i="6"/>
  <c r="E262" i="6"/>
  <c r="E388" i="6" s="1"/>
  <c r="E263" i="6"/>
  <c r="E389" i="6" s="1"/>
  <c r="E264" i="6"/>
  <c r="E390" i="6" s="1"/>
  <c r="E265" i="6"/>
  <c r="E266" i="6"/>
  <c r="E267" i="6"/>
  <c r="E268" i="6"/>
  <c r="E269" i="6"/>
  <c r="E232" i="6"/>
  <c r="H232" i="6"/>
  <c r="H359" i="6" s="1"/>
  <c r="E233" i="6"/>
  <c r="H233" i="6"/>
  <c r="H360" i="6" s="1"/>
  <c r="E234" i="6"/>
  <c r="H234" i="6"/>
  <c r="H361" i="6" s="1"/>
  <c r="E235" i="6"/>
  <c r="H235" i="6"/>
  <c r="H362" i="6" s="1"/>
  <c r="E236" i="6"/>
  <c r="H236" i="6"/>
  <c r="H363" i="6" s="1"/>
  <c r="E237" i="6"/>
  <c r="H237" i="6"/>
  <c r="H364" i="6" s="1"/>
  <c r="E238" i="6"/>
  <c r="H238" i="6"/>
  <c r="H365" i="6" s="1"/>
  <c r="E239" i="6"/>
  <c r="H239" i="6"/>
  <c r="H366" i="6" s="1"/>
  <c r="E240" i="6"/>
  <c r="H240" i="6"/>
  <c r="H367" i="6" s="1"/>
  <c r="E206" i="6"/>
  <c r="D207" i="6"/>
  <c r="H172" i="6"/>
  <c r="H301" i="6" s="1"/>
  <c r="E172" i="6"/>
  <c r="D173" i="6"/>
  <c r="O200" i="6" l="1"/>
  <c r="O329" i="6" s="1"/>
  <c r="O328" i="6"/>
  <c r="H200" i="6"/>
  <c r="H329" i="6" s="1"/>
  <c r="H328" i="6"/>
  <c r="J328" i="6"/>
  <c r="J200" i="6"/>
  <c r="J329" i="6" s="1"/>
  <c r="M328" i="6"/>
  <c r="M200" i="6"/>
  <c r="M329" i="6" s="1"/>
  <c r="N328" i="6"/>
  <c r="N200" i="6"/>
  <c r="N329" i="6" s="1"/>
  <c r="I200" i="6"/>
  <c r="I329" i="6" s="1"/>
  <c r="I328" i="6"/>
  <c r="E207" i="6"/>
  <c r="K206" i="6"/>
  <c r="E173" i="6"/>
  <c r="E164" i="6"/>
  <c r="H164" i="6"/>
  <c r="H293" i="6" s="1"/>
  <c r="D165" i="6"/>
  <c r="D174" i="6"/>
  <c r="H173" i="6"/>
  <c r="H302" i="6" s="1"/>
  <c r="D208" i="6"/>
  <c r="K136" i="6"/>
  <c r="K420" i="6" s="1"/>
  <c r="K134" i="6"/>
  <c r="K418" i="6" s="1"/>
  <c r="D136" i="6"/>
  <c r="D420" i="6" s="1"/>
  <c r="D134" i="6"/>
  <c r="D418" i="6" s="1"/>
  <c r="L206" i="6" l="1"/>
  <c r="L335" i="6" s="1"/>
  <c r="K207" i="6"/>
  <c r="E174" i="6"/>
  <c r="E165" i="6"/>
  <c r="H165" i="6"/>
  <c r="H294" i="6" s="1"/>
  <c r="D166" i="6"/>
  <c r="H174" i="6"/>
  <c r="H303" i="6" s="1"/>
  <c r="D175" i="6"/>
  <c r="D209" i="6"/>
  <c r="E208" i="6"/>
  <c r="D135" i="6"/>
  <c r="D419" i="6" s="1"/>
  <c r="K135" i="6"/>
  <c r="K419" i="6" s="1"/>
  <c r="K208" i="6" l="1"/>
  <c r="L207" i="6"/>
  <c r="L336" i="6" s="1"/>
  <c r="D176" i="6"/>
  <c r="E176" i="6" s="1"/>
  <c r="E166" i="6"/>
  <c r="H166" i="6"/>
  <c r="H295" i="6" s="1"/>
  <c r="H175" i="6"/>
  <c r="H304" i="6" s="1"/>
  <c r="E175" i="6"/>
  <c r="D210" i="6"/>
  <c r="E209" i="6"/>
  <c r="H176" i="6" l="1"/>
  <c r="H305" i="6" s="1"/>
  <c r="K209" i="6"/>
  <c r="E210" i="6"/>
  <c r="L208" i="6"/>
  <c r="L337" i="6" s="1"/>
  <c r="K106" i="6"/>
  <c r="K335" i="6" s="1"/>
  <c r="K82" i="6"/>
  <c r="K83" i="6" s="1"/>
  <c r="F106" i="6"/>
  <c r="F335" i="6" s="1"/>
  <c r="G106" i="6"/>
  <c r="G335" i="6" s="1"/>
  <c r="E106" i="6"/>
  <c r="E335" i="6" s="1"/>
  <c r="D106" i="6"/>
  <c r="D335" i="6" s="1"/>
  <c r="K108" i="6" l="1"/>
  <c r="K337" i="6" s="1"/>
  <c r="K84" i="6"/>
  <c r="K85" i="6" s="1"/>
  <c r="K86" i="6" s="1"/>
  <c r="K87" i="6" s="1"/>
  <c r="K88" i="6" s="1"/>
  <c r="K89" i="6" s="1"/>
  <c r="K90" i="6" s="1"/>
  <c r="P335" i="6"/>
  <c r="K210" i="6"/>
  <c r="L209" i="6"/>
  <c r="L338" i="6" s="1"/>
  <c r="D389" i="6"/>
  <c r="F391" i="6"/>
  <c r="D391" i="6"/>
  <c r="K107" i="6"/>
  <c r="K336" i="6" s="1"/>
  <c r="K372" i="6"/>
  <c r="E391" i="6"/>
  <c r="G391" i="6"/>
  <c r="K391" i="6"/>
  <c r="K91" i="6" l="1"/>
  <c r="K319" i="6"/>
  <c r="L210" i="6"/>
  <c r="L339" i="6" s="1"/>
  <c r="K373" i="6"/>
  <c r="D390" i="6"/>
  <c r="K392" i="6"/>
  <c r="K92" i="6" l="1"/>
  <c r="K320" i="6"/>
  <c r="K374" i="6"/>
  <c r="K393" i="6"/>
  <c r="K109" i="6"/>
  <c r="K338" i="6" s="1"/>
  <c r="K93" i="6" l="1"/>
  <c r="K321" i="6"/>
  <c r="K394" i="6"/>
  <c r="K375" i="6"/>
  <c r="K110" i="6"/>
  <c r="K339" i="6" s="1"/>
  <c r="K94" i="6" l="1"/>
  <c r="K322" i="6"/>
  <c r="K376" i="6"/>
  <c r="K395" i="6"/>
  <c r="K95" i="6" l="1"/>
  <c r="K323" i="6"/>
  <c r="K377" i="6"/>
  <c r="K96" i="6" l="1"/>
  <c r="K324" i="6"/>
  <c r="K378" i="6"/>
  <c r="K97" i="6" l="1"/>
  <c r="K325" i="6"/>
  <c r="K379" i="6"/>
  <c r="K98" i="6" l="1"/>
  <c r="K326" i="6"/>
  <c r="K380" i="6"/>
  <c r="K99" i="6" l="1"/>
  <c r="K327" i="6"/>
  <c r="K381" i="6"/>
  <c r="K100" i="6" l="1"/>
  <c r="K329" i="6" s="1"/>
  <c r="K328" i="6"/>
  <c r="K382" i="6"/>
  <c r="K383" i="6" l="1"/>
  <c r="K384" i="6" l="1"/>
  <c r="K385" i="6" l="1"/>
  <c r="K386" i="6" l="1"/>
  <c r="K102" i="6"/>
  <c r="K103" i="6" l="1"/>
  <c r="K388" i="6"/>
  <c r="K387" i="6"/>
  <c r="D82" i="6"/>
  <c r="D83" i="6" s="1"/>
  <c r="E82" i="6"/>
  <c r="E83" i="6" s="1"/>
  <c r="F82" i="6"/>
  <c r="G82" i="6"/>
  <c r="E47" i="6"/>
  <c r="E48" i="6" s="1"/>
  <c r="E49" i="6" s="1"/>
  <c r="E50" i="6" s="1"/>
  <c r="E51" i="6" s="1"/>
  <c r="E52" i="6" s="1"/>
  <c r="E53" i="6" s="1"/>
  <c r="E54" i="6" s="1"/>
  <c r="E55" i="6" s="1"/>
  <c r="D47" i="6"/>
  <c r="D48" i="6" s="1"/>
  <c r="D49" i="6" s="1"/>
  <c r="D50" i="6" s="1"/>
  <c r="D51" i="6" s="1"/>
  <c r="D52" i="6" s="1"/>
  <c r="D53" i="6" s="1"/>
  <c r="D54" i="6" s="1"/>
  <c r="D55" i="6" s="1"/>
  <c r="E285" i="6" l="1"/>
  <c r="E56" i="6"/>
  <c r="G83" i="6"/>
  <c r="G311" i="6"/>
  <c r="F83" i="6"/>
  <c r="F311" i="6"/>
  <c r="D108" i="6"/>
  <c r="D337" i="6" s="1"/>
  <c r="D84" i="6"/>
  <c r="D85" i="6" s="1"/>
  <c r="D86" i="6" s="1"/>
  <c r="D87" i="6" s="1"/>
  <c r="D88" i="6" s="1"/>
  <c r="D89" i="6" s="1"/>
  <c r="D90" i="6" s="1"/>
  <c r="D285" i="6"/>
  <c r="D56" i="6"/>
  <c r="E108" i="6"/>
  <c r="E337" i="6" s="1"/>
  <c r="E84" i="6"/>
  <c r="E85" i="6" s="1"/>
  <c r="E86" i="6" s="1"/>
  <c r="E87" i="6" s="1"/>
  <c r="E88" i="6" s="1"/>
  <c r="E89" i="6" s="1"/>
  <c r="E90" i="6" s="1"/>
  <c r="K104" i="6"/>
  <c r="K105" i="6" s="1"/>
  <c r="K389" i="6"/>
  <c r="D372" i="6"/>
  <c r="G372" i="6"/>
  <c r="D344" i="6"/>
  <c r="F372" i="6"/>
  <c r="G107" i="6"/>
  <c r="G336" i="6" s="1"/>
  <c r="F107" i="6"/>
  <c r="F336" i="6" s="1"/>
  <c r="D107" i="6"/>
  <c r="D336" i="6" s="1"/>
  <c r="E107" i="6"/>
  <c r="E336" i="6" s="1"/>
  <c r="E91" i="6" l="1"/>
  <c r="E319" i="6"/>
  <c r="G108" i="6"/>
  <c r="G337" i="6" s="1"/>
  <c r="G312" i="6"/>
  <c r="G84" i="6"/>
  <c r="D57" i="6"/>
  <c r="D286" i="6"/>
  <c r="E57" i="6"/>
  <c r="E286" i="6"/>
  <c r="D91" i="6"/>
  <c r="D319" i="6"/>
  <c r="P336" i="6"/>
  <c r="F108" i="6"/>
  <c r="F337" i="6" s="1"/>
  <c r="F312" i="6"/>
  <c r="F84" i="6"/>
  <c r="K390" i="6"/>
  <c r="D346" i="6"/>
  <c r="D392" i="6"/>
  <c r="F392" i="6"/>
  <c r="E392" i="6"/>
  <c r="F373" i="6"/>
  <c r="G373" i="6"/>
  <c r="G392" i="6"/>
  <c r="E109" i="6"/>
  <c r="E338" i="6" s="1"/>
  <c r="E217" i="6"/>
  <c r="E344" i="6" s="1"/>
  <c r="P337" i="6" l="1"/>
  <c r="E58" i="6"/>
  <c r="E287" i="6"/>
  <c r="D58" i="6"/>
  <c r="D287" i="6"/>
  <c r="D92" i="6"/>
  <c r="D320" i="6"/>
  <c r="F313" i="6"/>
  <c r="F85" i="6"/>
  <c r="G85" i="6"/>
  <c r="G313" i="6"/>
  <c r="E92" i="6"/>
  <c r="E320" i="6"/>
  <c r="F393" i="6"/>
  <c r="F374" i="6"/>
  <c r="E394" i="6"/>
  <c r="D393" i="6"/>
  <c r="G374" i="6"/>
  <c r="D374" i="6"/>
  <c r="E393" i="6"/>
  <c r="D347" i="6"/>
  <c r="G393" i="6"/>
  <c r="F109" i="6"/>
  <c r="F338" i="6" s="1"/>
  <c r="E110" i="6"/>
  <c r="E339" i="6" s="1"/>
  <c r="D109" i="6"/>
  <c r="D338" i="6" s="1"/>
  <c r="G109" i="6"/>
  <c r="G338" i="6" s="1"/>
  <c r="F46" i="6"/>
  <c r="D59" i="6" l="1"/>
  <c r="D288" i="6"/>
  <c r="G86" i="6"/>
  <c r="G314" i="6"/>
  <c r="D93" i="6"/>
  <c r="D321" i="6"/>
  <c r="P338" i="6"/>
  <c r="F86" i="6"/>
  <c r="F314" i="6"/>
  <c r="E93" i="6"/>
  <c r="E321" i="6"/>
  <c r="E59" i="6"/>
  <c r="E288" i="6"/>
  <c r="D348" i="6"/>
  <c r="F47" i="6"/>
  <c r="F343" i="6"/>
  <c r="F276" i="6"/>
  <c r="D375" i="6"/>
  <c r="E395" i="6"/>
  <c r="G394" i="6"/>
  <c r="D394" i="6"/>
  <c r="F394" i="6"/>
  <c r="D110" i="6"/>
  <c r="D339" i="6" s="1"/>
  <c r="G87" i="6" l="1"/>
  <c r="G315" i="6"/>
  <c r="E94" i="6"/>
  <c r="E322" i="6"/>
  <c r="D94" i="6"/>
  <c r="D322" i="6"/>
  <c r="D60" i="6"/>
  <c r="D289" i="6"/>
  <c r="F48" i="6"/>
  <c r="E60" i="6"/>
  <c r="E289" i="6"/>
  <c r="F87" i="6"/>
  <c r="F315" i="6"/>
  <c r="D349" i="6"/>
  <c r="D395" i="6"/>
  <c r="D376" i="6"/>
  <c r="F344" i="6"/>
  <c r="E147" i="6"/>
  <c r="E276" i="6" s="1"/>
  <c r="H147" i="6"/>
  <c r="H276" i="6" s="1"/>
  <c r="E95" i="6" l="1"/>
  <c r="E323" i="6"/>
  <c r="E61" i="6"/>
  <c r="E290" i="6"/>
  <c r="G88" i="6"/>
  <c r="G316" i="6"/>
  <c r="F88" i="6"/>
  <c r="F316" i="6"/>
  <c r="F49" i="6"/>
  <c r="D95" i="6"/>
  <c r="D323" i="6"/>
  <c r="D61" i="6"/>
  <c r="D290" i="6"/>
  <c r="D377" i="6"/>
  <c r="F346" i="6"/>
  <c r="D350" i="6"/>
  <c r="E218" i="6"/>
  <c r="E345" i="6" s="1"/>
  <c r="E219" i="6"/>
  <c r="E346" i="6" s="1"/>
  <c r="E220" i="6"/>
  <c r="E347" i="6" s="1"/>
  <c r="E221" i="6"/>
  <c r="E348" i="6" s="1"/>
  <c r="E222" i="6"/>
  <c r="E349" i="6" s="1"/>
  <c r="E223" i="6"/>
  <c r="E350" i="6" s="1"/>
  <c r="E226" i="6"/>
  <c r="E227" i="6"/>
  <c r="E228" i="6"/>
  <c r="E229" i="6"/>
  <c r="E216" i="6"/>
  <c r="E343" i="6" s="1"/>
  <c r="D96" i="6" l="1"/>
  <c r="D324" i="6"/>
  <c r="E62" i="6"/>
  <c r="E291" i="6"/>
  <c r="F50" i="6"/>
  <c r="G89" i="6"/>
  <c r="G317" i="6"/>
  <c r="E96" i="6"/>
  <c r="E324" i="6"/>
  <c r="F89" i="6"/>
  <c r="F317" i="6"/>
  <c r="D62" i="6"/>
  <c r="D291" i="6"/>
  <c r="D351" i="6"/>
  <c r="D378" i="6"/>
  <c r="E225" i="6"/>
  <c r="E231" i="6"/>
  <c r="E224" i="6"/>
  <c r="E351" i="6" s="1"/>
  <c r="E230" i="6"/>
  <c r="H217" i="6"/>
  <c r="H344" i="6" s="1"/>
  <c r="H218" i="6"/>
  <c r="H345" i="6" s="1"/>
  <c r="H219" i="6"/>
  <c r="H346" i="6" s="1"/>
  <c r="H220" i="6"/>
  <c r="H347" i="6" s="1"/>
  <c r="H221" i="6"/>
  <c r="H348" i="6" s="1"/>
  <c r="H222" i="6"/>
  <c r="H349" i="6" s="1"/>
  <c r="H223" i="6"/>
  <c r="H350" i="6" s="1"/>
  <c r="H224" i="6"/>
  <c r="H351" i="6" s="1"/>
  <c r="H225" i="6"/>
  <c r="H352" i="6" s="1"/>
  <c r="H226" i="6"/>
  <c r="H353" i="6" s="1"/>
  <c r="H227" i="6"/>
  <c r="H354" i="6" s="1"/>
  <c r="H228" i="6"/>
  <c r="H355" i="6" s="1"/>
  <c r="H229" i="6"/>
  <c r="H356" i="6" s="1"/>
  <c r="H230" i="6"/>
  <c r="H357" i="6" s="1"/>
  <c r="H231" i="6"/>
  <c r="H358" i="6" s="1"/>
  <c r="H216" i="6"/>
  <c r="H343" i="6" s="1"/>
  <c r="F90" i="6" l="1"/>
  <c r="F318" i="6"/>
  <c r="F375" i="6"/>
  <c r="F110" i="6"/>
  <c r="E63" i="6"/>
  <c r="E292" i="6"/>
  <c r="D63" i="6"/>
  <c r="D292" i="6"/>
  <c r="E97" i="6"/>
  <c r="E325" i="6"/>
  <c r="D97" i="6"/>
  <c r="D325" i="6"/>
  <c r="G90" i="6"/>
  <c r="G318" i="6"/>
  <c r="G110" i="6"/>
  <c r="G375" i="6"/>
  <c r="F51" i="6"/>
  <c r="D379" i="6"/>
  <c r="E352" i="6"/>
  <c r="D352" i="6"/>
  <c r="E246" i="6"/>
  <c r="E372" i="6" s="1"/>
  <c r="E247" i="6"/>
  <c r="E373" i="6" s="1"/>
  <c r="E248" i="6"/>
  <c r="E374" i="6" s="1"/>
  <c r="E249" i="6"/>
  <c r="E375" i="6" s="1"/>
  <c r="E250" i="6"/>
  <c r="E376" i="6" s="1"/>
  <c r="E251" i="6"/>
  <c r="E377" i="6" s="1"/>
  <c r="E252" i="6"/>
  <c r="E378" i="6" s="1"/>
  <c r="E255" i="6"/>
  <c r="E259" i="6"/>
  <c r="E245" i="6"/>
  <c r="E371" i="6" s="1"/>
  <c r="D182" i="6"/>
  <c r="E181" i="6"/>
  <c r="E310" i="6" s="1"/>
  <c r="F52" i="6" l="1"/>
  <c r="F339" i="6"/>
  <c r="F395" i="6"/>
  <c r="E98" i="6"/>
  <c r="E326" i="6"/>
  <c r="G91" i="6"/>
  <c r="G319" i="6"/>
  <c r="G376" i="6"/>
  <c r="G339" i="6"/>
  <c r="G395" i="6"/>
  <c r="D98" i="6"/>
  <c r="D326" i="6"/>
  <c r="D64" i="6"/>
  <c r="D293" i="6"/>
  <c r="E64" i="6"/>
  <c r="E293" i="6"/>
  <c r="F91" i="6"/>
  <c r="F319" i="6"/>
  <c r="F376" i="6"/>
  <c r="D311" i="6"/>
  <c r="D183" i="6"/>
  <c r="E353" i="6"/>
  <c r="E381" i="6"/>
  <c r="D380" i="6"/>
  <c r="D353" i="6"/>
  <c r="E182" i="6"/>
  <c r="E311" i="6" s="1"/>
  <c r="E254" i="6"/>
  <c r="E380" i="6" s="1"/>
  <c r="E253" i="6"/>
  <c r="E379" i="6" s="1"/>
  <c r="E256" i="6"/>
  <c r="E260" i="6"/>
  <c r="K181" i="6"/>
  <c r="P319" i="6" l="1"/>
  <c r="F92" i="6"/>
  <c r="F320" i="6"/>
  <c r="F377" i="6"/>
  <c r="P339" i="6"/>
  <c r="E65" i="6"/>
  <c r="E295" i="6" s="1"/>
  <c r="E294" i="6"/>
  <c r="D99" i="6"/>
  <c r="D327" i="6"/>
  <c r="F53" i="6"/>
  <c r="D65" i="6"/>
  <c r="D295" i="6" s="1"/>
  <c r="D294" i="6"/>
  <c r="G92" i="6"/>
  <c r="G320" i="6"/>
  <c r="G377" i="6"/>
  <c r="E99" i="6"/>
  <c r="E327" i="6"/>
  <c r="L181" i="6"/>
  <c r="L310" i="6" s="1"/>
  <c r="K310" i="6"/>
  <c r="E183" i="6"/>
  <c r="D312" i="6"/>
  <c r="D184" i="6"/>
  <c r="D354" i="6"/>
  <c r="E382" i="6"/>
  <c r="E354" i="6"/>
  <c r="K182" i="6"/>
  <c r="K311" i="6" s="1"/>
  <c r="D381" i="6"/>
  <c r="E257" i="6"/>
  <c r="D100" i="6" l="1"/>
  <c r="D329" i="6" s="1"/>
  <c r="D328" i="6"/>
  <c r="P320" i="6"/>
  <c r="E100" i="6"/>
  <c r="E329" i="6" s="1"/>
  <c r="E328" i="6"/>
  <c r="F54" i="6"/>
  <c r="P310" i="6"/>
  <c r="G93" i="6"/>
  <c r="G321" i="6"/>
  <c r="G378" i="6"/>
  <c r="F93" i="6"/>
  <c r="F321" i="6"/>
  <c r="P321" i="6" s="1"/>
  <c r="F378" i="6"/>
  <c r="K183" i="6"/>
  <c r="E312" i="6"/>
  <c r="E184" i="6"/>
  <c r="D313" i="6"/>
  <c r="D185" i="6"/>
  <c r="L182" i="6"/>
  <c r="L311" i="6" s="1"/>
  <c r="P311" i="6" s="1"/>
  <c r="D355" i="6"/>
  <c r="E383" i="6"/>
  <c r="E355" i="6"/>
  <c r="D382" i="6"/>
  <c r="E258" i="6"/>
  <c r="D148" i="6"/>
  <c r="F148" i="6"/>
  <c r="K117" i="6"/>
  <c r="K401" i="6" s="1"/>
  <c r="D117" i="6"/>
  <c r="D401" i="6" s="1"/>
  <c r="G94" i="6" l="1"/>
  <c r="G322" i="6"/>
  <c r="G379" i="6"/>
  <c r="F94" i="6"/>
  <c r="F322" i="6"/>
  <c r="F379" i="6"/>
  <c r="F55" i="6"/>
  <c r="F347" i="6"/>
  <c r="F149" i="6"/>
  <c r="F277" i="6"/>
  <c r="E185" i="6"/>
  <c r="D314" i="6"/>
  <c r="D186" i="6"/>
  <c r="K312" i="6"/>
  <c r="L183" i="6"/>
  <c r="L312" i="6" s="1"/>
  <c r="K184" i="6"/>
  <c r="E313" i="6"/>
  <c r="D277" i="6"/>
  <c r="D149" i="6"/>
  <c r="E384" i="6"/>
  <c r="D356" i="6"/>
  <c r="E356" i="6"/>
  <c r="D383" i="6"/>
  <c r="K137" i="6"/>
  <c r="K421" i="6" s="1"/>
  <c r="D118" i="6"/>
  <c r="D402" i="6" s="1"/>
  <c r="D137" i="6"/>
  <c r="D421" i="6" s="1"/>
  <c r="K118" i="6"/>
  <c r="K402" i="6" s="1"/>
  <c r="H148" i="6"/>
  <c r="H277" i="6" s="1"/>
  <c r="E148" i="6"/>
  <c r="E277" i="6" s="1"/>
  <c r="E427" i="6"/>
  <c r="O427" i="6"/>
  <c r="F95" i="6" l="1"/>
  <c r="F323" i="6"/>
  <c r="F380" i="6"/>
  <c r="F150" i="6"/>
  <c r="F278" i="6"/>
  <c r="F285" i="6"/>
  <c r="F56" i="6"/>
  <c r="F348" i="6"/>
  <c r="P312" i="6"/>
  <c r="P322" i="6"/>
  <c r="G95" i="6"/>
  <c r="G323" i="6"/>
  <c r="G380" i="6"/>
  <c r="K313" i="6"/>
  <c r="L184" i="6"/>
  <c r="L313" i="6" s="1"/>
  <c r="K185" i="6"/>
  <c r="E314" i="6"/>
  <c r="E186" i="6"/>
  <c r="D315" i="6"/>
  <c r="D187" i="6"/>
  <c r="E149" i="6"/>
  <c r="E278" i="6" s="1"/>
  <c r="D278" i="6"/>
  <c r="D150" i="6"/>
  <c r="H149" i="6"/>
  <c r="H278" i="6" s="1"/>
  <c r="E357" i="6"/>
  <c r="E385" i="6"/>
  <c r="D384" i="6"/>
  <c r="D357" i="6"/>
  <c r="D138" i="6"/>
  <c r="D422" i="6" s="1"/>
  <c r="D119" i="6"/>
  <c r="D403" i="6" s="1"/>
  <c r="K138" i="6"/>
  <c r="K422" i="6" s="1"/>
  <c r="E201" i="6"/>
  <c r="K119" i="6"/>
  <c r="K403" i="6" s="1"/>
  <c r="K306" i="6"/>
  <c r="K368" i="6"/>
  <c r="M396" i="6"/>
  <c r="H396" i="6"/>
  <c r="J340" i="6"/>
  <c r="J306" i="6"/>
  <c r="N306" i="6"/>
  <c r="I306" i="6"/>
  <c r="M306" i="6"/>
  <c r="M368" i="6"/>
  <c r="N396" i="6"/>
  <c r="I396" i="6"/>
  <c r="G425" i="6"/>
  <c r="O340" i="6"/>
  <c r="J425" i="6"/>
  <c r="N340" i="6"/>
  <c r="I340" i="6"/>
  <c r="O368" i="6"/>
  <c r="J368" i="6"/>
  <c r="N425" i="6"/>
  <c r="I425" i="6"/>
  <c r="E425" i="6"/>
  <c r="O425" i="6"/>
  <c r="F425" i="6"/>
  <c r="O306" i="6"/>
  <c r="M340" i="6"/>
  <c r="H340" i="6"/>
  <c r="N368" i="6"/>
  <c r="I368" i="6"/>
  <c r="O396" i="6"/>
  <c r="J396" i="6"/>
  <c r="M425" i="6"/>
  <c r="H425" i="6"/>
  <c r="H368" i="6"/>
  <c r="G46" i="6"/>
  <c r="G96" i="6" l="1"/>
  <c r="G324" i="6"/>
  <c r="G381" i="6"/>
  <c r="P323" i="6"/>
  <c r="F151" i="6"/>
  <c r="F279" i="6"/>
  <c r="F286" i="6"/>
  <c r="F57" i="6"/>
  <c r="F349" i="6"/>
  <c r="F96" i="6"/>
  <c r="F324" i="6"/>
  <c r="P324" i="6" s="1"/>
  <c r="F381" i="6"/>
  <c r="K201" i="6"/>
  <c r="E330" i="6"/>
  <c r="E202" i="6"/>
  <c r="K314" i="6"/>
  <c r="L185" i="6"/>
  <c r="L314" i="6" s="1"/>
  <c r="E187" i="6"/>
  <c r="D316" i="6"/>
  <c r="D188" i="6"/>
  <c r="K186" i="6"/>
  <c r="E315" i="6"/>
  <c r="P313" i="6"/>
  <c r="E150" i="6"/>
  <c r="E279" i="6" s="1"/>
  <c r="D279" i="6"/>
  <c r="H150" i="6"/>
  <c r="H279" i="6" s="1"/>
  <c r="D151" i="6"/>
  <c r="L201" i="6"/>
  <c r="G47" i="6"/>
  <c r="G343" i="6"/>
  <c r="G276" i="6"/>
  <c r="P276" i="6" s="1"/>
  <c r="E358" i="6"/>
  <c r="E386" i="6"/>
  <c r="D361" i="6"/>
  <c r="D385" i="6"/>
  <c r="D358" i="6"/>
  <c r="E67" i="6"/>
  <c r="E297" i="6" s="1"/>
  <c r="D120" i="6"/>
  <c r="D404" i="6" s="1"/>
  <c r="D139" i="6"/>
  <c r="D423" i="6" s="1"/>
  <c r="K139" i="6"/>
  <c r="K423" i="6" s="1"/>
  <c r="O428" i="6"/>
  <c r="O430" i="6" s="1"/>
  <c r="K120" i="6"/>
  <c r="K404" i="6" s="1"/>
  <c r="M428" i="6"/>
  <c r="M430" i="6" s="1"/>
  <c r="J428" i="6"/>
  <c r="J430" i="6" s="1"/>
  <c r="N428" i="6"/>
  <c r="N430" i="6" s="1"/>
  <c r="I428" i="6"/>
  <c r="I430" i="6" s="1"/>
  <c r="G48" i="6" l="1"/>
  <c r="G277" i="6"/>
  <c r="P277" i="6" s="1"/>
  <c r="F97" i="6"/>
  <c r="F325" i="6"/>
  <c r="F382" i="6"/>
  <c r="F152" i="6"/>
  <c r="F280" i="6"/>
  <c r="P314" i="6"/>
  <c r="F287" i="6"/>
  <c r="F58" i="6"/>
  <c r="F350" i="6"/>
  <c r="G97" i="6"/>
  <c r="G325" i="6"/>
  <c r="G382" i="6"/>
  <c r="E203" i="6"/>
  <c r="E331" i="6"/>
  <c r="L330" i="6"/>
  <c r="L202" i="6"/>
  <c r="K330" i="6"/>
  <c r="K202" i="6"/>
  <c r="E188" i="6"/>
  <c r="D317" i="6"/>
  <c r="D189" i="6"/>
  <c r="K315" i="6"/>
  <c r="P315" i="6" s="1"/>
  <c r="L186" i="6"/>
  <c r="L315" i="6" s="1"/>
  <c r="K187" i="6"/>
  <c r="E316" i="6"/>
  <c r="E151" i="6"/>
  <c r="E280" i="6" s="1"/>
  <c r="D280" i="6"/>
  <c r="D152" i="6"/>
  <c r="H151" i="6"/>
  <c r="H280" i="6" s="1"/>
  <c r="E68" i="6"/>
  <c r="E298" i="6" s="1"/>
  <c r="E360" i="6"/>
  <c r="F67" i="6"/>
  <c r="F297" i="6" s="1"/>
  <c r="D362" i="6"/>
  <c r="D359" i="6"/>
  <c r="D386" i="6"/>
  <c r="G344" i="6"/>
  <c r="E387" i="6"/>
  <c r="E359" i="6"/>
  <c r="D121" i="6"/>
  <c r="D405" i="6" s="1"/>
  <c r="D140" i="6"/>
  <c r="D424" i="6" s="1"/>
  <c r="K140" i="6"/>
  <c r="K424" i="6" s="1"/>
  <c r="K121" i="6"/>
  <c r="K405" i="6" s="1"/>
  <c r="P330" i="6" l="1"/>
  <c r="F288" i="6"/>
  <c r="F59" i="6"/>
  <c r="F351" i="6"/>
  <c r="F98" i="6"/>
  <c r="F326" i="6"/>
  <c r="F383" i="6"/>
  <c r="F153" i="6"/>
  <c r="F281" i="6"/>
  <c r="G98" i="6"/>
  <c r="G326" i="6"/>
  <c r="G383" i="6"/>
  <c r="P325" i="6"/>
  <c r="G278" i="6"/>
  <c r="P278" i="6" s="1"/>
  <c r="G49" i="6"/>
  <c r="K203" i="6"/>
  <c r="K331" i="6"/>
  <c r="L331" i="6"/>
  <c r="P331" i="6" s="1"/>
  <c r="L203" i="6"/>
  <c r="E332" i="6"/>
  <c r="E204" i="6"/>
  <c r="K316" i="6"/>
  <c r="L187" i="6"/>
  <c r="L316" i="6" s="1"/>
  <c r="E189" i="6"/>
  <c r="D318" i="6"/>
  <c r="K188" i="6"/>
  <c r="E317" i="6"/>
  <c r="E152" i="6"/>
  <c r="E281" i="6" s="1"/>
  <c r="D281" i="6"/>
  <c r="H152" i="6"/>
  <c r="H281" i="6" s="1"/>
  <c r="D153" i="6"/>
  <c r="F360" i="6"/>
  <c r="G67" i="6"/>
  <c r="G297" i="6" s="1"/>
  <c r="P297" i="6" s="1"/>
  <c r="E69" i="6"/>
  <c r="E361" i="6"/>
  <c r="F68" i="6"/>
  <c r="F298" i="6" s="1"/>
  <c r="G346" i="6"/>
  <c r="G387" i="6"/>
  <c r="F387" i="6"/>
  <c r="D387" i="6"/>
  <c r="D122" i="6"/>
  <c r="D406" i="6" s="1"/>
  <c r="K122" i="6"/>
  <c r="K406" i="6" s="1"/>
  <c r="P316" i="6" l="1"/>
  <c r="G99" i="6"/>
  <c r="G327" i="6"/>
  <c r="G384" i="6"/>
  <c r="F289" i="6"/>
  <c r="F60" i="6"/>
  <c r="F352" i="6"/>
  <c r="P326" i="6"/>
  <c r="F154" i="6"/>
  <c r="F282" i="6"/>
  <c r="F99" i="6"/>
  <c r="F327" i="6"/>
  <c r="F384" i="6"/>
  <c r="E299" i="6"/>
  <c r="E70" i="6"/>
  <c r="G279" i="6"/>
  <c r="P279" i="6" s="1"/>
  <c r="G50" i="6"/>
  <c r="E205" i="6"/>
  <c r="E334" i="6" s="1"/>
  <c r="E333" i="6"/>
  <c r="L332" i="6"/>
  <c r="L204" i="6"/>
  <c r="K204" i="6"/>
  <c r="K332" i="6"/>
  <c r="K189" i="6"/>
  <c r="E318" i="6"/>
  <c r="K317" i="6"/>
  <c r="L188" i="6"/>
  <c r="L317" i="6" s="1"/>
  <c r="E153" i="6"/>
  <c r="E282" i="6" s="1"/>
  <c r="D282" i="6"/>
  <c r="D154" i="6"/>
  <c r="H153" i="6"/>
  <c r="H282" i="6" s="1"/>
  <c r="E362" i="6"/>
  <c r="F361" i="6"/>
  <c r="G68" i="6"/>
  <c r="G298" i="6" s="1"/>
  <c r="P298" i="6" s="1"/>
  <c r="G360" i="6"/>
  <c r="D123" i="6"/>
  <c r="D407" i="6" s="1"/>
  <c r="K123" i="6"/>
  <c r="K407" i="6" s="1"/>
  <c r="K130" i="6"/>
  <c r="K414" i="6" s="1"/>
  <c r="K131" i="6"/>
  <c r="K415" i="6" s="1"/>
  <c r="P317" i="6" l="1"/>
  <c r="P332" i="6"/>
  <c r="E300" i="6"/>
  <c r="F70" i="6"/>
  <c r="G280" i="6"/>
  <c r="P280" i="6" s="1"/>
  <c r="G51" i="6"/>
  <c r="F155" i="6"/>
  <c r="F284" i="6" s="1"/>
  <c r="F283" i="6"/>
  <c r="F290" i="6"/>
  <c r="F61" i="6"/>
  <c r="F353" i="6"/>
  <c r="G100" i="6"/>
  <c r="G328" i="6"/>
  <c r="G385" i="6"/>
  <c r="F100" i="6"/>
  <c r="F328" i="6"/>
  <c r="F385" i="6"/>
  <c r="P327" i="6"/>
  <c r="K205" i="6"/>
  <c r="K334" i="6" s="1"/>
  <c r="K333" i="6"/>
  <c r="L333" i="6"/>
  <c r="L205" i="6"/>
  <c r="L334" i="6" s="1"/>
  <c r="K318" i="6"/>
  <c r="L189" i="6"/>
  <c r="L318" i="6" s="1"/>
  <c r="E154" i="6"/>
  <c r="E283" i="6" s="1"/>
  <c r="D283" i="6"/>
  <c r="H154" i="6"/>
  <c r="H283" i="6" s="1"/>
  <c r="D155" i="6"/>
  <c r="G361" i="6"/>
  <c r="K132" i="6"/>
  <c r="K416" i="6" s="1"/>
  <c r="D124" i="6"/>
  <c r="D408" i="6" s="1"/>
  <c r="K124" i="6"/>
  <c r="K408" i="6" s="1"/>
  <c r="P334" i="6" l="1"/>
  <c r="P333" i="6"/>
  <c r="P318" i="6"/>
  <c r="P328" i="6"/>
  <c r="F329" i="6"/>
  <c r="F386" i="6"/>
  <c r="F300" i="6"/>
  <c r="G70" i="6"/>
  <c r="G300" i="6" s="1"/>
  <c r="G329" i="6"/>
  <c r="G386" i="6"/>
  <c r="F291" i="6"/>
  <c r="F62" i="6"/>
  <c r="F354" i="6"/>
  <c r="G281" i="6"/>
  <c r="P281" i="6" s="1"/>
  <c r="G52" i="6"/>
  <c r="E155" i="6"/>
  <c r="E284" i="6" s="1"/>
  <c r="D284" i="6"/>
  <c r="H155" i="6"/>
  <c r="H284" i="6" s="1"/>
  <c r="F359" i="6"/>
  <c r="D125" i="6"/>
  <c r="D409" i="6" s="1"/>
  <c r="K125" i="6"/>
  <c r="K409" i="6" s="1"/>
  <c r="P300" i="6" l="1"/>
  <c r="P329" i="6"/>
  <c r="F292" i="6"/>
  <c r="F63" i="6"/>
  <c r="F355" i="6"/>
  <c r="G282" i="6"/>
  <c r="P282" i="6" s="1"/>
  <c r="G53" i="6"/>
  <c r="D126" i="6"/>
  <c r="D410" i="6" s="1"/>
  <c r="K126" i="6"/>
  <c r="K410" i="6" s="1"/>
  <c r="K127" i="6"/>
  <c r="K411" i="6" s="1"/>
  <c r="F293" i="6" l="1"/>
  <c r="F64" i="6"/>
  <c r="F356" i="6"/>
  <c r="G283" i="6"/>
  <c r="P283" i="6" s="1"/>
  <c r="G54" i="6"/>
  <c r="D127" i="6"/>
  <c r="D411" i="6" s="1"/>
  <c r="K129" i="6"/>
  <c r="K413" i="6" s="1"/>
  <c r="K128" i="6"/>
  <c r="K412" i="6" s="1"/>
  <c r="F294" i="6" l="1"/>
  <c r="F65" i="6"/>
  <c r="F357" i="6"/>
  <c r="G284" i="6"/>
  <c r="P284" i="6" s="1"/>
  <c r="G55" i="6"/>
  <c r="G347" i="6"/>
  <c r="D128" i="6"/>
  <c r="D412" i="6" s="1"/>
  <c r="K425" i="6"/>
  <c r="E75" i="6"/>
  <c r="E305" i="6" s="1"/>
  <c r="E71" i="6"/>
  <c r="E72" i="6" l="1"/>
  <c r="E302" i="6" s="1"/>
  <c r="E301" i="6"/>
  <c r="F295" i="6"/>
  <c r="F358" i="6"/>
  <c r="G285" i="6"/>
  <c r="P285" i="6" s="1"/>
  <c r="G56" i="6"/>
  <c r="G348" i="6"/>
  <c r="E364" i="6"/>
  <c r="F72" i="6"/>
  <c r="E73" i="6"/>
  <c r="E303" i="6" s="1"/>
  <c r="E367" i="6"/>
  <c r="E363" i="6"/>
  <c r="D129" i="6"/>
  <c r="D413" i="6" s="1"/>
  <c r="G340" i="6"/>
  <c r="G396" i="6"/>
  <c r="E396" i="6"/>
  <c r="F340" i="6"/>
  <c r="F396" i="6"/>
  <c r="D71" i="6"/>
  <c r="G286" i="6" l="1"/>
  <c r="P286" i="6" s="1"/>
  <c r="G57" i="6"/>
  <c r="G349" i="6"/>
  <c r="D72" i="6"/>
  <c r="D302" i="6" s="1"/>
  <c r="D301" i="6"/>
  <c r="E340" i="6"/>
  <c r="E365" i="6"/>
  <c r="G72" i="6"/>
  <c r="G302" i="6" s="1"/>
  <c r="F364" i="6"/>
  <c r="F73" i="6"/>
  <c r="D363" i="6"/>
  <c r="D130" i="6"/>
  <c r="D414" i="6" s="1"/>
  <c r="F69" i="6"/>
  <c r="F299" i="6" s="1"/>
  <c r="F75" i="6"/>
  <c r="D364" i="6" l="1"/>
  <c r="F365" i="6"/>
  <c r="D73" i="6"/>
  <c r="D303" i="6" s="1"/>
  <c r="G287" i="6"/>
  <c r="P287" i="6" s="1"/>
  <c r="G58" i="6"/>
  <c r="G350" i="6"/>
  <c r="L340" i="6"/>
  <c r="L428" i="6" s="1"/>
  <c r="L430" i="6" s="1"/>
  <c r="G73" i="6"/>
  <c r="G303" i="6" s="1"/>
  <c r="G364" i="6"/>
  <c r="D365" i="6"/>
  <c r="F367" i="6"/>
  <c r="F362" i="6"/>
  <c r="D131" i="6"/>
  <c r="D415" i="6" s="1"/>
  <c r="G75" i="6"/>
  <c r="G305" i="6" s="1"/>
  <c r="G69" i="6"/>
  <c r="G299" i="6" s="1"/>
  <c r="P299" i="6" s="1"/>
  <c r="D396" i="6"/>
  <c r="F71" i="6"/>
  <c r="E74" i="6"/>
  <c r="E304" i="6" s="1"/>
  <c r="D74" i="6" l="1"/>
  <c r="D304" i="6" s="1"/>
  <c r="G288" i="6"/>
  <c r="P288" i="6" s="1"/>
  <c r="G59" i="6"/>
  <c r="G351" i="6"/>
  <c r="H306" i="6"/>
  <c r="H428" i="6" s="1"/>
  <c r="H430" i="6" s="1"/>
  <c r="D75" i="6"/>
  <c r="D305" i="6" s="1"/>
  <c r="D366" i="6"/>
  <c r="G365" i="6"/>
  <c r="E366" i="6"/>
  <c r="G367" i="6"/>
  <c r="F363" i="6"/>
  <c r="G362" i="6"/>
  <c r="D132" i="6"/>
  <c r="D416" i="6" s="1"/>
  <c r="D425" i="6" s="1"/>
  <c r="F74" i="6"/>
  <c r="G71" i="6"/>
  <c r="G301" i="6" s="1"/>
  <c r="D340" i="6"/>
  <c r="G289" i="6" l="1"/>
  <c r="P289" i="6" s="1"/>
  <c r="G60" i="6"/>
  <c r="G352" i="6"/>
  <c r="D367" i="6"/>
  <c r="F366" i="6"/>
  <c r="G363" i="6"/>
  <c r="G74" i="6"/>
  <c r="G304" i="6" s="1"/>
  <c r="D368" i="6"/>
  <c r="E306" i="6"/>
  <c r="E368" i="6"/>
  <c r="G290" i="6" l="1"/>
  <c r="P290" i="6" s="1"/>
  <c r="G61" i="6"/>
  <c r="G353" i="6"/>
  <c r="E428" i="6"/>
  <c r="E430" i="6" s="1"/>
  <c r="G366" i="6"/>
  <c r="D306" i="6"/>
  <c r="D428" i="6" s="1"/>
  <c r="D430" i="6" s="1"/>
  <c r="F368" i="6"/>
  <c r="G291" i="6" l="1"/>
  <c r="P291" i="6" s="1"/>
  <c r="G62" i="6"/>
  <c r="G354" i="6"/>
  <c r="G359" i="6"/>
  <c r="G368" i="6" s="1"/>
  <c r="F172" i="6"/>
  <c r="F301" i="6" s="1"/>
  <c r="P301" i="6" s="1"/>
  <c r="K396" i="6"/>
  <c r="G292" i="6" l="1"/>
  <c r="P292" i="6" s="1"/>
  <c r="G63" i="6"/>
  <c r="G355" i="6"/>
  <c r="F173" i="6"/>
  <c r="F302" i="6" s="1"/>
  <c r="P302" i="6" s="1"/>
  <c r="K340" i="6"/>
  <c r="P340" i="6"/>
  <c r="G293" i="6" l="1"/>
  <c r="G64" i="6"/>
  <c r="G356" i="6"/>
  <c r="K428" i="6"/>
  <c r="K430" i="6" s="1"/>
  <c r="F174" i="6"/>
  <c r="F303" i="6" s="1"/>
  <c r="P303" i="6" s="1"/>
  <c r="G294" i="6" l="1"/>
  <c r="P294" i="6" s="1"/>
  <c r="G65" i="6"/>
  <c r="G357" i="6"/>
  <c r="P293" i="6"/>
  <c r="F175" i="6"/>
  <c r="F304" i="6" s="1"/>
  <c r="P304" i="6" s="1"/>
  <c r="G295" i="6" l="1"/>
  <c r="G358" i="6"/>
  <c r="F176" i="6"/>
  <c r="F305" i="6" s="1"/>
  <c r="P305" i="6" s="1"/>
  <c r="P295" i="6" l="1"/>
  <c r="P306" i="6" s="1"/>
  <c r="G306" i="6"/>
  <c r="G428" i="6" s="1"/>
  <c r="G430" i="6" s="1"/>
  <c r="F306" i="6" l="1"/>
  <c r="F428" i="6" s="1"/>
  <c r="F430" i="6" s="1"/>
</calcChain>
</file>

<file path=xl/comments1.xml><?xml version="1.0" encoding="utf-8"?>
<comments xmlns="http://schemas.openxmlformats.org/spreadsheetml/2006/main">
  <authors>
    <author>Rff9457</author>
    <author>Jaa0175</author>
  </authors>
  <commentList>
    <comment ref="C6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02" authorId="1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27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291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29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2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26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54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55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8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383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411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  <comment ref="C412" authorId="0" shapeId="0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# of Customers
</t>
        </r>
      </text>
    </comment>
  </commentList>
</comments>
</file>

<file path=xl/sharedStrings.xml><?xml version="1.0" encoding="utf-8"?>
<sst xmlns="http://schemas.openxmlformats.org/spreadsheetml/2006/main" count="7766" uniqueCount="1410">
  <si>
    <t>Ferc Acct</t>
  </si>
  <si>
    <t>Service</t>
  </si>
  <si>
    <t>Voucher Number</t>
  </si>
  <si>
    <t>Accounting Period</t>
  </si>
  <si>
    <t>Expenditure Organization</t>
  </si>
  <si>
    <t>Project Number</t>
  </si>
  <si>
    <t>Jurisdiction</t>
  </si>
  <si>
    <t>Transaction Desc</t>
  </si>
  <si>
    <t>Invoice Number</t>
  </si>
  <si>
    <t>Task Number</t>
  </si>
  <si>
    <t>Expenditure Type</t>
  </si>
  <si>
    <t>Transaction Amount</t>
  </si>
  <si>
    <t>Project Desc</t>
  </si>
  <si>
    <t>Vendor Number</t>
  </si>
  <si>
    <t>Vendor Name</t>
  </si>
  <si>
    <t>921000</t>
  </si>
  <si>
    <t>CD</t>
  </si>
  <si>
    <t>09900162</t>
  </si>
  <si>
    <t>AA</t>
  </si>
  <si>
    <t>2015</t>
  </si>
  <si>
    <t>020 Professional Services</t>
  </si>
  <si>
    <t>Admin Activities-Common to All</t>
  </si>
  <si>
    <t>DONATION</t>
  </si>
  <si>
    <t>ED</t>
  </si>
  <si>
    <t>K07</t>
  </si>
  <si>
    <t>21202050</t>
  </si>
  <si>
    <t>AN</t>
  </si>
  <si>
    <t>880 Materials &amp; Equipment</t>
  </si>
  <si>
    <t>Steam Prentative Maint Ops-212</t>
  </si>
  <si>
    <t>09902800</t>
  </si>
  <si>
    <t>885 Miscellaneous</t>
  </si>
  <si>
    <t>Employment 099 CM</t>
  </si>
  <si>
    <t>588000</t>
  </si>
  <si>
    <t>WA</t>
  </si>
  <si>
    <t>H53</t>
  </si>
  <si>
    <t>90700160</t>
  </si>
  <si>
    <t>ID</t>
  </si>
  <si>
    <t>890 Office Supplies</t>
  </si>
  <si>
    <t>Elect Ops Admin Activity - 907</t>
  </si>
  <si>
    <t>880000</t>
  </si>
  <si>
    <t>GD</t>
  </si>
  <si>
    <t>OR</t>
  </si>
  <si>
    <t>215 Employee Business Meals</t>
  </si>
  <si>
    <t>909000</t>
  </si>
  <si>
    <t>S54</t>
  </si>
  <si>
    <t>930200</t>
  </si>
  <si>
    <t>J50</t>
  </si>
  <si>
    <t>825 Donations</t>
  </si>
  <si>
    <t>235 Employee Misc Expenses</t>
  </si>
  <si>
    <t>935000</t>
  </si>
  <si>
    <t>H07</t>
  </si>
  <si>
    <t>210 Employee Auto Mileage</t>
  </si>
  <si>
    <t>J53</t>
  </si>
  <si>
    <t>908000</t>
  </si>
  <si>
    <t>F52</t>
  </si>
  <si>
    <t>06800730</t>
  </si>
  <si>
    <t>908010</t>
  </si>
  <si>
    <t>Oregon Sales and Marketing</t>
  </si>
  <si>
    <t>94325</t>
  </si>
  <si>
    <t>Bautista, Victor C</t>
  </si>
  <si>
    <t>11000050</t>
  </si>
  <si>
    <t>Spokane Op Facility-Mission</t>
  </si>
  <si>
    <t>09903691</t>
  </si>
  <si>
    <t>Corporate Planning-099</t>
  </si>
  <si>
    <t>09900710</t>
  </si>
  <si>
    <t>Call Center Operations</t>
  </si>
  <si>
    <t>L50</t>
  </si>
  <si>
    <t>B50</t>
  </si>
  <si>
    <t>E01</t>
  </si>
  <si>
    <t>02800300</t>
  </si>
  <si>
    <t>930220</t>
  </si>
  <si>
    <t>Wa Charitable/Civic - Ops</t>
  </si>
  <si>
    <t>A81</t>
  </si>
  <si>
    <t>F53</t>
  </si>
  <si>
    <t>81372</t>
  </si>
  <si>
    <t>Tatko, Michael Robert</t>
  </si>
  <si>
    <t>09800165</t>
  </si>
  <si>
    <t>Admin Activity - Distr Ops</t>
  </si>
  <si>
    <t>B04</t>
  </si>
  <si>
    <t>G50</t>
  </si>
  <si>
    <t>96000160</t>
  </si>
  <si>
    <t>Elect Ops Admin Activity - 960</t>
  </si>
  <si>
    <t>6445</t>
  </si>
  <si>
    <t>CORP CREDIT CARD</t>
  </si>
  <si>
    <t>95600165</t>
  </si>
  <si>
    <t>Gas Ops Admin Activity - 956</t>
  </si>
  <si>
    <t>95600160</t>
  </si>
  <si>
    <t>Elect Ops Admin Activity - 956</t>
  </si>
  <si>
    <t>506000</t>
  </si>
  <si>
    <t>905000</t>
  </si>
  <si>
    <t>M50</t>
  </si>
  <si>
    <t>95200160</t>
  </si>
  <si>
    <t>Elect Ops Admin Activity - 952</t>
  </si>
  <si>
    <t>98402455</t>
  </si>
  <si>
    <t>Gas System Operations - 984</t>
  </si>
  <si>
    <t>09800301</t>
  </si>
  <si>
    <t>WaId-Charit/Civic Ops Com Comm</t>
  </si>
  <si>
    <t>870000</t>
  </si>
  <si>
    <t>H50</t>
  </si>
  <si>
    <t>02805662</t>
  </si>
  <si>
    <t>Regional Business Policy WA</t>
  </si>
  <si>
    <t>LABOR</t>
  </si>
  <si>
    <t>HANNA &amp; ASSOCIATES INC</t>
  </si>
  <si>
    <t>J02</t>
  </si>
  <si>
    <t>09800331</t>
  </si>
  <si>
    <t>WaId - Company Communications</t>
  </si>
  <si>
    <t>40205055</t>
  </si>
  <si>
    <t>Montana Outreach</t>
  </si>
  <si>
    <t>93000160</t>
  </si>
  <si>
    <t>Elect Ops Admin Activity - 930</t>
  </si>
  <si>
    <t>E53</t>
  </si>
  <si>
    <t>B54</t>
  </si>
  <si>
    <t>09800300</t>
  </si>
  <si>
    <t>Elect Charitable/Civic - Ops</t>
  </si>
  <si>
    <t>93000165</t>
  </si>
  <si>
    <t>Gas Ops Admin Activity - 930</t>
  </si>
  <si>
    <t>830 Dues</t>
  </si>
  <si>
    <t>97300165</t>
  </si>
  <si>
    <t>Gas Ops Admin Activity - 973</t>
  </si>
  <si>
    <t>6042</t>
  </si>
  <si>
    <t>Feltes, Karen S</t>
  </si>
  <si>
    <t>03805282</t>
  </si>
  <si>
    <t>Regional Business Issues ID</t>
  </si>
  <si>
    <t>ANNUAL MEMBERSHIP</t>
  </si>
  <si>
    <t>Macro1</t>
  </si>
  <si>
    <t>Macro10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</si>
  <si>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</si>
  <si>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</si>
  <si>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</si>
  <si>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</si>
  <si>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</si>
  <si>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</si>
  <si>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</si>
  <si>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</si>
  <si>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</si>
  <si>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</si>
  <si>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23499</t>
  </si>
  <si>
    <t>Vermillion, Dennis P</t>
  </si>
  <si>
    <t>8392</t>
  </si>
  <si>
    <t>Binder, Frank M</t>
  </si>
  <si>
    <t>MEMBERSHIP DUES</t>
  </si>
  <si>
    <t>Mileage, Travel to Chamber meeting</t>
  </si>
  <si>
    <t>VOLUNTEER</t>
  </si>
  <si>
    <t>8575</t>
  </si>
  <si>
    <t>SKAMANIA COUNTY CHAMBER OF COMMERCE</t>
  </si>
  <si>
    <t>09900011</t>
  </si>
  <si>
    <t>Annual Meeting</t>
  </si>
  <si>
    <t>CAKE</t>
  </si>
  <si>
    <t>Mileage, Travel to Chamber of Commerce Meeting</t>
  </si>
  <si>
    <t>SPONSOR</t>
  </si>
  <si>
    <t>FLOWERS</t>
  </si>
  <si>
    <t>9154</t>
  </si>
  <si>
    <t>PRIEST RIVER CHAMBER OF COMMERCE</t>
  </si>
  <si>
    <t>UNITED WAY</t>
  </si>
  <si>
    <t>ARRANGEMENT</t>
  </si>
  <si>
    <t>10120</t>
  </si>
  <si>
    <t>COLVILLE CHAMBER OF COMMERCE</t>
  </si>
  <si>
    <t>Exclusions</t>
  </si>
  <si>
    <t>FERC Accts - 920000, 926100, 926200, 926300, 926400, 926240, 926245</t>
  </si>
  <si>
    <t>ORGS (loadings and Payroll related) - Z57, Z87, Z88, Z89, Z90, S51</t>
  </si>
  <si>
    <t xml:space="preserve">FERC ACCOUNTS:  </t>
  </si>
  <si>
    <t>417 - 950</t>
  </si>
  <si>
    <t>EXCLUDED FERC ACCOUNT:</t>
  </si>
  <si>
    <t>EXCLUDED ORGS: (loadings and payroll related)</t>
  </si>
  <si>
    <t xml:space="preserve">S51 - </t>
  </si>
  <si>
    <t xml:space="preserve">X55 - </t>
  </si>
  <si>
    <t xml:space="preserve">Z57 - </t>
  </si>
  <si>
    <t xml:space="preserve">Z87 - </t>
  </si>
  <si>
    <t xml:space="preserve">Z88 - </t>
  </si>
  <si>
    <t xml:space="preserve">Z89 - </t>
  </si>
  <si>
    <t>EXCLUDED EXPEND CATEGORY:</t>
  </si>
  <si>
    <t>EXCLUDED JURS/SVC:</t>
  </si>
  <si>
    <t>ZZ ZZ</t>
  </si>
  <si>
    <t>KEYWORD SEARCH:</t>
  </si>
  <si>
    <t>HOLIDAY</t>
  </si>
  <si>
    <t>AELP</t>
  </si>
  <si>
    <t>AEL&amp;P</t>
  </si>
  <si>
    <t>GOLF</t>
  </si>
  <si>
    <t>SPORT</t>
  </si>
  <si>
    <t>BASKETBALL</t>
  </si>
  <si>
    <t>XMAS</t>
  </si>
  <si>
    <t>TOURNAMENT</t>
  </si>
  <si>
    <t>SYMPATHY</t>
  </si>
  <si>
    <t>TOURNEY</t>
  </si>
  <si>
    <t xml:space="preserve">CONTRIBUTION </t>
  </si>
  <si>
    <t>GIFT</t>
  </si>
  <si>
    <t xml:space="preserve">PARTY </t>
  </si>
  <si>
    <t>RETIRE</t>
  </si>
  <si>
    <t>AUCTION</t>
  </si>
  <si>
    <t>PARTIES</t>
  </si>
  <si>
    <t>FLORIST</t>
  </si>
  <si>
    <t>DONOR</t>
  </si>
  <si>
    <t>CHRISTMAS</t>
  </si>
  <si>
    <t>SCHOOL</t>
  </si>
  <si>
    <t>BOUQUET</t>
  </si>
  <si>
    <t>SERVICE:</t>
  </si>
  <si>
    <t>In order to verify appropriate service, I filter the service then do a word search in the transaction detail for Gas in ED or Electric in GD, etc.</t>
  </si>
  <si>
    <t>JURISDICTION:</t>
  </si>
  <si>
    <t>In order to verify appropriate jurisdiciton, I filter the jurisdiction then do a word search in the transaction detail for Washington in OR or ID or Oregon in WA or ID, etc.</t>
  </si>
  <si>
    <t>Note - Non-Utility Removals</t>
  </si>
  <si>
    <t>Remove - Donations</t>
  </si>
  <si>
    <t>Remove - Golf</t>
  </si>
  <si>
    <t>Remove - AELP</t>
  </si>
  <si>
    <t>Remove - Flowers/Florist</t>
  </si>
  <si>
    <t>Remove - Gift</t>
  </si>
  <si>
    <t>Remove - Cake</t>
  </si>
  <si>
    <t>Remove - Party</t>
  </si>
  <si>
    <t>Remove - Christmas</t>
  </si>
  <si>
    <t>Remove - Chamber (no 50%)</t>
  </si>
  <si>
    <t>Grand Total</t>
  </si>
  <si>
    <t>Sum of Transaction Amount</t>
  </si>
  <si>
    <t>Total</t>
  </si>
  <si>
    <t>506000 Total</t>
  </si>
  <si>
    <t>588000 Total</t>
  </si>
  <si>
    <t>870000 Total</t>
  </si>
  <si>
    <t>880000 Total</t>
  </si>
  <si>
    <t>905000 Total</t>
  </si>
  <si>
    <t>908000 Total</t>
  </si>
  <si>
    <t>909000 Total</t>
  </si>
  <si>
    <t>921000 Total</t>
  </si>
  <si>
    <t>930200 Total</t>
  </si>
  <si>
    <t>935000 Total</t>
  </si>
  <si>
    <t>Avista Utilities</t>
  </si>
  <si>
    <t>Miscellaneous Adjustment - Removal of Non-Utility Transactions</t>
  </si>
  <si>
    <r>
      <rPr>
        <b/>
        <sz val="10"/>
        <rFont val="Arial"/>
        <family val="2"/>
      </rPr>
      <t>Purpose</t>
    </r>
    <r>
      <rPr>
        <sz val="11"/>
        <color theme="1"/>
        <rFont val="Calibri"/>
        <family val="2"/>
        <scheme val="minor"/>
      </rPr>
      <t>:  This document is a detailed transaction listing of all transaction that were removed from the rate case as they were items that were improperly coded as a Utility transaction, when in fact they should have been coded as a Non-Utility transaction.</t>
    </r>
  </si>
  <si>
    <t xml:space="preserve"> Service </t>
  </si>
  <si>
    <t xml:space="preserve"> Jurisdiction </t>
  </si>
  <si>
    <t xml:space="preserve"> CD </t>
  </si>
  <si>
    <t xml:space="preserve"> ED </t>
  </si>
  <si>
    <t xml:space="preserve"> GD </t>
  </si>
  <si>
    <t xml:space="preserve"> Grand Total </t>
  </si>
  <si>
    <t>CD.AA</t>
  </si>
  <si>
    <t>CD.AN</t>
  </si>
  <si>
    <t>CD.ID</t>
  </si>
  <si>
    <t>CD.WA</t>
  </si>
  <si>
    <t>ED.AN</t>
  </si>
  <si>
    <t>ED.ID</t>
  </si>
  <si>
    <t>ED.WA</t>
  </si>
  <si>
    <t>GD.AA</t>
  </si>
  <si>
    <t>GD.ID</t>
  </si>
  <si>
    <t>GD.OR</t>
  </si>
  <si>
    <t>GD.WA</t>
  </si>
  <si>
    <t>GAS SOUTH - 2016</t>
  </si>
  <si>
    <t>ID Electric - 2016</t>
  </si>
  <si>
    <t>ID GAS - 2016</t>
  </si>
  <si>
    <t>OR Gas</t>
  </si>
  <si>
    <t>ID GAS</t>
  </si>
  <si>
    <t>ID Electric</t>
  </si>
  <si>
    <t>WA Gas</t>
  </si>
  <si>
    <t>WA Electric</t>
  </si>
  <si>
    <t>C07</t>
  </si>
  <si>
    <t>X02</t>
  </si>
  <si>
    <t>06800330</t>
  </si>
  <si>
    <t>Or - Company Communications</t>
  </si>
  <si>
    <t>935660</t>
  </si>
  <si>
    <t>G53</t>
  </si>
  <si>
    <t>C83</t>
  </si>
  <si>
    <t>C50</t>
  </si>
  <si>
    <t>03800300</t>
  </si>
  <si>
    <t>Charitable/Civic-Ops - Idaho</t>
  </si>
  <si>
    <t>104053</t>
  </si>
  <si>
    <t>Shelton, Samantha Lee</t>
  </si>
  <si>
    <t>CHRISTMAS DECOR</t>
  </si>
  <si>
    <t>1374</t>
  </si>
  <si>
    <t>SENSKE</t>
  </si>
  <si>
    <t>101152</t>
  </si>
  <si>
    <t>Butler, Jesse D</t>
  </si>
  <si>
    <t>HYDRO ONE</t>
  </si>
  <si>
    <t>HYDRO</t>
  </si>
  <si>
    <t>ALASKA</t>
  </si>
  <si>
    <t>MERGER</t>
  </si>
  <si>
    <t>ACQUISITION</t>
  </si>
  <si>
    <t>RETIREMENT</t>
  </si>
  <si>
    <t>GONZAGA</t>
  </si>
  <si>
    <t>826 Sponsorships</t>
  </si>
  <si>
    <t>2017 ANNUAL DUES</t>
  </si>
  <si>
    <t>6579</t>
  </si>
  <si>
    <t>RATHDRUM AREA CHAMBER OF COMMERCE</t>
  </si>
  <si>
    <t>80025</t>
  </si>
  <si>
    <t>SPIRIT LAKE CHAMBER OF COMMERCE</t>
  </si>
  <si>
    <t>18593</t>
  </si>
  <si>
    <t>BAYVIEW CHAMBER OF COMMERCE</t>
  </si>
  <si>
    <t>27207</t>
  </si>
  <si>
    <t>COEUR D ALENE CHAMBER OF COMMERCE</t>
  </si>
  <si>
    <t>82421</t>
  </si>
  <si>
    <t>HAYDEN CHAMBER OF COMMERCE</t>
  </si>
  <si>
    <t>V50</t>
  </si>
  <si>
    <t>06800301</t>
  </si>
  <si>
    <t>Oregon Community Activities</t>
  </si>
  <si>
    <t>5173</t>
  </si>
  <si>
    <t>THE CHAMBER OF MEDFORD / JACKSON COUNTY</t>
  </si>
  <si>
    <t>2017 DUES</t>
  </si>
  <si>
    <t>97401</t>
  </si>
  <si>
    <t>GREATER SANDPOINT CHAMBER OF COMMERCE</t>
  </si>
  <si>
    <t>28346</t>
  </si>
  <si>
    <t>WILBUR CHAMBER OF COMMERCE</t>
  </si>
  <si>
    <t>6127</t>
  </si>
  <si>
    <t>WEST PLAINS CHAMBER OF COMMERCE</t>
  </si>
  <si>
    <t>1163580</t>
  </si>
  <si>
    <t>1163580-INV</t>
  </si>
  <si>
    <t>59184</t>
  </si>
  <si>
    <t>LAKE SPOKANE CHAMBER OF COMMERCE</t>
  </si>
  <si>
    <t>40213</t>
  </si>
  <si>
    <t>REARDAN AREA CHAMBER OF COMMERCE</t>
  </si>
  <si>
    <t>7045</t>
  </si>
  <si>
    <t>POST FALLS CHAMBER OF COMMERCE</t>
  </si>
  <si>
    <t>1212653</t>
  </si>
  <si>
    <t>201710</t>
  </si>
  <si>
    <t>2017 LEGISLATIVE FORUM</t>
  </si>
  <si>
    <t>41302</t>
  </si>
  <si>
    <t>24749</t>
  </si>
  <si>
    <t>CHEWELAH CHAMBER OF COMMERCE</t>
  </si>
  <si>
    <t>923000</t>
  </si>
  <si>
    <t>201711</t>
  </si>
  <si>
    <t>Airfare, American 0012126833081, Hydro One all in US Dollars</t>
  </si>
  <si>
    <t>IE6837493</t>
  </si>
  <si>
    <t>205 Airfare</t>
  </si>
  <si>
    <t>Remove - Hydro One</t>
  </si>
  <si>
    <t>A82</t>
  </si>
  <si>
    <t>P53</t>
  </si>
  <si>
    <t>21143</t>
  </si>
  <si>
    <t>TEKOA CHAMBER OF COMMERCE</t>
  </si>
  <si>
    <t>1209232</t>
  </si>
  <si>
    <t>4126</t>
  </si>
  <si>
    <t>T08</t>
  </si>
  <si>
    <t>09900540</t>
  </si>
  <si>
    <t>CATHERINE D COOPER-SAFEWAY  STORE00032557</t>
  </si>
  <si>
    <t>3597373-CC</t>
  </si>
  <si>
    <t>Common Regulatory Activities</t>
  </si>
  <si>
    <t>1212624</t>
  </si>
  <si>
    <t>CDA CHAMMER 2017 ANNUAL MEETING</t>
  </si>
  <si>
    <t>41279</t>
  </si>
  <si>
    <t>CHAMBER DUES</t>
  </si>
  <si>
    <t>1211520</t>
  </si>
  <si>
    <t>6878</t>
  </si>
  <si>
    <t>10288</t>
  </si>
  <si>
    <t>UNION COUNTY CHAMBER OF COMMERCE</t>
  </si>
  <si>
    <t>1227695</t>
  </si>
  <si>
    <t>201712</t>
  </si>
  <si>
    <t>8215672</t>
  </si>
  <si>
    <t>1218396</t>
  </si>
  <si>
    <t>8165346</t>
  </si>
  <si>
    <t>1211398</t>
  </si>
  <si>
    <t>8104971</t>
  </si>
  <si>
    <t>1227911</t>
  </si>
  <si>
    <t>1227911-INV</t>
  </si>
  <si>
    <t>930221</t>
  </si>
  <si>
    <t>6644</t>
  </si>
  <si>
    <t>INLAND EMPIRE UTILITY</t>
  </si>
  <si>
    <t>Y01</t>
  </si>
  <si>
    <t>09900020</t>
  </si>
  <si>
    <t>Board Of Director Activities</t>
  </si>
  <si>
    <t>H14</t>
  </si>
  <si>
    <t>03805279</t>
  </si>
  <si>
    <t>925 Rental Expense - Other</t>
  </si>
  <si>
    <t>Low Income Admin ID</t>
  </si>
  <si>
    <t>09805377</t>
  </si>
  <si>
    <t>Customer Education Ops WAID</t>
  </si>
  <si>
    <t>1210994</t>
  </si>
  <si>
    <t>06805156</t>
  </si>
  <si>
    <t>35657</t>
  </si>
  <si>
    <t>Regional Business Policy OR</t>
  </si>
  <si>
    <t>1153199</t>
  </si>
  <si>
    <t>06800161</t>
  </si>
  <si>
    <t>DUES</t>
  </si>
  <si>
    <t>6007329</t>
  </si>
  <si>
    <t>Gas Oregon Admin Activity</t>
  </si>
  <si>
    <t>6281</t>
  </si>
  <si>
    <t>ROSEBURG AREA CHAMBER OF COMMERCE</t>
  </si>
  <si>
    <t>97000160</t>
  </si>
  <si>
    <t>Elect Ops Admin Activity - 970</t>
  </si>
  <si>
    <t>9283</t>
  </si>
  <si>
    <t>GREATER OTHELLO CHAMBER OF COMMERCE</t>
  </si>
  <si>
    <t>5326</t>
  </si>
  <si>
    <t>PULLMAN CHAMBER OF COMMERCE</t>
  </si>
  <si>
    <t>7400</t>
  </si>
  <si>
    <t>GOLDENDALE CHAMBER OF COMMERCE</t>
  </si>
  <si>
    <t>6585</t>
  </si>
  <si>
    <t>LIND CHAMBER OF COMMERCE</t>
  </si>
  <si>
    <t>19677</t>
  </si>
  <si>
    <t>HISTORIC WALLACE CHAMBER OF COMMERCE</t>
  </si>
  <si>
    <t>1221612</t>
  </si>
  <si>
    <t>DUES:CHAMPION</t>
  </si>
  <si>
    <t>769</t>
  </si>
  <si>
    <t>14564</t>
  </si>
  <si>
    <t>CENTRAL POINT CHAMBER OF COMMERCE</t>
  </si>
  <si>
    <t>J51</t>
  </si>
  <si>
    <t>925100</t>
  </si>
  <si>
    <t>L52</t>
  </si>
  <si>
    <t>925130</t>
  </si>
  <si>
    <t>N50</t>
  </si>
  <si>
    <t>580000</t>
  </si>
  <si>
    <t>09800731</t>
  </si>
  <si>
    <t>WaId Common Sales/Marketing</t>
  </si>
  <si>
    <t>892000</t>
  </si>
  <si>
    <t>A19</t>
  </si>
  <si>
    <t>97402046</t>
  </si>
  <si>
    <t>Gift Cert 8324</t>
  </si>
  <si>
    <t>Gas  Failed Maintenance-974</t>
  </si>
  <si>
    <t>879000</t>
  </si>
  <si>
    <t>Gift Cert 8939</t>
  </si>
  <si>
    <t>879010</t>
  </si>
  <si>
    <t>Gift Cert 8944</t>
  </si>
  <si>
    <t>Gift Cert 8945</t>
  </si>
  <si>
    <t>Gift Cert 8948 through 8955</t>
  </si>
  <si>
    <t>Gift Cert 8955</t>
  </si>
  <si>
    <t>Gift Cert 8985</t>
  </si>
  <si>
    <t>Gift Cert 9051</t>
  </si>
  <si>
    <t>09803411</t>
  </si>
  <si>
    <t>Gift Cert 9068</t>
  </si>
  <si>
    <t>Risk Mgmt Admin Activity-Elect</t>
  </si>
  <si>
    <t>Gift Cert 9083</t>
  </si>
  <si>
    <t>B53</t>
  </si>
  <si>
    <t>09800717</t>
  </si>
  <si>
    <t>Gift Cert 9094</t>
  </si>
  <si>
    <t>Gas Customer Service Exp - 098</t>
  </si>
  <si>
    <t>Gift Cert 9098</t>
  </si>
  <si>
    <t>R53</t>
  </si>
  <si>
    <t>91000160</t>
  </si>
  <si>
    <t>Elect Ops Admin Actiivity-910</t>
  </si>
  <si>
    <t>11107</t>
  </si>
  <si>
    <t>COLFAX CHAMBER OF COMMERCE</t>
  </si>
  <si>
    <t>220 Employee Car Rental</t>
  </si>
  <si>
    <t>1189505</t>
  </si>
  <si>
    <t>GOLF T SHIRT CREATIVE</t>
  </si>
  <si>
    <t>17581</t>
  </si>
  <si>
    <t>1204819</t>
  </si>
  <si>
    <t>GOLF TOURNAMENT AUCTION ADS</t>
  </si>
  <si>
    <t>17847</t>
  </si>
  <si>
    <t>6019</t>
  </si>
  <si>
    <t>SIMPLY NORTHWEST INC</t>
  </si>
  <si>
    <t>1215192</t>
  </si>
  <si>
    <t>GOVNR OTTER ADDRESS</t>
  </si>
  <si>
    <t>41483</t>
  </si>
  <si>
    <t>ID DUES</t>
  </si>
  <si>
    <t>5951</t>
  </si>
  <si>
    <t>OROFINO CHAMBER OF COMMERCE</t>
  </si>
  <si>
    <t>13778</t>
  </si>
  <si>
    <t>GRANGEVILLE CHAMBER OF COMMERCE</t>
  </si>
  <si>
    <t>ID/WA DUES</t>
  </si>
  <si>
    <t>78271</t>
  </si>
  <si>
    <t>LEWIS CLARK VALLEY CHAMBER OF COMMERCE</t>
  </si>
  <si>
    <t>557000</t>
  </si>
  <si>
    <t>E55</t>
  </si>
  <si>
    <t>09802202</t>
  </si>
  <si>
    <t>Elect Other PS Expense -098</t>
  </si>
  <si>
    <t>D08</t>
  </si>
  <si>
    <t>LENA FUNSTON-1-800-FLOWERS.COM,INC.</t>
  </si>
  <si>
    <t>3685373-CC</t>
  </si>
  <si>
    <t>LENA FUNSTON-LIBERTY PARK FLORIST</t>
  </si>
  <si>
    <t>F50</t>
  </si>
  <si>
    <t>Materials, Gift for Consultant (Pease)</t>
  </si>
  <si>
    <t>IE7089494</t>
  </si>
  <si>
    <t>104023</t>
  </si>
  <si>
    <t>Schlect, Edward D</t>
  </si>
  <si>
    <t>Meals, AELP Board</t>
  </si>
  <si>
    <t>IE6823493</t>
  </si>
  <si>
    <t>6224</t>
  </si>
  <si>
    <t>Cox, Holly</t>
  </si>
  <si>
    <t>Y54</t>
  </si>
  <si>
    <t>09900014</t>
  </si>
  <si>
    <t>Meals, Department lunch for service recognition for Karen Eastwood retirement</t>
  </si>
  <si>
    <t>IE6966493</t>
  </si>
  <si>
    <t>Investor Relations/Shareholder</t>
  </si>
  <si>
    <t>73109</t>
  </si>
  <si>
    <t>Pendergraft, Lauren C</t>
  </si>
  <si>
    <t>Meals, Deposit for Jeff and Alan Retirement</t>
  </si>
  <si>
    <t>IE6600495</t>
  </si>
  <si>
    <t>18785</t>
  </si>
  <si>
    <t>Taylor, Brian A</t>
  </si>
  <si>
    <t>24775</t>
  </si>
  <si>
    <t>Kimmell, Paul J</t>
  </si>
  <si>
    <t>Meals, food for office party</t>
  </si>
  <si>
    <t>IE6872494</t>
  </si>
  <si>
    <t>Meals, Hydro One</t>
  </si>
  <si>
    <t>Meals, Hydro One - In Flight</t>
  </si>
  <si>
    <t>Meals, Hydro One - US dollars</t>
  </si>
  <si>
    <t>03805281</t>
  </si>
  <si>
    <t>Meals, Lewis-Clark Valley Chamber of Commerce Natural Resources Committee Luncheon</t>
  </si>
  <si>
    <t>IE6579504</t>
  </si>
  <si>
    <t>Regional Business Policy ID</t>
  </si>
  <si>
    <t>560000</t>
  </si>
  <si>
    <t>09800160</t>
  </si>
  <si>
    <t>Admin Activity - Tran Op</t>
  </si>
  <si>
    <t>C56</t>
  </si>
  <si>
    <t>Meals, Scott Waples retirement</t>
  </si>
  <si>
    <t>IE6925493</t>
  </si>
  <si>
    <t>16500</t>
  </si>
  <si>
    <t>Spacek, April Loreen</t>
  </si>
  <si>
    <t>Meals, Zimmerman Retirement Lunch</t>
  </si>
  <si>
    <t>23497</t>
  </si>
  <si>
    <t>ASHLAND CHAMBER OF COMMERCE</t>
  </si>
  <si>
    <t>1142898</t>
  </si>
  <si>
    <t>MEMBERSHIP DUE 50/50</t>
  </si>
  <si>
    <t>1142898-INV</t>
  </si>
  <si>
    <t>1225385</t>
  </si>
  <si>
    <t>11361</t>
  </si>
  <si>
    <t>8083</t>
  </si>
  <si>
    <t>DAVENPORT CHAMBER OF COMMERCE</t>
  </si>
  <si>
    <t>93399</t>
  </si>
  <si>
    <t>BOARDMAN CHAMBER OF COMMERCE</t>
  </si>
  <si>
    <t>1211618</t>
  </si>
  <si>
    <t>MEMBERSHIP RENEWAL</t>
  </si>
  <si>
    <t>1211618-INV</t>
  </si>
  <si>
    <t>100630</t>
  </si>
  <si>
    <t>TALENT CHAMBER OF COMMERCE</t>
  </si>
  <si>
    <t>Mileage, 811 Gold Tournament - ML Country Club</t>
  </si>
  <si>
    <t>IE6627493</t>
  </si>
  <si>
    <t>104612</t>
  </si>
  <si>
    <t>Love, Melissa Guerrero</t>
  </si>
  <si>
    <t>Mileage, 811 Golf Tournament - ML Country Club</t>
  </si>
  <si>
    <t>Mileage, AGA and Hydro One</t>
  </si>
  <si>
    <t>09900165</t>
  </si>
  <si>
    <t>Gas Ops Admin Activity - 099</t>
  </si>
  <si>
    <t>Mileage, Employee Retirement gift (one way)</t>
  </si>
  <si>
    <t>IE6653496</t>
  </si>
  <si>
    <t>Mileage, Employee Retirement Supplies and food (round trip)</t>
  </si>
  <si>
    <t>Mileage, Hydro One</t>
  </si>
  <si>
    <t>IE6580493</t>
  </si>
  <si>
    <t>9060</t>
  </si>
  <si>
    <t>Kane, James A</t>
  </si>
  <si>
    <t>Mileage, Leadership Meeting Hydro One</t>
  </si>
  <si>
    <t>IE7009494</t>
  </si>
  <si>
    <t>5278</t>
  </si>
  <si>
    <t>Adams, Susan E</t>
  </si>
  <si>
    <t>Mileage, New Hire Graduation cake pick up (round trip)</t>
  </si>
  <si>
    <t>IE6653495</t>
  </si>
  <si>
    <t>Mileage, Personal vehicle round trip for charity golf tounament</t>
  </si>
  <si>
    <t>IE5727492</t>
  </si>
  <si>
    <t>38775</t>
  </si>
  <si>
    <t>Edwards Vollertsen, Lisa Rose</t>
  </si>
  <si>
    <t>Mileage, Personal vehicle roundtrip for charity golf tournament</t>
  </si>
  <si>
    <t>539000</t>
  </si>
  <si>
    <t>20302451</t>
  </si>
  <si>
    <t>Mileage, Retirement(hancock)hayden</t>
  </si>
  <si>
    <t>IE6718494</t>
  </si>
  <si>
    <t>Hydro System Operations - 203</t>
  </si>
  <si>
    <t>9928</t>
  </si>
  <si>
    <t>Powell, Kevin D</t>
  </si>
  <si>
    <t>Mileage, Travel to Chamber Meeting</t>
  </si>
  <si>
    <t>IE6792496</t>
  </si>
  <si>
    <t>B51</t>
  </si>
  <si>
    <t>Misc, Christmas gift for office janitors</t>
  </si>
  <si>
    <t>Misc, Emp Recog. Gift Card for Matt Sisson</t>
  </si>
  <si>
    <t>IE7048495</t>
  </si>
  <si>
    <t>8068</t>
  </si>
  <si>
    <t>Heagle, Laurie J</t>
  </si>
  <si>
    <t>Misc, Employee Get Well Bouquet</t>
  </si>
  <si>
    <t>IE6662493</t>
  </si>
  <si>
    <t>61648</t>
  </si>
  <si>
    <t>Gibbs, Alicia Gfeller</t>
  </si>
  <si>
    <t>H51</t>
  </si>
  <si>
    <t>Misc, Gift Card for Karent Eastwood service recognition/retirement</t>
  </si>
  <si>
    <t>Misc, Operation's Retirement and United Way Event</t>
  </si>
  <si>
    <t>IE6711501</t>
  </si>
  <si>
    <t>C51</t>
  </si>
  <si>
    <t>Misc, Recognition Ross Taylor retirement:  Photo booklet</t>
  </si>
  <si>
    <t>IE7025493</t>
  </si>
  <si>
    <t>9603</t>
  </si>
  <si>
    <t>James, David C</t>
  </si>
  <si>
    <t>Misc, Recogntion Ross Taylor retirement:  Gift Basket</t>
  </si>
  <si>
    <t>Misc, Retirement</t>
  </si>
  <si>
    <t>Misc, Scott Waples retirement</t>
  </si>
  <si>
    <t>1207645</t>
  </si>
  <si>
    <t>OUSS SPONSORSHIP - OR - DAWN DONAHOO</t>
  </si>
  <si>
    <t>3A</t>
  </si>
  <si>
    <t>21500</t>
  </si>
  <si>
    <t>OREGON UTILITY NOTIFICATION CENTER</t>
  </si>
  <si>
    <t>X09</t>
  </si>
  <si>
    <t>09905733</t>
  </si>
  <si>
    <t>Parking, Diamond Parking-For Avista's United Way Campaign-Day of Action downtown; volunteer</t>
  </si>
  <si>
    <t>IE6844502</t>
  </si>
  <si>
    <t>921010</t>
  </si>
  <si>
    <t>ET Admin Common All</t>
  </si>
  <si>
    <t>92992</t>
  </si>
  <si>
    <t>Steiner, Nolan A</t>
  </si>
  <si>
    <t>Parking, Parking for United Way event</t>
  </si>
  <si>
    <t>IE6852493</t>
  </si>
  <si>
    <t>230 Employee Lodging</t>
  </si>
  <si>
    <t>1217557</t>
  </si>
  <si>
    <t>PHOTO EXCURSION-RETIREMENT FROM BOARD</t>
  </si>
  <si>
    <t>1217557-INV</t>
  </si>
  <si>
    <t>7298</t>
  </si>
  <si>
    <t>JOHN F KELLY</t>
  </si>
  <si>
    <t>1196841</t>
  </si>
  <si>
    <t>SPONSORSHIP 50/50</t>
  </si>
  <si>
    <t>1196841-INV</t>
  </si>
  <si>
    <t>9089</t>
  </si>
  <si>
    <t>DEER PARK ROTARY CLUB</t>
  </si>
  <si>
    <t>Tips, Scott Waples retirement</t>
  </si>
  <si>
    <t>(blank)</t>
  </si>
  <si>
    <t>923000 Total</t>
  </si>
  <si>
    <t>925100 Total</t>
  </si>
  <si>
    <t>580000 Total</t>
  </si>
  <si>
    <t>892000 Total</t>
  </si>
  <si>
    <t>879000 Total</t>
  </si>
  <si>
    <t>557000 Total</t>
  </si>
  <si>
    <t>560000 Total</t>
  </si>
  <si>
    <t>539000 Total</t>
  </si>
  <si>
    <r>
      <rPr>
        <b/>
        <sz val="10"/>
        <rFont val="Arial"/>
        <family val="2"/>
      </rPr>
      <t>Process:</t>
    </r>
    <r>
      <rPr>
        <sz val="11"/>
        <color theme="1"/>
        <rFont val="Calibri"/>
        <family val="2"/>
        <scheme val="minor"/>
      </rPr>
      <t xml:space="preserve">  In Order to identify this population, the company reviewed all transaction detail in FERC accounts 417 through 935, searching for specific words, reviewing specific Program Descriptions, and expenditure types.   </t>
    </r>
  </si>
  <si>
    <t>Ferc</t>
  </si>
  <si>
    <t>GD.AN</t>
  </si>
  <si>
    <t>BIRTHDAY</t>
  </si>
  <si>
    <t>1237476</t>
  </si>
  <si>
    <t>201801</t>
  </si>
  <si>
    <t>A53</t>
  </si>
  <si>
    <t>PRE GAME SOCIAL HEMM BALLROOM SOUTH RENTAL</t>
  </si>
  <si>
    <t>2498</t>
  </si>
  <si>
    <t>7863</t>
  </si>
  <si>
    <t>GONZAGA UNIVERSITY</t>
  </si>
  <si>
    <t>201802</t>
  </si>
  <si>
    <t>98402046</t>
  </si>
  <si>
    <t>GIFT CERT 9146</t>
  </si>
  <si>
    <t>Gas  Failed Maintenance-984</t>
  </si>
  <si>
    <t>893000</t>
  </si>
  <si>
    <t>201803</t>
  </si>
  <si>
    <t>98402024</t>
  </si>
  <si>
    <t>GIFT CERT 9174</t>
  </si>
  <si>
    <t>Gas Atmospheric Mitigation-984</t>
  </si>
  <si>
    <t>201806</t>
  </si>
  <si>
    <t>Meals, BBQ supplies for Paula's Retirement</t>
  </si>
  <si>
    <t>IE8266497</t>
  </si>
  <si>
    <t>25983</t>
  </si>
  <si>
    <t>Smith, Angela Jo</t>
  </si>
  <si>
    <t>Meals, drinks for retirement BBQ</t>
  </si>
  <si>
    <t>IE8280496</t>
  </si>
  <si>
    <t>201807</t>
  </si>
  <si>
    <t>Meals, food for birthday celebration</t>
  </si>
  <si>
    <t>IE8351497</t>
  </si>
  <si>
    <t>24232</t>
  </si>
  <si>
    <t>Webb, Jeffrey Allen</t>
  </si>
  <si>
    <t>Misc, GIFT CARD FOR CUSTOMER W/MGR APPROVAL</t>
  </si>
  <si>
    <t>IE7246494</t>
  </si>
  <si>
    <t>107696</t>
  </si>
  <si>
    <t>Yoder, James R</t>
  </si>
  <si>
    <t>C11</t>
  </si>
  <si>
    <t>09800163</t>
  </si>
  <si>
    <t>Misc, DJ Kinservik - Retirement Expenses</t>
  </si>
  <si>
    <t>IE7230499</t>
  </si>
  <si>
    <t>Admin Activities-Common WaId</t>
  </si>
  <si>
    <t>5583</t>
  </si>
  <si>
    <t>Inman, Mary Ann</t>
  </si>
  <si>
    <t>201808</t>
  </si>
  <si>
    <t>Misc, Renee Webb Retirement</t>
  </si>
  <si>
    <t>IE8271498</t>
  </si>
  <si>
    <t>Meals, DJ Kinservik - Retirement Expenses</t>
  </si>
  <si>
    <t>Misc, DJ Kinservik - Retirement Gift</t>
  </si>
  <si>
    <t>201805</t>
  </si>
  <si>
    <t>DARRIN BELGARDE-SUNSET FLORIST &amp; GREENHOU</t>
  </si>
  <si>
    <t>4106406-CC</t>
  </si>
  <si>
    <t>Misc, Marty's Retirement Card</t>
  </si>
  <si>
    <t>IE8461500</t>
  </si>
  <si>
    <t>31123</t>
  </si>
  <si>
    <t>Vandenburg, Brian Robert</t>
  </si>
  <si>
    <t>566000</t>
  </si>
  <si>
    <t>201809</t>
  </si>
  <si>
    <t>Meals, Lunch for Adam return to school</t>
  </si>
  <si>
    <t>IE8704506</t>
  </si>
  <si>
    <t>43342</t>
  </si>
  <si>
    <t>Rolstad, Tracy Lowell</t>
  </si>
  <si>
    <t>D09</t>
  </si>
  <si>
    <t>Meals, Hydro One visit - lunch</t>
  </si>
  <si>
    <t>IE8141499</t>
  </si>
  <si>
    <t>8459</t>
  </si>
  <si>
    <t>Figart, Craig Norman</t>
  </si>
  <si>
    <t>902000</t>
  </si>
  <si>
    <t>D50</t>
  </si>
  <si>
    <t>95600711</t>
  </si>
  <si>
    <t>Mileage, Employee Retirement Gathering</t>
  </si>
  <si>
    <t>IE8554498</t>
  </si>
  <si>
    <t>902010</t>
  </si>
  <si>
    <t>Meter Reading Expense - 956</t>
  </si>
  <si>
    <t>99842</t>
  </si>
  <si>
    <t>Butler, Debra Ann</t>
  </si>
  <si>
    <t>Misc, Employee Retirement</t>
  </si>
  <si>
    <t>D53</t>
  </si>
  <si>
    <t>Taking Down Christmas Lights</t>
  </si>
  <si>
    <t>1005-67396</t>
  </si>
  <si>
    <t>5327</t>
  </si>
  <si>
    <t>WAFFLES N' MORE</t>
  </si>
  <si>
    <t>LINDA WILLIAMS-FUNERAL FLOWERS/GIFTS</t>
  </si>
  <si>
    <t>4524406-CC</t>
  </si>
  <si>
    <t>Lodging, AEL&amp;P Board Meetings</t>
  </si>
  <si>
    <t>IE8071496</t>
  </si>
  <si>
    <t>Meals, AEL&amp;P Board Meetings</t>
  </si>
  <si>
    <t>Car Rental, AEL&amp;P Board Meetings</t>
  </si>
  <si>
    <t>Airfare, Alaska 0272175738959, Airfare to Juneau - No Receipt - see credit card statement</t>
  </si>
  <si>
    <t>IE8450506</t>
  </si>
  <si>
    <t>Airfare, AEL&amp;P Board Meetings</t>
  </si>
  <si>
    <t>201804</t>
  </si>
  <si>
    <t>Parking, GSI Board Meeting</t>
  </si>
  <si>
    <t>IE7734494</t>
  </si>
  <si>
    <t>8405</t>
  </si>
  <si>
    <t>Morris, Scott L</t>
  </si>
  <si>
    <t>Parking, Business Meeting</t>
  </si>
  <si>
    <t>IE8499500</t>
  </si>
  <si>
    <t>Lodging, Gonzaga Board Meetings</t>
  </si>
  <si>
    <t>IE7198495</t>
  </si>
  <si>
    <t>Mileage, GSI Board Meeting</t>
  </si>
  <si>
    <t>IE8357497</t>
  </si>
  <si>
    <t>IE7572495</t>
  </si>
  <si>
    <t>IE8085498</t>
  </si>
  <si>
    <t>Mileage, Gonzaga Business Dinner</t>
  </si>
  <si>
    <t>IE7912496</t>
  </si>
  <si>
    <t>Mileage, Gonzaga Presidential Speaker Series</t>
  </si>
  <si>
    <t>Parking, Gonzaga Annual Review Meeting</t>
  </si>
  <si>
    <t>Misc, Gonzaga Board Meetings</t>
  </si>
  <si>
    <t>Misc, Gonzaga Board Meetings - Car Service to the airport</t>
  </si>
  <si>
    <t>Car Rental, Gonzaga Board Meetings</t>
  </si>
  <si>
    <t>Misc, Gonzaga Meeting</t>
  </si>
  <si>
    <t>Mileage, Gonzaga Board of Trustees Meeting</t>
  </si>
  <si>
    <t>IE8770497</t>
  </si>
  <si>
    <t>Mileage, Gonzaga Leadership Dinner Speaker</t>
  </si>
  <si>
    <t>Car Rental, Gonzaga Board Meetings in Seattle</t>
  </si>
  <si>
    <t>Mileage, Gonzaga Annual Review Meeting</t>
  </si>
  <si>
    <t>Mileage, Gonzaga Board Chairs Meeting</t>
  </si>
  <si>
    <t>Tips, Gonzaga Board Meeting</t>
  </si>
  <si>
    <t>Mileage, Gonzaga Board Meetings</t>
  </si>
  <si>
    <t>Mileage, GSI Executive Committee Meeting</t>
  </si>
  <si>
    <t>Parking, Gonzaga Board Meeting</t>
  </si>
  <si>
    <t>Mileage, Gonzaga Scholarship Luncheon</t>
  </si>
  <si>
    <t>Parking, Breakfast Meeting</t>
  </si>
  <si>
    <t>IE7242493</t>
  </si>
  <si>
    <t>Parking, GSI Executive Committee Meeting</t>
  </si>
  <si>
    <t>Mileage, Speaker for EWU Celebration</t>
  </si>
  <si>
    <t>Parking, Gonzaga Board Meetings</t>
  </si>
  <si>
    <t>Meals, Gonzaga Board Meetings</t>
  </si>
  <si>
    <t>E19</t>
  </si>
  <si>
    <t>09905730</t>
  </si>
  <si>
    <t>IE8468500</t>
  </si>
  <si>
    <t>ET Operations Common All</t>
  </si>
  <si>
    <t>108309</t>
  </si>
  <si>
    <t>Morris, Latisha</t>
  </si>
  <si>
    <t>Meals, Retirement</t>
  </si>
  <si>
    <t>E51</t>
  </si>
  <si>
    <t>Misc, Employee Recognition:  Marty Gulseth Retirement</t>
  </si>
  <si>
    <t>IE8422496</t>
  </si>
  <si>
    <t>Meals, Employee Recognition:  Marty Gulseth retirement.  Food for 30 people.  Mascot Pizza</t>
  </si>
  <si>
    <t>Misc, Customer Gift Certificates - Avista Helps* $75.00 gift certs x 2 for 2 different accounts</t>
  </si>
  <si>
    <t>IE8426496</t>
  </si>
  <si>
    <t>11451</t>
  </si>
  <si>
    <t>Krasselt, Wendy Marie</t>
  </si>
  <si>
    <t>GIFT CERT 9240</t>
  </si>
  <si>
    <t>Meals, Jennifer Ohm Retirement Lunch and cake for Power Supply</t>
  </si>
  <si>
    <t>IE8768499</t>
  </si>
  <si>
    <t>66431</t>
  </si>
  <si>
    <t>Follini, Robert George</t>
  </si>
  <si>
    <t>GIFT CERT 9118</t>
  </si>
  <si>
    <t>ID DUES AND SPON Split between ID DUES and SPON for Grangeville Chamber of Commerce</t>
  </si>
  <si>
    <t>1617</t>
  </si>
  <si>
    <t>Mileage, Post Falls and Spokane for NILT and Merger Closure Meetings</t>
  </si>
  <si>
    <t>IE8310496</t>
  </si>
  <si>
    <t>Mileage, Spokane Avista for Merger Closure Meeting</t>
  </si>
  <si>
    <t>Meals, Hydro One/Avista Closure Discussion</t>
  </si>
  <si>
    <t>G02</t>
  </si>
  <si>
    <t>09902920</t>
  </si>
  <si>
    <t>Misc, Flowers for admin day</t>
  </si>
  <si>
    <t>IE7949500</t>
  </si>
  <si>
    <t>921200</t>
  </si>
  <si>
    <t>Gen Safety/Health Admin-099</t>
  </si>
  <si>
    <t>95132</t>
  </si>
  <si>
    <t>Feist, Seth D</t>
  </si>
  <si>
    <t>G08</t>
  </si>
  <si>
    <t>Misc, Dans Retirement Party</t>
  </si>
  <si>
    <t>IE8099497</t>
  </si>
  <si>
    <t>21933</t>
  </si>
  <si>
    <t>Wuesthoff, Kenneth R</t>
  </si>
  <si>
    <t>593000</t>
  </si>
  <si>
    <t>96002011</t>
  </si>
  <si>
    <t>Gift Cert 9345</t>
  </si>
  <si>
    <t>593020</t>
  </si>
  <si>
    <t>Elect Dist Storm 960</t>
  </si>
  <si>
    <t>G54</t>
  </si>
  <si>
    <t>KAREN LORENZ-NOTHING BUNDT CAKES 76</t>
  </si>
  <si>
    <t>3883373-CC</t>
  </si>
  <si>
    <t>CHRISTMAS DECOR INSTALLMENT</t>
  </si>
  <si>
    <t>8055843</t>
  </si>
  <si>
    <t>8620469</t>
  </si>
  <si>
    <t>Gift Cert 9360</t>
  </si>
  <si>
    <t>Gift Cert 9361-9363</t>
  </si>
  <si>
    <t>Dennis Vermillion Visit - Hydro One purchase, Othello City Hall</t>
  </si>
  <si>
    <t>1270763</t>
  </si>
  <si>
    <t>6815</t>
  </si>
  <si>
    <t>OTHELLO COMMUNITY HOSPITAL</t>
  </si>
  <si>
    <t>09900153</t>
  </si>
  <si>
    <t>International shipping charges to Hydro One.</t>
  </si>
  <si>
    <t>1-713-09946</t>
  </si>
  <si>
    <t>840 Freight Costs</t>
  </si>
  <si>
    <t>Outsourced Activities</t>
  </si>
  <si>
    <t>5258</t>
  </si>
  <si>
    <t>FEDEX</t>
  </si>
  <si>
    <t>Meals, Employee Christmas Breakfast</t>
  </si>
  <si>
    <t>IE7183494</t>
  </si>
  <si>
    <t>I08</t>
  </si>
  <si>
    <t>09905085</t>
  </si>
  <si>
    <t>GIFT CERT 9303</t>
  </si>
  <si>
    <t>Mobile Dispatch Phase I - O&amp;M</t>
  </si>
  <si>
    <t>GIFT CERT 9309</t>
  </si>
  <si>
    <t>Public Safety Gift Basket</t>
  </si>
  <si>
    <t>55908</t>
  </si>
  <si>
    <t>LISA LEE-NOTHING BUNDT CAKES 76</t>
  </si>
  <si>
    <t>4321507-CC</t>
  </si>
  <si>
    <t>Mileage, Scott Morris Hydro One Leadership meeting, GPSS Staff meeting, Job Profile  meeting with Andy and Thomas</t>
  </si>
  <si>
    <t>IE8548501</t>
  </si>
  <si>
    <t>14663</t>
  </si>
  <si>
    <t>Wiggins, Gregory W</t>
  </si>
  <si>
    <t>Meals, Jim Jensen retirement party</t>
  </si>
  <si>
    <t>IE8278496</t>
  </si>
  <si>
    <t>107714</t>
  </si>
  <si>
    <t>Botello, Bethany Joy</t>
  </si>
  <si>
    <t>GIFT CERT 9107</t>
  </si>
  <si>
    <t>Meals, retirement meal - tim / sonia</t>
  </si>
  <si>
    <t>IE7467494</t>
  </si>
  <si>
    <t>5590</t>
  </si>
  <si>
    <t>Mair, Timothy G</t>
  </si>
  <si>
    <t>Gift Cert 9347</t>
  </si>
  <si>
    <t>CRAIG BUCHANAN-PP MOSESLAKEGOLFCLUB</t>
  </si>
  <si>
    <t>95602046</t>
  </si>
  <si>
    <t>Gift Cert 9281</t>
  </si>
  <si>
    <t>892050</t>
  </si>
  <si>
    <t>Gas  Failed Maintenance-956</t>
  </si>
  <si>
    <t>M54</t>
  </si>
  <si>
    <t>CHRIS RILE-RITTERS FLORIST &amp; NURSERY</t>
  </si>
  <si>
    <t>4001406-CC</t>
  </si>
  <si>
    <t>N09</t>
  </si>
  <si>
    <t>Parking, Avista Sponsored fund raising - Boy scout</t>
  </si>
  <si>
    <t>IE7483494</t>
  </si>
  <si>
    <t>105126</t>
  </si>
  <si>
    <t>Nikdel, Hossein Ranjab</t>
  </si>
  <si>
    <t>GIFT CERT 9219</t>
  </si>
  <si>
    <t>Gift Cert 9270</t>
  </si>
  <si>
    <t>GIFT CERT 9241</t>
  </si>
  <si>
    <t>GIFT CERT 9234</t>
  </si>
  <si>
    <t>GIFT CERT 9218</t>
  </si>
  <si>
    <t>P08</t>
  </si>
  <si>
    <t>09802814</t>
  </si>
  <si>
    <t>Parking, Christmas Lunch Parking</t>
  </si>
  <si>
    <t>IE7105499</t>
  </si>
  <si>
    <t>588030</t>
  </si>
  <si>
    <t>Electric Distr Training - 098</t>
  </si>
  <si>
    <t>11016</t>
  </si>
  <si>
    <t>Gibson, John Z</t>
  </si>
  <si>
    <t>Meals, Christmas Lunch</t>
  </si>
  <si>
    <t>P09</t>
  </si>
  <si>
    <t>Misc, Retirement Party</t>
  </si>
  <si>
    <t>IE8185497</t>
  </si>
  <si>
    <t>106552</t>
  </si>
  <si>
    <t>Ellis, Erica Kathleen</t>
  </si>
  <si>
    <t>Gift Cert 9269</t>
  </si>
  <si>
    <t>GIFT CERT 9306</t>
  </si>
  <si>
    <t>P99</t>
  </si>
  <si>
    <t>Airfare, Hydro One Travel</t>
  </si>
  <si>
    <t>IE7809497</t>
  </si>
  <si>
    <t>923010</t>
  </si>
  <si>
    <t>62961</t>
  </si>
  <si>
    <t>Storey, Robert C</t>
  </si>
  <si>
    <t>878000</t>
  </si>
  <si>
    <t>R08</t>
  </si>
  <si>
    <t>02805351</t>
  </si>
  <si>
    <t>Gift Cert 9364</t>
  </si>
  <si>
    <t>035 Workforce - Contract</t>
  </si>
  <si>
    <t>Atmospheric Corr Inspect WA</t>
  </si>
  <si>
    <t>IE7078493</t>
  </si>
  <si>
    <t>R54</t>
  </si>
  <si>
    <t>09903410</t>
  </si>
  <si>
    <t>GIFT CERT 9110</t>
  </si>
  <si>
    <t>Risk Mgmt Admin Activity-099CM</t>
  </si>
  <si>
    <t>GIFT CERT 9111</t>
  </si>
  <si>
    <t>GIFT CERT 9112</t>
  </si>
  <si>
    <t>GIFT CERT 9109</t>
  </si>
  <si>
    <t>GIFT CERT 9108</t>
  </si>
  <si>
    <t>GIFT CERT 9113</t>
  </si>
  <si>
    <t>S50</t>
  </si>
  <si>
    <t>CODY MYERS-AVAS FLOWERS</t>
  </si>
  <si>
    <t>CODY MYERS-FLOWERS BY PAUL</t>
  </si>
  <si>
    <t>GIFT CERT 9233</t>
  </si>
  <si>
    <t>Gift Cert 9273</t>
  </si>
  <si>
    <t>GIFT CERT 9139</t>
  </si>
  <si>
    <t>GIFT CERT 9238</t>
  </si>
  <si>
    <t>GIFT CERT 9239</t>
  </si>
  <si>
    <t>Gift Cert 9272</t>
  </si>
  <si>
    <t>GIFT CERT 9216-9217</t>
  </si>
  <si>
    <t>GIFT CERT 9237</t>
  </si>
  <si>
    <t>09900311</t>
  </si>
  <si>
    <t>Retirement Cards</t>
  </si>
  <si>
    <t>6205</t>
  </si>
  <si>
    <t>Gas - Trade/Professional Assoc</t>
  </si>
  <si>
    <t>98241</t>
  </si>
  <si>
    <t>HELVETICKA INC</t>
  </si>
  <si>
    <t>09900331</t>
  </si>
  <si>
    <t>Parking, Dinner with Hydro One Communications Team</t>
  </si>
  <si>
    <t>IE8382496</t>
  </si>
  <si>
    <t>Internal Company Communication</t>
  </si>
  <si>
    <t>90504</t>
  </si>
  <si>
    <t>Smith, Brandon R</t>
  </si>
  <si>
    <t>Misc, Team Building - Golf Cart</t>
  </si>
  <si>
    <t>IE8243504</t>
  </si>
  <si>
    <t>18324</t>
  </si>
  <si>
    <t>DiLuciano, Joshua D</t>
  </si>
  <si>
    <t>Misc, Team Building - Golf Balls</t>
  </si>
  <si>
    <t>T51</t>
  </si>
  <si>
    <t>Office Supplies, Retirement</t>
  </si>
  <si>
    <t>IE8496501</t>
  </si>
  <si>
    <t>Meals, Retirement food</t>
  </si>
  <si>
    <t>IE8458499</t>
  </si>
  <si>
    <t>Misc, Cake for Karen's 20 years here at Avista</t>
  </si>
  <si>
    <t>IE7824495</t>
  </si>
  <si>
    <t>921340</t>
  </si>
  <si>
    <t>108055</t>
  </si>
  <si>
    <t>Schmedding, BriAnn Christine</t>
  </si>
  <si>
    <t>Mileage, JSTC and store for cake</t>
  </si>
  <si>
    <t>LINDA WILLIAMS-APPLEWAY FLORIST &amp; GREEN</t>
  </si>
  <si>
    <t>586000</t>
  </si>
  <si>
    <t>Z08</t>
  </si>
  <si>
    <t>09802042</t>
  </si>
  <si>
    <t>Retirement Luncheon</t>
  </si>
  <si>
    <t>202377</t>
  </si>
  <si>
    <t>Elect Dist Failed OP Maint-098</t>
  </si>
  <si>
    <t>101737</t>
  </si>
  <si>
    <t>GUCKENHEIMER SERVICES LLC</t>
  </si>
  <si>
    <t>1232956</t>
  </si>
  <si>
    <t>98600165</t>
  </si>
  <si>
    <t>6007734</t>
  </si>
  <si>
    <t>Gas Ops Admin Activity - 986</t>
  </si>
  <si>
    <t>1237655</t>
  </si>
  <si>
    <t>RACC'S 2018 MEMB MEETING LUNCHEONS - JEFF SCHWENDENER</t>
  </si>
  <si>
    <t>1272</t>
  </si>
  <si>
    <t>03805249</t>
  </si>
  <si>
    <t>Mileage, Hayden Chamber</t>
  </si>
  <si>
    <t>IE8726497</t>
  </si>
  <si>
    <t>ID Common Sales Marketing</t>
  </si>
  <si>
    <t>7218</t>
  </si>
  <si>
    <t>Schmitt, Sharmon E</t>
  </si>
  <si>
    <t>IE7306498</t>
  </si>
  <si>
    <t>IE7908496</t>
  </si>
  <si>
    <t>IE6938493</t>
  </si>
  <si>
    <t>IE7575494</t>
  </si>
  <si>
    <t>IE7146494</t>
  </si>
  <si>
    <t>IE8350498</t>
  </si>
  <si>
    <t>Mileage, Travel to Chamber of Commerce meeting</t>
  </si>
  <si>
    <t>IE8484497</t>
  </si>
  <si>
    <t>02805577</t>
  </si>
  <si>
    <t>Misc, WP Chamber monthly presentation</t>
  </si>
  <si>
    <t>IE8709498</t>
  </si>
  <si>
    <t>WA Common Sales Marketing</t>
  </si>
  <si>
    <t>6977</t>
  </si>
  <si>
    <t>Kelley, Douglas T</t>
  </si>
  <si>
    <t>Meals, Valley Chamber meeting</t>
  </si>
  <si>
    <t>IE7115493</t>
  </si>
  <si>
    <t>28678</t>
  </si>
  <si>
    <t>Arnhold, Walter E</t>
  </si>
  <si>
    <t>Meals, Valley Chamber, Meal Frost, Williams</t>
  </si>
  <si>
    <t>IE7308494</t>
  </si>
  <si>
    <t>Meals, WSDOT presentation valley chamber</t>
  </si>
  <si>
    <t>1239512</t>
  </si>
  <si>
    <t>15-7201</t>
  </si>
  <si>
    <t>1232205</t>
  </si>
  <si>
    <t>1808</t>
  </si>
  <si>
    <t>Meals, Lewis-Clark Valley Chamber Natural Resources Committee Luncheon</t>
  </si>
  <si>
    <t>IE7726499</t>
  </si>
  <si>
    <t>1236931</t>
  </si>
  <si>
    <t>2018 MEMBERSHIP</t>
  </si>
  <si>
    <t>1236931-INV</t>
  </si>
  <si>
    <t>7234</t>
  </si>
  <si>
    <t>KAMIAH CHAMBER OF COMMERCE</t>
  </si>
  <si>
    <t>IE7286498</t>
  </si>
  <si>
    <t>Meals, Chamber Natural Resources Committee Lunch</t>
  </si>
  <si>
    <t>IE7511496</t>
  </si>
  <si>
    <t>Asotin Chamber of Commerce Dues</t>
  </si>
  <si>
    <t>MTT6247_20180530103424255</t>
  </si>
  <si>
    <t>83052</t>
  </si>
  <si>
    <t>ASOTIN CHAMBER OF COMMERCE</t>
  </si>
  <si>
    <t>Chewelah Chamber of Commerce membership fee</t>
  </si>
  <si>
    <t>SJH1429_20180816141334652</t>
  </si>
  <si>
    <t>96000165</t>
  </si>
  <si>
    <t>COLVILLE SHAMBER OF COMMERCE MEMBERSHIP DUES</t>
  </si>
  <si>
    <t>SJH1429_20180619133115837</t>
  </si>
  <si>
    <t>Gas Ops Admin Activity - 960</t>
  </si>
  <si>
    <t>1235236</t>
  </si>
  <si>
    <t>2018 ANNUAL DUES</t>
  </si>
  <si>
    <t>41729</t>
  </si>
  <si>
    <t>Dues - 2018</t>
  </si>
  <si>
    <t>630C</t>
  </si>
  <si>
    <t>1235369</t>
  </si>
  <si>
    <t>1235369-INV</t>
  </si>
  <si>
    <t>DUES-Post Falls Chamber</t>
  </si>
  <si>
    <t>8734</t>
  </si>
  <si>
    <t>23283</t>
  </si>
  <si>
    <t>POST FALLS AREA CHAMBER OF COMMERCE</t>
  </si>
  <si>
    <t>1235234</t>
  </si>
  <si>
    <t>120834</t>
  </si>
  <si>
    <t>1235371</t>
  </si>
  <si>
    <t>2018 DUES</t>
  </si>
  <si>
    <t>8293</t>
  </si>
  <si>
    <t>1241357</t>
  </si>
  <si>
    <t>2018 -DUES</t>
  </si>
  <si>
    <t>1241357-INV</t>
  </si>
  <si>
    <t>1235235</t>
  </si>
  <si>
    <t>2018 MONTHLY UPBEAT BREAKFAST TICEKTS</t>
  </si>
  <si>
    <t>41988</t>
  </si>
  <si>
    <t>1235370</t>
  </si>
  <si>
    <t>1235370-INV</t>
  </si>
  <si>
    <t>Dues 50/50</t>
  </si>
  <si>
    <t>47</t>
  </si>
  <si>
    <t>1237130</t>
  </si>
  <si>
    <t>DUES-2018</t>
  </si>
  <si>
    <t>3996</t>
  </si>
  <si>
    <t>1231606</t>
  </si>
  <si>
    <t>DUES - 2018</t>
  </si>
  <si>
    <t>1231606-INV</t>
  </si>
  <si>
    <t>1235812</t>
  </si>
  <si>
    <t>BUSINESS DUES 2018</t>
  </si>
  <si>
    <t>1235812-INV</t>
  </si>
  <si>
    <t>1232032</t>
  </si>
  <si>
    <t>MEMBERSHIP FOR 2018</t>
  </si>
  <si>
    <t>1232032-INV</t>
  </si>
  <si>
    <t>1233707</t>
  </si>
  <si>
    <t>DUES/SPON 2018</t>
  </si>
  <si>
    <t>3159</t>
  </si>
  <si>
    <t>LAA9986_20180221101928674</t>
  </si>
  <si>
    <t>1239528</t>
  </si>
  <si>
    <t>1239528-INV</t>
  </si>
  <si>
    <t>Meals, Chamber Luncheon</t>
  </si>
  <si>
    <t>IE7964496</t>
  </si>
  <si>
    <t>Meals, Chamber</t>
  </si>
  <si>
    <t>IE7551504</t>
  </si>
  <si>
    <t>50/50</t>
  </si>
  <si>
    <t>4028</t>
  </si>
  <si>
    <t>7408</t>
  </si>
  <si>
    <t>DEER PARK CHAMBER OF COMMERCE</t>
  </si>
  <si>
    <t>1234940</t>
  </si>
  <si>
    <t>1234940-INV</t>
  </si>
  <si>
    <t>02805663</t>
  </si>
  <si>
    <t>Materials, Moscow Chamber Membership list for AMI Outreach</t>
  </si>
  <si>
    <t>IE7766497</t>
  </si>
  <si>
    <t>Regional Business Issues WA</t>
  </si>
  <si>
    <t>12004</t>
  </si>
  <si>
    <t>1234942</t>
  </si>
  <si>
    <t>MEMBERSHIP</t>
  </si>
  <si>
    <t>252</t>
  </si>
  <si>
    <t>Annual Membership Dues</t>
  </si>
  <si>
    <t>SV4773_20180320154314816</t>
  </si>
  <si>
    <t>Ashland Chamber of Commerce Membership Dues</t>
  </si>
  <si>
    <t>SV4773_20180625091807817</t>
  </si>
  <si>
    <t>1232448</t>
  </si>
  <si>
    <t>ANNUAL MEMBERSHIP DUES</t>
  </si>
  <si>
    <t>35811</t>
  </si>
  <si>
    <t>06805157</t>
  </si>
  <si>
    <t>Mileage, Grants Pass Chamber Government Relations Committee - Avista PGA presentation</t>
  </si>
  <si>
    <t>IE8642503</t>
  </si>
  <si>
    <t>Regional Business Issues OR</t>
  </si>
  <si>
    <t>7060</t>
  </si>
  <si>
    <t>Vincent, Steve L</t>
  </si>
  <si>
    <t>09905530</t>
  </si>
  <si>
    <t>LINDA WILLIAMS-MONTANA CHAMBER OF COM</t>
  </si>
  <si>
    <t>Corp Secretary General Exp</t>
  </si>
  <si>
    <t>893000 Total</t>
  </si>
  <si>
    <t>566000 Total</t>
  </si>
  <si>
    <t>902000 Total</t>
  </si>
  <si>
    <t>593000 Total</t>
  </si>
  <si>
    <t>878000 Total</t>
  </si>
  <si>
    <t>586000 Total</t>
  </si>
  <si>
    <t>Remove - Gonzaga Board</t>
  </si>
  <si>
    <t>09905732</t>
  </si>
  <si>
    <t>C09</t>
  </si>
  <si>
    <t>ET Arch Planning Common All</t>
  </si>
  <si>
    <t>Airfare, Delta 0062328029894, Hydro One Summit</t>
  </si>
  <si>
    <t>104192</t>
  </si>
  <si>
    <t>Scribner, Montgomery James</t>
  </si>
  <si>
    <t>IE8654498</t>
  </si>
  <si>
    <t>201810</t>
  </si>
  <si>
    <t>Mileage, United Way</t>
  </si>
  <si>
    <t>61519</t>
  </si>
  <si>
    <t>Ghering, Amanda R</t>
  </si>
  <si>
    <t>IE8870497</t>
  </si>
  <si>
    <t>Meals, Hydro One Summit</t>
  </si>
  <si>
    <t>09900510</t>
  </si>
  <si>
    <t>E14</t>
  </si>
  <si>
    <t>Common-Environmental Expense</t>
  </si>
  <si>
    <t>Meals, Donuts for training</t>
  </si>
  <si>
    <t>83497</t>
  </si>
  <si>
    <t>Robbert, Bryce W</t>
  </si>
  <si>
    <t>IE8782499</t>
  </si>
  <si>
    <t>Meals, Donuts for network/fleet training</t>
  </si>
  <si>
    <t>Meals, Donuts for Sandpoint Training</t>
  </si>
  <si>
    <t>Meals, Donuts for lineman quiz</t>
  </si>
  <si>
    <t>IE8901503</t>
  </si>
  <si>
    <t>Meals, Donuts for All Team meeting</t>
  </si>
  <si>
    <t>IE8821498</t>
  </si>
  <si>
    <t>Car Rental, Hydro One Summit</t>
  </si>
  <si>
    <t>Lodging, Hydro One Summit</t>
  </si>
  <si>
    <t>Misc, Hydro One Summit - Foreign Transaction Fee</t>
  </si>
  <si>
    <t>Misc, Hydro One Summit - Baggage Fee</t>
  </si>
  <si>
    <t>Misc, Hydro One Summit - Gasoline</t>
  </si>
  <si>
    <t>Parking, Hydro One Summit</t>
  </si>
  <si>
    <t>09902810</t>
  </si>
  <si>
    <t>Training - Customer Service</t>
  </si>
  <si>
    <t>905030</t>
  </si>
  <si>
    <t>Misc, Gift Cards For Safety Drawing</t>
  </si>
  <si>
    <t>106472</t>
  </si>
  <si>
    <t>Benstine, Jessica Marie</t>
  </si>
  <si>
    <t>IE8964497</t>
  </si>
  <si>
    <t>09900300</t>
  </si>
  <si>
    <t>X01</t>
  </si>
  <si>
    <t>Com-Charitable/Civic Operation</t>
  </si>
  <si>
    <t>Sponsorship</t>
  </si>
  <si>
    <t>1277311</t>
  </si>
  <si>
    <t>CATHERINE D COOPER-WWWWHEELSPORTSPOKANECOM</t>
  </si>
  <si>
    <t>4637406-CC</t>
  </si>
  <si>
    <t>P50</t>
  </si>
  <si>
    <t>Mileage, Mileage to Moses Lake For 811 golf tournament and back</t>
  </si>
  <si>
    <t>7727</t>
  </si>
  <si>
    <t>Mullins, Donna Kay</t>
  </si>
  <si>
    <t>IE8898497</t>
  </si>
  <si>
    <t>GIFT CERT 9401</t>
  </si>
  <si>
    <t>GIFT CERT 9426</t>
  </si>
  <si>
    <t>GIFT CERT 9404-9406</t>
  </si>
  <si>
    <t>GIFT CERT 9403</t>
  </si>
  <si>
    <t>Thompson Falls Golf Tournament</t>
  </si>
  <si>
    <t>107303</t>
  </si>
  <si>
    <t>VP / MI</t>
  </si>
  <si>
    <t>1272757</t>
  </si>
  <si>
    <t>12789</t>
  </si>
  <si>
    <t>SANDERS COUNTY LEDGER</t>
  </si>
  <si>
    <t>3485</t>
  </si>
  <si>
    <t>Airfare, Alaska 277173053822, Alaska Power Association Meeting with AELP and UAF</t>
  </si>
  <si>
    <t>7752</t>
  </si>
  <si>
    <t>Kirkeby, Curtis A</t>
  </si>
  <si>
    <t>IE8843500</t>
  </si>
  <si>
    <t>Meals, Alaska Power Association Meeting with AELP and UAF</t>
  </si>
  <si>
    <t>Lodging, Alaska Power Association Meeting with AELP and UAF</t>
  </si>
  <si>
    <t>Cab Fare, Alaska Power Association Meeting with AELP and UAF</t>
  </si>
  <si>
    <t>09802050</t>
  </si>
  <si>
    <t>J07</t>
  </si>
  <si>
    <t>Hydro Prentative Maint Ops-098</t>
  </si>
  <si>
    <t>535000</t>
  </si>
  <si>
    <t>Misc, water for united way tour</t>
  </si>
  <si>
    <t>105353</t>
  </si>
  <si>
    <t>Bean, Jessica Maan Jing Dosono</t>
  </si>
  <si>
    <t>IE8960498</t>
  </si>
  <si>
    <t>09900546</t>
  </si>
  <si>
    <t>Gas Program Compliance - 099</t>
  </si>
  <si>
    <t>Avista store items as a gift for Dandy Blue Flame Drawing.</t>
  </si>
  <si>
    <t>2613</t>
  </si>
  <si>
    <t>ADVENTURES IN ADVERTISING</t>
  </si>
  <si>
    <t>38295</t>
  </si>
  <si>
    <t>98700165</t>
  </si>
  <si>
    <t>A83</t>
  </si>
  <si>
    <t>Gas Ops Admin Activity - 987</t>
  </si>
  <si>
    <t>Misc, Farewell Gift and Refreshments</t>
  </si>
  <si>
    <t>101843</t>
  </si>
  <si>
    <t>Tyree, Michelle Helene</t>
  </si>
  <si>
    <t>IE8856497</t>
  </si>
  <si>
    <t>06802451</t>
  </si>
  <si>
    <t>OR Leak Svy Cathod Rd</t>
  </si>
  <si>
    <t>874030</t>
  </si>
  <si>
    <t>874000</t>
  </si>
  <si>
    <t>Misc, Above and beyond gift cards</t>
  </si>
  <si>
    <t>91369</t>
  </si>
  <si>
    <t>Massey, Jennifer Lynn</t>
  </si>
  <si>
    <t>IE8990523</t>
  </si>
  <si>
    <t>Misc, Above and beyond gift card</t>
  </si>
  <si>
    <t>Meals, DONUTS FOR NPL CREW</t>
  </si>
  <si>
    <t>IE8915500</t>
  </si>
  <si>
    <t>GIFT CERT 9415</t>
  </si>
  <si>
    <t>Mileage, United Way Meeting</t>
  </si>
  <si>
    <t>IE9088510</t>
  </si>
  <si>
    <t>201811</t>
  </si>
  <si>
    <t>IE9088506</t>
  </si>
  <si>
    <t>Meals, Donuts for Colville, Kettle Falls</t>
  </si>
  <si>
    <t>IE8997504</t>
  </si>
  <si>
    <t>Meals, Donuts for gas crew training</t>
  </si>
  <si>
    <t>IE9041505</t>
  </si>
  <si>
    <t>IE9171501</t>
  </si>
  <si>
    <t>Meals, Donuts for linemen quiz</t>
  </si>
  <si>
    <t>09906039</t>
  </si>
  <si>
    <t>IWG-Initial Analysis</t>
  </si>
  <si>
    <t>Misc, Gifts for Innovation Station core team</t>
  </si>
  <si>
    <t>IE9148500</t>
  </si>
  <si>
    <t>Misc, Donuts for group</t>
  </si>
  <si>
    <t>IE9034501</t>
  </si>
  <si>
    <t>09900730</t>
  </si>
  <si>
    <t>Common Sales and Marketing</t>
  </si>
  <si>
    <t>910000</t>
  </si>
  <si>
    <t>KRISTINE MEYER-TLF NEILLS FLOWERS</t>
  </si>
  <si>
    <t>4736406-CC</t>
  </si>
  <si>
    <t>Misc, Employee recognition - Gift Card for Celena Mock for her work during the United Way Campaign</t>
  </si>
  <si>
    <t>IE9092505</t>
  </si>
  <si>
    <t>V08</t>
  </si>
  <si>
    <t>13750 IRWA Sponsorship</t>
  </si>
  <si>
    <t>84223</t>
  </si>
  <si>
    <t>REAL ESTATE WORKING FUND</t>
  </si>
  <si>
    <t>1241594</t>
  </si>
  <si>
    <t>P03</t>
  </si>
  <si>
    <t>REBECCA&amp; GARDNER-TLF APPLEWAY FLORIST AND</t>
  </si>
  <si>
    <t>909200</t>
  </si>
  <si>
    <t>Holiday cards</t>
  </si>
  <si>
    <t>1803</t>
  </si>
  <si>
    <t>LISA MCCATHREN DESIGN</t>
  </si>
  <si>
    <t>181688</t>
  </si>
  <si>
    <t>Membership Sponsorship Dawn Donahoo</t>
  </si>
  <si>
    <t>105751</t>
  </si>
  <si>
    <t>WASHINGTON FIRE CHIEFS</t>
  </si>
  <si>
    <t>1278741</t>
  </si>
  <si>
    <t>GIFT CERT 9518</t>
  </si>
  <si>
    <t>902020</t>
  </si>
  <si>
    <t>Misc, Gift Cards for Safety Meeting</t>
  </si>
  <si>
    <t>IE9067505</t>
  </si>
  <si>
    <t>61002100</t>
  </si>
  <si>
    <t>A07</t>
  </si>
  <si>
    <t>Elect Joint Projects -610</t>
  </si>
  <si>
    <t>546000</t>
  </si>
  <si>
    <t>Mileage, Retirement celebration for Gary Neal, Port of Morrow</t>
  </si>
  <si>
    <t>6962</t>
  </si>
  <si>
    <t>Dempsey, Thomas Charles</t>
  </si>
  <si>
    <t>IE9110500</t>
  </si>
  <si>
    <t>Meals, Port of Morrow- retirement event for Gary Neal (Port Director).  Breakfast for Thomas Dempsey, Greg Rahn, &amp; Steve Vincent.</t>
  </si>
  <si>
    <t>Meals, Travel to Boardman for retirement celebration of Gary Neal- Port of Morrow Director</t>
  </si>
  <si>
    <t>09802815</t>
  </si>
  <si>
    <t>F08</t>
  </si>
  <si>
    <t>Transmission Training - 098</t>
  </si>
  <si>
    <t>566030</t>
  </si>
  <si>
    <t>AARON ROBISON-TOPGOLF SALT LAKE  026-2</t>
  </si>
  <si>
    <t>566040</t>
  </si>
  <si>
    <t>AARON ROBISON-SQ  CASUAL FRIDAY DONUTS</t>
  </si>
  <si>
    <t>Lodging, Port of Morrow- retirement event for Gary Neal (Port Director).  Original receipt missing, so reservation and credit card statement supplied.</t>
  </si>
  <si>
    <t>D56</t>
  </si>
  <si>
    <t>Misc, Donuts to Celebrate Richard Maguire's last day</t>
  </si>
  <si>
    <t>8149</t>
  </si>
  <si>
    <t>Magruder, Michael A</t>
  </si>
  <si>
    <t>IE9060501</t>
  </si>
  <si>
    <t>50/50 Donation</t>
  </si>
  <si>
    <t>6903</t>
  </si>
  <si>
    <t>STORY HARDWARE INC</t>
  </si>
  <si>
    <t>471542</t>
  </si>
  <si>
    <t>Sponsorship for 811 AG Expo</t>
  </si>
  <si>
    <t>1278753</t>
  </si>
  <si>
    <t>Sponsorship for IEUCC 811 Contractor Breakfast</t>
  </si>
  <si>
    <t>1278754</t>
  </si>
  <si>
    <t>90102815</t>
  </si>
  <si>
    <t>C53</t>
  </si>
  <si>
    <t>Natural Gas Training - 901</t>
  </si>
  <si>
    <t>880040</t>
  </si>
  <si>
    <t>JOYCE CARDWELL-SQ  GROSS DONUTS CD</t>
  </si>
  <si>
    <t>06805028</t>
  </si>
  <si>
    <t>OR Adv for Conservation</t>
  </si>
  <si>
    <t>Misc, Avista &amp; 811 Sponsorship</t>
  </si>
  <si>
    <t>IE9134501</t>
  </si>
  <si>
    <t>IE9129500</t>
  </si>
  <si>
    <t>Misc, DECORATIONS FOR OFFICE CHRISTMAS TREE</t>
  </si>
  <si>
    <t>108270</t>
  </si>
  <si>
    <t>Nelson, Kristie Jo</t>
  </si>
  <si>
    <t>IE9163501</t>
  </si>
  <si>
    <t>GIFT CERT 9510-9516</t>
  </si>
  <si>
    <t>201812</t>
  </si>
  <si>
    <t>Mileage, Hydro One Board Visit</t>
  </si>
  <si>
    <t>IE9122501</t>
  </si>
  <si>
    <t>Mileage, Hydro One Visit</t>
  </si>
  <si>
    <t>Mileage, deliver donation check in Pullman</t>
  </si>
  <si>
    <t>99465</t>
  </si>
  <si>
    <t>Wagner, Jacqueline Zeimantz</t>
  </si>
  <si>
    <t>IE9265500</t>
  </si>
  <si>
    <t>Mileage,  Department Christmas party</t>
  </si>
  <si>
    <t>IE9372504</t>
  </si>
  <si>
    <t>Meals, Donuts for Gas Crew Quiz</t>
  </si>
  <si>
    <t>IE9200500</t>
  </si>
  <si>
    <t>Meals, Casual Friday donuts for Network crew</t>
  </si>
  <si>
    <t>IE9278502</t>
  </si>
  <si>
    <t>Meals, Donuts for work</t>
  </si>
  <si>
    <t>IE9194500</t>
  </si>
  <si>
    <t>Meals, Cake for Dawn, Kirk, and Tony</t>
  </si>
  <si>
    <t>935620</t>
  </si>
  <si>
    <t>GIFT CARDS</t>
  </si>
  <si>
    <t>7082001490</t>
  </si>
  <si>
    <t>Meals, Holiday celebration - 4th floor.</t>
  </si>
  <si>
    <t>23267</t>
  </si>
  <si>
    <t>Mourin, Carie Ann</t>
  </si>
  <si>
    <t>IE9322504</t>
  </si>
  <si>
    <t>K08</t>
  </si>
  <si>
    <t>Meals, donuts and fruit for 4th Quarter Editors' Meeting</t>
  </si>
  <si>
    <t>104475</t>
  </si>
  <si>
    <t>Happeny, Rachel Marie</t>
  </si>
  <si>
    <t>IE9197508</t>
  </si>
  <si>
    <t>09900330</t>
  </si>
  <si>
    <t>U01</t>
  </si>
  <si>
    <t>Common-Company Communications</t>
  </si>
  <si>
    <t>Meals, Legal/Compliance Christmas Gathering</t>
  </si>
  <si>
    <t>103727</t>
  </si>
  <si>
    <t>Hesler, Gregory Curtis</t>
  </si>
  <si>
    <t>IE9339500</t>
  </si>
  <si>
    <t>Meals, Claims Department Christmas Lunch</t>
  </si>
  <si>
    <t>Lodging, H1 Marriott USD on Credit Card</t>
  </si>
  <si>
    <t>Misc, Recognition for Haley Sumner Visa Gift Card</t>
  </si>
  <si>
    <t>845 Insurance - Gen Liability</t>
  </si>
  <si>
    <t>R56</t>
  </si>
  <si>
    <t>925110</t>
  </si>
  <si>
    <t>TO RECLASS EIM ENTRY DATED 11/29/18 TO CREDIT AELP THEIR PROCEEDS</t>
  </si>
  <si>
    <t>John Emerson retirement reception Feb18</t>
  </si>
  <si>
    <t>202271</t>
  </si>
  <si>
    <t>K53</t>
  </si>
  <si>
    <t>Office Supplies, Christmas lights for Lobby</t>
  </si>
  <si>
    <t>108089</t>
  </si>
  <si>
    <t>Gillard, Matthew A</t>
  </si>
  <si>
    <t>IE9246502</t>
  </si>
  <si>
    <t>Donation Sticker community outreach</t>
  </si>
  <si>
    <t>21471</t>
  </si>
  <si>
    <t>Donation community outreach sticker</t>
  </si>
  <si>
    <t>21470</t>
  </si>
  <si>
    <t>Wallace Christmas Lights</t>
  </si>
  <si>
    <t>98341</t>
  </si>
  <si>
    <t>BUILDING MAINT NW MINE SUPPLY</t>
  </si>
  <si>
    <t>114541/1</t>
  </si>
  <si>
    <t>09803410</t>
  </si>
  <si>
    <t>Risk Mgmt Admin Activity-098CM</t>
  </si>
  <si>
    <t>Gift Cert 9600</t>
  </si>
  <si>
    <t>02805659</t>
  </si>
  <si>
    <t>T52</t>
  </si>
  <si>
    <t>Low Income Admin WA</t>
  </si>
  <si>
    <t>Mileage, Travel to Deer Park for Susan at Green House Retirement</t>
  </si>
  <si>
    <t>10159</t>
  </si>
  <si>
    <t>Long, Annette Rene'</t>
  </si>
  <si>
    <t>IE9128500</t>
  </si>
  <si>
    <t>09805958</t>
  </si>
  <si>
    <t>HydroMaintenanceAssessment2018</t>
  </si>
  <si>
    <t>545000</t>
  </si>
  <si>
    <t>Meals, Doughnuts for Revamp meetings</t>
  </si>
  <si>
    <t>10516</t>
  </si>
  <si>
    <t>Weisbeck, Robert S</t>
  </si>
  <si>
    <t>IE9209501</t>
  </si>
  <si>
    <t>Meals, Pend Oreille PUD Holiday Luncheon</t>
  </si>
  <si>
    <t>6993</t>
  </si>
  <si>
    <t>Silkworth, Steven George</t>
  </si>
  <si>
    <t>IE9241501</t>
  </si>
  <si>
    <t>Meals, Preschedule and RT Holiday Lunch for 8 employees</t>
  </si>
  <si>
    <t>IE9293500</t>
  </si>
  <si>
    <t>Meals, Planning Group Holiday Lunch - Kalich, Shane, Gall, Lyons</t>
  </si>
  <si>
    <t>5649</t>
  </si>
  <si>
    <t>Kalich, Clinton G</t>
  </si>
  <si>
    <t>IE9318502</t>
  </si>
  <si>
    <t>09802457</t>
  </si>
  <si>
    <t>Distr System Operations - 098</t>
  </si>
  <si>
    <t>Meals, Christmas Lunch for Staff</t>
  </si>
  <si>
    <t>IE9235501</t>
  </si>
  <si>
    <t>P51</t>
  </si>
  <si>
    <t>Meals, Holiday Lunch for Dispatch Area</t>
  </si>
  <si>
    <t>20361</t>
  </si>
  <si>
    <t>Arts, Reuben J</t>
  </si>
  <si>
    <t>IE9321501</t>
  </si>
  <si>
    <t>501051</t>
  </si>
  <si>
    <t>501200</t>
  </si>
  <si>
    <t>Lodging, Lodging Colville xmas party</t>
  </si>
  <si>
    <t>105433</t>
  </si>
  <si>
    <t>Frohn, Greg Louis</t>
  </si>
  <si>
    <t>IE9365500</t>
  </si>
  <si>
    <t>Misc - Fowler - Xmas parade</t>
  </si>
  <si>
    <t>6316</t>
  </si>
  <si>
    <t>FOLSOM ACE HARDWARE</t>
  </si>
  <si>
    <t>1696741</t>
  </si>
  <si>
    <t>Misc, DISCOM Facilitation Appreciation Gift Card</t>
  </si>
  <si>
    <t>IE9236501</t>
  </si>
  <si>
    <t>Misc, Gift Box for Janitor</t>
  </si>
  <si>
    <t>IE9268502</t>
  </si>
  <si>
    <t>Office Supplies, Christmas gift for courier</t>
  </si>
  <si>
    <t>IE9317500</t>
  </si>
  <si>
    <t>ANGELA SMITH-AMY'S DONUTS</t>
  </si>
  <si>
    <t>4833406-CC</t>
  </si>
  <si>
    <t>95602810</t>
  </si>
  <si>
    <t>Electric Distr Training - 956</t>
  </si>
  <si>
    <t>588040</t>
  </si>
  <si>
    <t>Office Supplies, Holiday Cookies for Dept</t>
  </si>
  <si>
    <t>96333</t>
  </si>
  <si>
    <t>Jones, Amy Kristen</t>
  </si>
  <si>
    <t>IE9355500</t>
  </si>
  <si>
    <t>09905493</t>
  </si>
  <si>
    <t>Gas Control Room comp</t>
  </si>
  <si>
    <t>Meals, Holiday celebration - 4th floor</t>
  </si>
  <si>
    <t>09902455</t>
  </si>
  <si>
    <t>Gas System Operations - 099</t>
  </si>
  <si>
    <t>STEVEN SCHACHER-SQ  GROSS DONUTS PO</t>
  </si>
  <si>
    <t>Gross Donuts - Joyce C. - Safety meeting</t>
  </si>
  <si>
    <t>Mileage, RHT/Oregon Energy Green company and employee holiday event</t>
  </si>
  <si>
    <t>IE9304504</t>
  </si>
  <si>
    <t>CHRISTMAS LUNCH</t>
  </si>
  <si>
    <t>108813</t>
  </si>
  <si>
    <t>AUNTIE CAROLS HAWAIIAN CAFE &amp; CATERING LLC</t>
  </si>
  <si>
    <t>189</t>
  </si>
  <si>
    <t>98402815</t>
  </si>
  <si>
    <t>Natural Gas Training - 984</t>
  </si>
  <si>
    <t>880030</t>
  </si>
  <si>
    <t>Meals, Holiday meeting</t>
  </si>
  <si>
    <t>70208</t>
  </si>
  <si>
    <t>Cole, Philip O</t>
  </si>
  <si>
    <t>IE9274503</t>
  </si>
  <si>
    <t>Parking, Holiday meeting</t>
  </si>
  <si>
    <t>Misc, Gift for RHT/Oregon Energy Green company and employee holiday event.</t>
  </si>
  <si>
    <t>Meals, DONUTS FOR NPL CREWS</t>
  </si>
  <si>
    <t>IE9328500</t>
  </si>
  <si>
    <t>Remove - United Way</t>
  </si>
  <si>
    <t>535000 Total</t>
  </si>
  <si>
    <t>874000 Total</t>
  </si>
  <si>
    <t>910000 Total</t>
  </si>
  <si>
    <t>546000 Total</t>
  </si>
  <si>
    <t>545000 Total</t>
  </si>
  <si>
    <t>501200 Total</t>
  </si>
  <si>
    <t>For the Twelve Months Ended December 31, 2018</t>
  </si>
  <si>
    <t>Electric - 12.2018</t>
  </si>
  <si>
    <t>GAS - 12.2018</t>
  </si>
  <si>
    <t>WA Electric - 12.2018</t>
  </si>
  <si>
    <t>WA GAS - 12.2018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</si>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</sst>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#,###.00"/>
    <numFmt numFmtId="165" formatCode="0.000%"/>
    <numFmt numFmtId="166" formatCode="0.0%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2" applyFont="1"/>
    <xf numFmtId="0" fontId="5" fillId="0" borderId="0" xfId="2" applyFont="1" applyAlignment="1">
      <alignment horizontal="left" wrapText="1"/>
    </xf>
    <xf numFmtId="0" fontId="3" fillId="0" borderId="0" xfId="2" applyFont="1" applyAlignment="1"/>
    <xf numFmtId="0" fontId="0" fillId="0" borderId="0" xfId="0" pivotButton="1"/>
    <xf numFmtId="0" fontId="0" fillId="0" borderId="0" xfId="0" applyNumberFormat="1"/>
    <xf numFmtId="43" fontId="0" fillId="0" borderId="0" xfId="3" applyFont="1"/>
    <xf numFmtId="43" fontId="6" fillId="0" borderId="1" xfId="0" applyNumberFormat="1" applyFont="1" applyFill="1" applyBorder="1"/>
    <xf numFmtId="0" fontId="6" fillId="0" borderId="0" xfId="2" applyFont="1" applyFill="1" applyAlignment="1">
      <alignment horizontal="center" wrapText="1"/>
    </xf>
    <xf numFmtId="43" fontId="6" fillId="0" borderId="0" xfId="3" applyFont="1" applyFill="1"/>
    <xf numFmtId="165" fontId="6" fillId="0" borderId="0" xfId="4" applyNumberFormat="1" applyFont="1" applyFill="1"/>
    <xf numFmtId="0" fontId="6" fillId="0" borderId="0" xfId="0" applyFont="1" applyFill="1"/>
    <xf numFmtId="43" fontId="4" fillId="0" borderId="0" xfId="3" applyFont="1" applyFill="1"/>
    <xf numFmtId="0" fontId="4" fillId="0" borderId="0" xfId="0" applyFont="1" applyFill="1"/>
    <xf numFmtId="165" fontId="4" fillId="0" borderId="0" xfId="4" applyNumberFormat="1" applyFont="1" applyFill="1"/>
    <xf numFmtId="9" fontId="4" fillId="0" borderId="0" xfId="4" applyFont="1" applyFill="1"/>
    <xf numFmtId="0" fontId="4" fillId="0" borderId="1" xfId="0" applyFont="1" applyFill="1" applyBorder="1"/>
    <xf numFmtId="44" fontId="4" fillId="0" borderId="0" xfId="5" applyFont="1" applyFill="1"/>
    <xf numFmtId="43" fontId="4" fillId="0" borderId="0" xfId="0" applyNumberFormat="1" applyFont="1" applyFill="1"/>
    <xf numFmtId="44" fontId="4" fillId="0" borderId="0" xfId="0" applyNumberFormat="1" applyFont="1" applyFill="1"/>
    <xf numFmtId="0" fontId="0" fillId="0" borderId="0" xfId="0" applyAlignment="1">
      <alignment shrinkToFit="1"/>
    </xf>
    <xf numFmtId="0" fontId="6" fillId="0" borderId="0" xfId="2" applyFont="1" applyFill="1" applyAlignment="1">
      <alignment horizontal="left"/>
    </xf>
    <xf numFmtId="0" fontId="4" fillId="0" borderId="0" xfId="0" applyFont="1" applyFill="1" applyBorder="1"/>
    <xf numFmtId="0" fontId="2" fillId="0" borderId="0" xfId="2" applyFont="1"/>
    <xf numFmtId="0" fontId="2" fillId="0" borderId="0" xfId="2" applyFont="1" applyFill="1"/>
    <xf numFmtId="0" fontId="2" fillId="0" borderId="0" xfId="1" applyFont="1"/>
    <xf numFmtId="0" fontId="9" fillId="0" borderId="0" xfId="0" applyFont="1"/>
    <xf numFmtId="0" fontId="0" fillId="0" borderId="0" xfId="0" applyFont="1" applyFill="1"/>
    <xf numFmtId="0" fontId="0" fillId="0" borderId="0" xfId="0" applyFont="1" applyFill="1" applyBorder="1"/>
    <xf numFmtId="166" fontId="4" fillId="0" borderId="0" xfId="4" applyNumberFormat="1" applyFont="1" applyFill="1"/>
    <xf numFmtId="9" fontId="4" fillId="0" borderId="0" xfId="4" applyNumberFormat="1" applyFont="1" applyFill="1"/>
    <xf numFmtId="0" fontId="0" fillId="0" borderId="0" xfId="0" applyNumberFormat="1" applyAlignment="1">
      <alignment horizontal="right"/>
    </xf>
    <xf numFmtId="0" fontId="4" fillId="0" borderId="0" xfId="2" applyAlignment="1">
      <alignment horizontal="center" wrapText="1"/>
    </xf>
    <xf numFmtId="0" fontId="6" fillId="0" borderId="0" xfId="2" applyFont="1" applyAlignment="1">
      <alignment horizontal="center" wrapText="1"/>
    </xf>
    <xf numFmtId="0" fontId="4" fillId="0" borderId="0" xfId="2" applyAlignment="1">
      <alignment horizontal="left" wrapText="1"/>
    </xf>
    <xf numFmtId="0" fontId="0" fillId="0" borderId="0" xfId="2" applyFont="1" applyAlignment="1">
      <alignment horizontal="center" wrapText="1"/>
    </xf>
  </cellXfs>
  <cellStyles count="6">
    <cellStyle name="Comma" xfId="3" builtinId="3"/>
    <cellStyle name="Currency" xfId="5" builtinId="4"/>
    <cellStyle name="Normal" xfId="0" builtinId="0"/>
    <cellStyle name="Normal 2" xfId="2"/>
    <cellStyle name="Normal 3" xfId="1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a0175" refreshedDate="43476.585588194444" createdVersion="5" refreshedVersion="5" minRefreshableVersion="3" recordCount="462">
  <cacheSource type="worksheet">
    <worksheetSource ref="A3:P465" sheet="Transaction Detail"/>
  </cacheSource>
  <cacheFields count="16">
    <cacheField name="Project Number" numFmtId="0">
      <sharedItems/>
    </cacheField>
    <cacheField name="Expenditure Type" numFmtId="0">
      <sharedItems count="17">
        <s v="830 Dues"/>
        <s v="205 Airfare"/>
        <s v="885 Miscellaneous"/>
        <s v="825 Donations"/>
        <s v="020 Professional Services"/>
        <s v="826 Sponsorships"/>
        <s v="235 Employee Misc Expenses"/>
        <s v="880 Materials &amp; Equipment"/>
        <s v="215 Employee Business Meals"/>
        <s v="210 Employee Auto Mileage"/>
        <s v="925 Rental Expense - Other"/>
        <s v="230 Employee Lodging"/>
        <s v="220 Employee Car Rental"/>
        <s v="840 Freight Costs"/>
        <s v="035 Workforce - Contract"/>
        <s v="890 Office Supplies"/>
        <s v="845 Insurance - Gen Liability"/>
      </sharedItems>
    </cacheField>
    <cacheField name="Expenditure Organization" numFmtId="0">
      <sharedItems/>
    </cacheField>
    <cacheField name="Project Desc" numFmtId="0">
      <sharedItems/>
    </cacheField>
    <cacheField name="Task Number" numFmtId="0">
      <sharedItems/>
    </cacheField>
    <cacheField name="Ferc Acct" numFmtId="0">
      <sharedItems count="30">
        <s v="930200"/>
        <s v="921000"/>
        <s v="880000"/>
        <s v="935000"/>
        <s v="892000"/>
        <s v="879000"/>
        <s v="908000"/>
        <s v="905000"/>
        <s v="925100"/>
        <s v="580000"/>
        <s v="588000"/>
        <s v="560000"/>
        <s v="539000"/>
        <s v="909000"/>
        <s v="893000"/>
        <s v="870000"/>
        <s v="566000"/>
        <s v="902000"/>
        <s v="923000"/>
        <s v="557000"/>
        <s v="593000"/>
        <s v="506000"/>
        <s v="878000"/>
        <s v="586000"/>
        <s v="535000"/>
        <s v="874000"/>
        <s v="910000"/>
        <s v="546000"/>
        <s v="545000"/>
        <s v="501200"/>
      </sharedItems>
    </cacheField>
    <cacheField name="Service" numFmtId="0">
      <sharedItems count="3">
        <s v="CD"/>
        <s v="GD"/>
        <s v="ED"/>
      </sharedItems>
    </cacheField>
    <cacheField name="Jurisdiction" numFmtId="0">
      <sharedItems count="5">
        <s v="ID"/>
        <s v="AA"/>
        <s v="WA"/>
        <s v="OR"/>
        <s v="AN"/>
      </sharedItems>
    </cacheField>
    <cacheField name="Transaction Desc" numFmtId="0">
      <sharedItems count="335">
        <s v="2017 LEGISLATIVE FORUM"/>
        <s v="Airfare, American 0012126833081, Hydro One all in US Dollars"/>
        <s v="ANNUAL MEMBERSHIP"/>
        <s v="CATHERINE D COOPER-SAFEWAY  STORE00032557"/>
        <s v="CDA CHAMMER 2017 ANNUAL MEETING"/>
        <s v="CHAMBER DUES"/>
        <s v="CHRISTMAS"/>
        <s v="CHRISTMAS DECOR"/>
        <s v="DONATION"/>
        <s v="DUES"/>
        <s v="DUES:CHAMPION"/>
        <s v="Gift Cert 8324"/>
        <s v="Gift Cert 8939"/>
        <s v="Gift Cert 8944"/>
        <s v="Gift Cert 8945"/>
        <s v="Gift Cert 8948 through 8955"/>
        <s v="Gift Cert 8955"/>
        <s v="Gift Cert 8985"/>
        <s v="Gift Cert 9051"/>
        <s v="Gift Cert 9068"/>
        <s v="Gift Cert 9083"/>
        <s v="Gift Cert 9094"/>
        <s v="Gift Cert 9098"/>
        <s v="GOLF T SHIRT CREATIVE"/>
        <s v="GOLF TOURNAMENT AUCTION ADS"/>
        <s v="GOVNR OTTER ADDRESS"/>
        <s v="LENA FUNSTON-1-800-FLOWERS.COM,INC."/>
        <s v="Materials, Gift for Consultant (Pease)"/>
        <s v="Meals, AELP Board"/>
        <s v="Meals, Department lunch for service recognition for Karen Eastwood retirement"/>
        <s v="Meals, Deposit for Jeff and Alan Retirement"/>
        <s v="Meals, food for office party"/>
        <s v="Meals, Hydro One"/>
        <s v="Meals, Hydro One - In Flight"/>
        <s v="Meals, Hydro One - US dollars"/>
        <s v="Meals, Lewis-Clark Valley Chamber of Commerce Natural Resources Committee Luncheon"/>
        <s v="Meals, Scott Waples retirement"/>
        <s v="Meals, Zimmerman Retirement Lunch"/>
        <s v="MEMBERSHIP DUE 50/50"/>
        <s v="MEMBERSHIP DUES"/>
        <s v="MEMBERSHIP RENEWAL"/>
        <s v="Mileage, 811 Gold Tournament - ML Country Club"/>
        <s v="Mileage, 811 Golf Tournament - ML Country Club"/>
        <s v="Mileage, AGA and Hydro One"/>
        <s v="Mileage, Employee Retirement gift (one way)"/>
        <s v="Mileage, Employee Retirement Supplies and food (round trip)"/>
        <s v="Mileage, Hydro One"/>
        <s v="Mileage, Leadership Meeting Hydro One"/>
        <s v="Mileage, New Hire Graduation cake pick up (round trip)"/>
        <s v="Mileage, Personal vehicle round trip for charity golf tounament"/>
        <s v="Mileage, Personal vehicle roundtrip for charity golf tournament"/>
        <s v="Mileage, Retirement(hancock)hayden"/>
        <s v="Mileage, Travel to Chamber Meeting"/>
        <s v="Misc, Emp Recog. Gift Card for Matt Sisson"/>
        <s v="Misc, Employee Get Well Bouquet"/>
        <s v="Misc, Gift Card for Karent Eastwood service recognition/retirement"/>
        <s v="Misc, Operation's Retirement and United Way Event"/>
        <s v="Misc, Recognition Ross Taylor retirement:  Photo booklet"/>
        <s v="Misc, Recogntion Ross Taylor retirement:  Gift Basket"/>
        <s v="Misc, Scott Waples retirement"/>
        <s v="OUSS SPONSORSHIP - OR - DAWN DONAHOO"/>
        <s v="Parking, Diamond Parking-For Avista's United Way Campaign-Day of Action downtown; volunteer"/>
        <s v="Parking, Parking for United Way event"/>
        <s v="PHOTO EXCURSION-RETIREMENT FROM BOARD"/>
        <s v="SPONSORSHIP 50/50"/>
        <s v="Tips, Scott Waples retirement"/>
        <s v="PRE GAME SOCIAL HEMM BALLROOM SOUTH RENTAL"/>
        <s v="GIFT CERT 9146"/>
        <s v="GIFT CERT 9174"/>
        <s v="Meals, BBQ supplies for Paula's Retirement"/>
        <s v="Meals, drinks for retirement BBQ"/>
        <s v="Meals, food for birthday celebration"/>
        <s v="Misc, GIFT CARD FOR CUSTOMER W/MGR APPROVAL"/>
        <s v="Misc, DJ Kinservik - Retirement Expenses"/>
        <s v="Misc, Renee Webb Retirement"/>
        <s v="Meals, DJ Kinservik - Retirement Expenses"/>
        <s v="Misc, DJ Kinservik - Retirement Gift"/>
        <s v="DARRIN BELGARDE-SUNSET FLORIST &amp; GREENHOU"/>
        <s v="Misc, Marty's Retirement Card"/>
        <s v="Meals, Lunch for Adam return to school"/>
        <s v="Meals, Hydro One visit - lunch"/>
        <s v="Mileage, Employee Retirement Gathering"/>
        <s v="Misc, Employee Retirement"/>
        <s v="Taking Down Christmas Lights"/>
        <s v="LINDA WILLIAMS-FUNERAL FLOWERS/GIFTS"/>
        <s v="Lodging, AEL&amp;P Board Meetings"/>
        <s v="Meals, AEL&amp;P Board Meetings"/>
        <s v="Car Rental, AEL&amp;P Board Meetings"/>
        <s v="Airfare, Alaska 0272175738959, Airfare to Juneau - No Receipt - see credit card statement"/>
        <s v="Airfare, AEL&amp;P Board Meetings"/>
        <s v="Parking, GSI Board Meeting"/>
        <s v="Parking, Business Meeting"/>
        <s v="Lodging, Gonzaga Board Meetings"/>
        <s v="Mileage, GSI Board Meeting"/>
        <s v="Mileage, Gonzaga Business Dinner"/>
        <s v="Mileage, Gonzaga Presidential Speaker Series"/>
        <s v="Parking, Gonzaga Annual Review Meeting"/>
        <s v="Misc, Gonzaga Board Meetings"/>
        <s v="Misc, Gonzaga Board Meetings - Car Service to the airport"/>
        <s v="Car Rental, Gonzaga Board Meetings"/>
        <s v="Misc, Gonzaga Meeting"/>
        <s v="Mileage, Gonzaga Board of Trustees Meeting"/>
        <s v="Mileage, Gonzaga Leadership Dinner Speaker"/>
        <s v="Car Rental, Gonzaga Board Meetings in Seattle"/>
        <s v="Mileage, Gonzaga Annual Review Meeting"/>
        <s v="Mileage, Gonzaga Board Chairs Meeting"/>
        <s v="Tips, Gonzaga Board Meeting"/>
        <s v="Mileage, Gonzaga Board Meetings"/>
        <s v="Mileage, GSI Executive Committee Meeting"/>
        <s v="Parking, Gonzaga Board Meeting"/>
        <s v="Mileage, Gonzaga Scholarship Luncheon"/>
        <s v="Parking, Breakfast Meeting"/>
        <s v="Parking, GSI Executive Committee Meeting"/>
        <s v="Mileage, Speaker for EWU Celebration"/>
        <s v="Parking, Gonzaga Board Meetings"/>
        <s v="Meals, Gonzaga Board Meetings"/>
        <s v="Misc, Retirement"/>
        <s v="Meals, Retirement"/>
        <s v="Misc, Employee Recognition:  Marty Gulseth Retirement"/>
        <s v="Meals, Employee Recognition:  Marty Gulseth retirement.  Food for 30 people.  Mascot Pizza"/>
        <s v="Misc, Customer Gift Certificates - Avista Helps* $75.00 gift certs x 2 for 2 different accounts"/>
        <s v="GIFT CERT 9240"/>
        <s v="Meals, Jennifer Ohm Retirement Lunch and cake for Power Supply"/>
        <s v="GIFT CERT 9118"/>
        <s v="ID DUES AND SPON Split between ID DUES and SPON for Grangeville Chamber of Commerce"/>
        <s v="Mileage, Post Falls and Spokane for NILT and Merger Closure Meetings"/>
        <s v="Mileage, Spokane Avista for Merger Closure Meeting"/>
        <s v="Meals, Hydro One/Avista Closure Discussion"/>
        <s v="Misc, Flowers for admin day"/>
        <s v="Misc, Dans Retirement Party"/>
        <s v="Gift Cert 9345"/>
        <s v="KAREN LORENZ-NOTHING BUNDT CAKES 76"/>
        <s v="CHRISTMAS DECOR INSTALLMENT"/>
        <s v="Gift Cert 9360"/>
        <s v="Gift Cert 9361-9363"/>
        <s v="Dennis Vermillion Visit - Hydro One purchase, Othello City Hall"/>
        <s v="International shipping charges to Hydro One."/>
        <s v="Meals, Employee Christmas Breakfast"/>
        <s v="GIFT CERT 9303"/>
        <s v="GIFT CERT 9309"/>
        <s v="Public Safety Gift Basket"/>
        <s v="LISA LEE-NOTHING BUNDT CAKES 76"/>
        <s v="Mileage, Scott Morris Hydro One Leadership meeting, GPSS Staff meeting, Job Profile  meeting with Andy and Thomas"/>
        <s v="Meals, Jim Jensen retirement party"/>
        <s v="GIFT CERT 9107"/>
        <s v="Meals, retirement meal - tim / sonia"/>
        <s v="Gift Cert 9347"/>
        <s v="CRAIG BUCHANAN-PP MOSESLAKEGOLFCLUB"/>
        <s v="Gift Cert 9281"/>
        <s v="CHRIS RILE-RITTERS FLORIST &amp; NURSERY"/>
        <s v="Parking, Avista Sponsored fund raising - Boy scout"/>
        <s v="GIFT CERT 9219"/>
        <s v="Gift Cert 9270"/>
        <s v="GIFT CERT 9241"/>
        <s v="GIFT CERT 9234"/>
        <s v="GIFT CERT 9218"/>
        <s v="Parking, Christmas Lunch Parking"/>
        <s v="Meals, Christmas Lunch"/>
        <s v="Misc, Retirement Party"/>
        <s v="Gift Cert 9269"/>
        <s v="GIFT CERT 9306"/>
        <s v="Airfare, Hydro One Travel"/>
        <s v="Gift Cert 9364"/>
        <s v="Misc, Christmas gift for office janitors"/>
        <s v="GIFT CERT 9110"/>
        <s v="GIFT CERT 9111"/>
        <s v="GIFT CERT 9112"/>
        <s v="GIFT CERT 9109"/>
        <s v="GIFT CERT 9108"/>
        <s v="GIFT CERT 9113"/>
        <s v="CODY MYERS-AVAS FLOWERS"/>
        <s v="CODY MYERS-FLOWERS BY PAUL"/>
        <s v="GIFT CERT 9233"/>
        <s v="Gift Cert 9273"/>
        <s v="GIFT CERT 9139"/>
        <s v="GIFT CERT 9238"/>
        <s v="GIFT CERT 9239"/>
        <s v="Gift Cert 9272"/>
        <s v="GIFT CERT 9216-9217"/>
        <s v="GIFT CERT 9237"/>
        <s v="Retirement Cards"/>
        <s v="Parking, Dinner with Hydro One Communications Team"/>
        <s v="LENA FUNSTON-LIBERTY PARK FLORIST"/>
        <s v="Misc, Team Building - Golf Cart"/>
        <s v="Misc, Team Building - Golf Balls"/>
        <s v="Office Supplies, Retirement"/>
        <s v="Meals, Retirement food"/>
        <s v="Misc, Cake for Karen's 20 years here at Avista"/>
        <s v="Mileage, JSTC and store for cake"/>
        <s v="LINDA WILLIAMS-APPLEWAY FLORIST &amp; GREEN"/>
        <s v="Retirement Luncheon"/>
        <s v="RACC'S 2018 MEMB MEETING LUNCHEONS - JEFF SCHWENDENER"/>
        <s v="Mileage, Hayden Chamber"/>
        <s v="Mileage, Travel to Chamber of Commerce Meeting"/>
        <s v="Misc, WP Chamber monthly presentation"/>
        <s v="Meals, Valley Chamber meeting"/>
        <s v="Meals, Valley Chamber, Meal Frost, Williams"/>
        <s v="Meals, WSDOT presentation valley chamber"/>
        <s v="ID/WA DUES"/>
        <s v="ID DUES"/>
        <s v="Meals, Lewis-Clark Valley Chamber Natural Resources Committee Luncheon"/>
        <s v="2018 MEMBERSHIP"/>
        <s v="Meals, Chamber Natural Resources Committee Lunch"/>
        <s v="Asotin Chamber of Commerce Dues"/>
        <s v="Chewelah Chamber of Commerce membership fee"/>
        <s v="COLVILLE SHAMBER OF COMMERCE MEMBERSHIP DUES"/>
        <s v="2018 ANNUAL DUES"/>
        <s v="Dues - 2018"/>
        <s v="DUES-Post Falls Chamber"/>
        <s v="2017 ANNUAL DUES"/>
        <s v="2018 DUES"/>
        <s v="2018 -DUES"/>
        <s v="2018 MONTHLY UPBEAT BREAKFAST TICEKTS"/>
        <s v="Dues 50/50"/>
        <s v="DUES-2018"/>
        <s v="2017 DUES"/>
        <s v="BUSINESS DUES 2018"/>
        <s v="MEMBERSHIP FOR 2018"/>
        <s v="DUES/SPON 2018"/>
        <s v="Meals, Chamber Luncheon"/>
        <s v="Meals, Chamber"/>
        <s v="50/50"/>
        <s v="Materials, Moscow Chamber Membership list for AMI Outreach"/>
        <s v="MEMBERSHIP"/>
        <s v="Annual Membership Dues"/>
        <s v="Ashland Chamber of Commerce Membership Dues"/>
        <s v="Mileage, Grants Pass Chamber Government Relations Committee - Avista PGA presentation"/>
        <s v="LINDA WILLIAMS-MONTANA CHAMBER OF COM"/>
        <s v="Airfare, Delta 0062328029894, Hydro One Summit"/>
        <s v="Mileage, United Way"/>
        <s v="Meals, Hydro One Summit"/>
        <s v="Meals, Donuts for training"/>
        <s v="Meals, Donuts for network/fleet training"/>
        <s v="Meals, Donuts for Sandpoint Training"/>
        <s v="Meals, Donuts for lineman quiz"/>
        <s v="Meals, Donuts for All Team meeting"/>
        <s v="Car Rental, Hydro One Summit"/>
        <s v="Lodging, Hydro One Summit"/>
        <s v="Misc, Hydro One Summit - Foreign Transaction Fee"/>
        <s v="Misc, Hydro One Summit - Baggage Fee"/>
        <s v="Misc, Hydro One Summit - Gasoline"/>
        <s v="Parking, Hydro One Summit"/>
        <s v="Misc, Gift Cards For Safety Drawing"/>
        <s v="Sponsorship"/>
        <s v="CATHERINE D COOPER-WWWWHEELSPORTSPOKANECOM"/>
        <s v="Mileage, Mileage to Moses Lake For 811 golf tournament and back"/>
        <s v="GIFT CERT 9401"/>
        <s v="GIFT CERT 9426"/>
        <s v="GIFT CERT 9404-9406"/>
        <s v="GIFT CERT 9403"/>
        <s v="Thompson Falls Golf Tournament"/>
        <s v="Airfare, Alaska 277173053822, Alaska Power Association Meeting with AELP and UAF"/>
        <s v="Meals, Alaska Power Association Meeting with AELP and UAF"/>
        <s v="Lodging, Alaska Power Association Meeting with AELP and UAF"/>
        <s v="Cab Fare, Alaska Power Association Meeting with AELP and UAF"/>
        <s v="Misc, water for united way tour"/>
        <s v="Avista store items as a gift for Dandy Blue Flame Drawing."/>
        <s v="Misc, Farewell Gift and Refreshments"/>
        <s v="Misc, Above and beyond gift cards"/>
        <s v="Misc, Above and beyond gift card"/>
        <s v="Meals, DONUTS FOR NPL CREW"/>
        <s v="GIFT CERT 9415"/>
        <s v="Mileage, United Way Meeting"/>
        <s v="Meals, Donuts for Colville, Kettle Falls"/>
        <s v="Meals, Donuts for gas crew training"/>
        <s v="Meals, Donuts for linemen quiz"/>
        <s v="Misc, Gifts for Innovation Station core team"/>
        <s v="Misc, Donuts for group"/>
        <s v="KRISTINE MEYER-TLF NEILLS FLOWERS"/>
        <s v="Misc, Employee recognition - Gift Card for Celena Mock for her work during the United Way Campaign"/>
        <s v="13750 IRWA Sponsorship"/>
        <s v="REBECCA&amp; GARDNER-TLF APPLEWAY FLORIST AND"/>
        <s v="Holiday cards"/>
        <s v="Membership Sponsorship Dawn Donahoo"/>
        <s v="GIFT CERT 9518"/>
        <s v="Misc, Gift Cards for Safety Meeting"/>
        <s v="Mileage, Retirement celebration for Gary Neal, Port of Morrow"/>
        <s v="Meals, Port of Morrow- retirement event for Gary Neal (Port Director).  Breakfast for Thomas Dempsey, Greg Rahn, &amp; Steve Vincent."/>
        <s v="Meals, Travel to Boardman for retirement celebration of Gary Neal- Port of Morrow Director"/>
        <s v="AARON ROBISON-TOPGOLF SALT LAKE  026-2"/>
        <s v="AARON ROBISON-SQ  CASUAL FRIDAY DONUTS"/>
        <s v="Lodging, Port of Morrow- retirement event for Gary Neal (Port Director).  Original receipt missing, so reservation and credit card statement supplied."/>
        <s v="Misc, Donuts to Celebrate Richard Maguire's last day"/>
        <s v="50/50 Donation"/>
        <s v="Sponsorship for 811 AG Expo"/>
        <s v="Sponsorship for IEUCC 811 Contractor Breakfast"/>
        <s v="JOYCE CARDWELL-SQ  GROSS DONUTS CD"/>
        <s v="Misc, Avista &amp; 811 Sponsorship"/>
        <s v="Misc, DECORATIONS FOR OFFICE CHRISTMAS TREE"/>
        <s v="GIFT CERT 9510-9516"/>
        <s v="Mileage, Hydro One Board Visit"/>
        <s v="Mileage, Hydro One Visit"/>
        <s v="Mileage, deliver donation check in Pullman"/>
        <s v="Mileage,  Department Christmas party"/>
        <s v="Meals, Donuts for Gas Crew Quiz"/>
        <s v="Meals, Casual Friday donuts for Network crew"/>
        <s v="Meals, Donuts for work"/>
        <s v="Meals, Cake for Dawn, Kirk, and Tony"/>
        <s v="GIFT CARDS"/>
        <s v="Meals, Holiday celebration - 4th floor."/>
        <s v="Meals, donuts and fruit for 4th Quarter Editors' Meeting"/>
        <s v="Meals, Legal/Compliance Christmas Gathering"/>
        <s v="Meals, Claims Department Christmas Lunch"/>
        <s v="Lodging, H1 Marriott USD on Credit Card"/>
        <s v="Misc, Recognition for Haley Sumner Visa Gift Card"/>
        <s v="TO RECLASS EIM ENTRY DATED 11/29/18 TO CREDIT AELP THEIR PROCEEDS"/>
        <s v="John Emerson retirement reception Feb18"/>
        <s v="Office Supplies, Christmas lights for Lobby"/>
        <s v="Donation Sticker community outreach"/>
        <s v="Donation community outreach sticker"/>
        <s v="Wallace Christmas Lights"/>
        <s v="Gift Cert 9600"/>
        <s v="Mileage, Travel to Deer Park for Susan at Green House Retirement"/>
        <s v="Meals, Doughnuts for Revamp meetings"/>
        <s v="Meals, Pend Oreille PUD Holiday Luncheon"/>
        <s v="Meals, Preschedule and RT Holiday Lunch for 8 employees"/>
        <s v="Meals, Planning Group Holiday Lunch - Kalich, Shane, Gall, Lyons"/>
        <s v="Meals, Christmas Lunch for Staff"/>
        <s v="Meals, Holiday Lunch for Dispatch Area"/>
        <s v="Lodging, Lodging Colville xmas party"/>
        <s v="Misc - Fowler - Xmas parade"/>
        <s v="Misc, DISCOM Facilitation Appreciation Gift Card"/>
        <s v="Misc, Gift Box for Janitor"/>
        <s v="Office Supplies, Christmas gift for courier"/>
        <s v="ANGELA SMITH-AMY'S DONUTS"/>
        <s v="Office Supplies, Holiday Cookies for Dept"/>
        <s v="Meals, Holiday celebration - 4th floor"/>
        <s v="STEVEN SCHACHER-SQ  GROSS DONUTS PO"/>
        <s v="Gross Donuts - Joyce C. - Safety meeting"/>
        <s v="Mileage, RHT/Oregon Energy Green company and employee holiday event"/>
        <s v="CHRISTMAS LUNCH"/>
        <s v="Meals, Holiday meeting"/>
        <s v="Parking, Holiday meeting"/>
        <s v="Misc, Gift for RHT/Oregon Energy Green company and employee holiday event."/>
        <s v="Meals, DONUTS FOR NPL CREWS"/>
      </sharedItems>
    </cacheField>
    <cacheField name="Vendor Number" numFmtId="0">
      <sharedItems containsBlank="1"/>
    </cacheField>
    <cacheField name="Vendor Name" numFmtId="0">
      <sharedItems containsBlank="1" count="137">
        <s v="COEUR D ALENE CHAMBER OF COMMERCE"/>
        <s v="Feltes, Karen S"/>
        <s v="SKAMANIA COUNTY CHAMBER OF COMMERCE"/>
        <s v="CORP CREDIT CARD"/>
        <s v="UNION COUNTY CHAMBER OF COMMERCE"/>
        <s v="SENSKE"/>
        <s v="INLAND EMPIRE UTILITY"/>
        <s v="THE CHAMBER OF MEDFORD / JACKSON COUNTY"/>
        <s v="ROSEBURG AREA CHAMBER OF COMMERCE"/>
        <s v="CENTRAL POINT CHAMBER OF COMMERCE"/>
        <m/>
        <s v="HANNA &amp; ASSOCIATES INC"/>
        <s v="Schlect, Edward D"/>
        <s v="Pendergraft, Lauren C"/>
        <s v="Taylor, Brian A"/>
        <s v="Cox, Holly"/>
        <s v="Tatko, Michael Robert"/>
        <s v="Spacek, April Loreen"/>
        <s v="PRIEST RIVER CHAMBER OF COMMERCE"/>
        <s v="GREATER SANDPOINT CHAMBER OF COMMERCE"/>
        <s v="TALENT CHAMBER OF COMMERCE"/>
        <s v="Love, Melissa Guerrero"/>
        <s v="Shelton, Samantha Lee"/>
        <s v="Kane, James A"/>
        <s v="Adams, Susan E"/>
        <s v="Edwards Vollertsen, Lisa Rose"/>
        <s v="Powell, Kevin D"/>
        <s v="Bautista, Victor C"/>
        <s v="Heagle, Laurie J"/>
        <s v="Gibbs, Alicia Gfeller"/>
        <s v="James, David C"/>
        <s v="OREGON UTILITY NOTIFICATION CENTER"/>
        <s v="Steiner, Nolan A"/>
        <s v="Vermillion, Dennis P"/>
        <s v="JOHN F KELLY"/>
        <s v="DEER PARK ROTARY CLUB"/>
        <s v="GONZAGA UNIVERSITY"/>
        <s v="Smith, Angela Jo"/>
        <s v="Webb, Jeffrey Allen"/>
        <s v="Yoder, James R"/>
        <s v="Inman, Mary Ann"/>
        <s v="Vandenburg, Brian Robert"/>
        <s v="Rolstad, Tracy Lowell"/>
        <s v="Figart, Craig Norman"/>
        <s v="Butler, Debra Ann"/>
        <s v="WAFFLES N' MORE"/>
        <s v="Morris, Scott L"/>
        <s v="Morris, Latisha"/>
        <s v="Krasselt, Wendy Marie"/>
        <s v="Follini, Robert George"/>
        <s v="GRANGEVILLE CHAMBER OF COMMERCE"/>
        <s v="Feist, Seth D"/>
        <s v="Wuesthoff, Kenneth R"/>
        <s v="OTHELLO COMMUNITY HOSPITAL"/>
        <s v="FEDEX"/>
        <s v="Butler, Jesse D"/>
        <s v="SIMPLY NORTHWEST INC"/>
        <s v="Wiggins, Gregory W"/>
        <s v="Botello, Bethany Joy"/>
        <s v="Mair, Timothy G"/>
        <s v="Nikdel, Hossein Ranjab"/>
        <s v="Gibson, John Z"/>
        <s v="Ellis, Erica Kathleen"/>
        <s v="Storey, Robert C"/>
        <s v="HELVETICKA INC"/>
        <s v="Smith, Brandon R"/>
        <s v="DiLuciano, Joshua D"/>
        <s v="Schmedding, BriAnn Christine"/>
        <s v="GUCKENHEIMER SERVICES LLC"/>
        <s v="Schmitt, Sharmon E"/>
        <s v="Kelley, Douglas T"/>
        <s v="Arnhold, Walter E"/>
        <s v="LEWIS CLARK VALLEY CHAMBER OF COMMERCE"/>
        <s v="OROFINO CHAMBER OF COMMERCE"/>
        <s v="KAMIAH CHAMBER OF COMMERCE"/>
        <s v="ASOTIN CHAMBER OF COMMERCE"/>
        <s v="CHEWELAH CHAMBER OF COMMERCE"/>
        <s v="COLVILLE CHAMBER OF COMMERCE"/>
        <s v="HAYDEN CHAMBER OF COMMERCE"/>
        <s v="SPIRIT LAKE CHAMBER OF COMMERCE"/>
        <s v="POST FALLS AREA CHAMBER OF COMMERCE"/>
        <s v="BAYVIEW CHAMBER OF COMMERCE"/>
        <s v="POST FALLS CHAMBER OF COMMERCE"/>
        <s v="HISTORIC WALLACE CHAMBER OF COMMERCE"/>
        <s v="RATHDRUM AREA CHAMBER OF COMMERCE"/>
        <s v="GREATER OTHELLO CHAMBER OF COMMERCE"/>
        <s v="GOLDENDALE CHAMBER OF COMMERCE"/>
        <s v="LIND CHAMBER OF COMMERCE"/>
        <s v="LAKE SPOKANE CHAMBER OF COMMERCE"/>
        <s v="WILBUR CHAMBER OF COMMERCE"/>
        <s v="REARDAN AREA CHAMBER OF COMMERCE"/>
        <s v="WEST PLAINS CHAMBER OF COMMERCE"/>
        <s v="DAVENPORT CHAMBER OF COMMERCE"/>
        <s v="Binder, Frank M"/>
        <s v="DEER PARK CHAMBER OF COMMERCE"/>
        <s v="TEKOA CHAMBER OF COMMERCE"/>
        <s v="Kimmell, Paul J"/>
        <s v="PULLMAN CHAMBER OF COMMERCE"/>
        <s v="COLFAX CHAMBER OF COMMERCE"/>
        <s v="BOARDMAN CHAMBER OF COMMERCE"/>
        <s v="ASHLAND CHAMBER OF COMMERCE"/>
        <s v="Vincent, Steve L"/>
        <s v="Scribner, Montgomery James"/>
        <s v="Ghering, Amanda R"/>
        <s v="Robbert, Bryce W"/>
        <s v="Benstine, Jessica Marie"/>
        <s v="Mullins, Donna Kay"/>
        <s v="VP / MI"/>
        <s v="SANDERS COUNTY LEDGER"/>
        <s v="Kirkeby, Curtis A"/>
        <s v="Bean, Jessica Maan Jing Dosono"/>
        <s v="ADVENTURES IN ADVERTISING"/>
        <s v="Tyree, Michelle Helene"/>
        <s v="Massey, Jennifer Lynn"/>
        <s v="REAL ESTATE WORKING FUND"/>
        <s v="LISA MCCATHREN DESIGN"/>
        <s v="WASHINGTON FIRE CHIEFS"/>
        <s v="Dempsey, Thomas Charles"/>
        <s v="Magruder, Michael A"/>
        <s v="STORY HARDWARE INC"/>
        <s v="Nelson, Kristie Jo"/>
        <s v="Wagner, Jacqueline Zeimantz"/>
        <s v="Mourin, Carie Ann"/>
        <s v="Happeny, Rachel Marie"/>
        <s v="Hesler, Gregory Curtis"/>
        <s v="Gillard, Matthew A"/>
        <s v="BUILDING MAINT NW MINE SUPPLY"/>
        <s v="Long, Annette Rene'"/>
        <s v="Weisbeck, Robert S"/>
        <s v="Silkworth, Steven George"/>
        <s v="Kalich, Clinton G"/>
        <s v="Arts, Reuben J"/>
        <s v="Frohn, Greg Louis"/>
        <s v="FOLSOM ACE HARDWARE"/>
        <s v="Jones, Amy Kristen"/>
        <s v="AUNTIE CAROLS HAWAIIAN CAFE &amp; CATERING LLC"/>
        <s v="Cole, Philip O"/>
      </sharedItems>
    </cacheField>
    <cacheField name="Invoice Number" numFmtId="0">
      <sharedItems containsBlank="1"/>
    </cacheField>
    <cacheField name="Voucher Number" numFmtId="0">
      <sharedItems containsBlank="1"/>
    </cacheField>
    <cacheField name="Transaction Amount" numFmtId="0">
      <sharedItems containsSemiMixedTypes="0" containsString="0" containsNumber="1" minValue="-1091.21" maxValue="7275"/>
    </cacheField>
    <cacheField name="Accounting Period" numFmtId="0">
      <sharedItems/>
    </cacheField>
    <cacheField name="Note - Non-Utility Removal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2">
  <r>
    <s v="03800300"/>
    <x v="0"/>
    <s v="G53"/>
    <s v="Charitable/Civic-Ops - Idaho"/>
    <s v="930200"/>
    <x v="0"/>
    <x v="0"/>
    <x v="0"/>
    <x v="0"/>
    <s v="27207"/>
    <x v="0"/>
    <s v="41302"/>
    <s v="1212653"/>
    <n v="10"/>
    <s v="201710"/>
    <s v="Remove - Chamber (no 50%)"/>
  </r>
  <r>
    <s v="09900162"/>
    <x v="1"/>
    <s v="E01"/>
    <s v="Admin Activities-Common to All"/>
    <s v="921000"/>
    <x v="1"/>
    <x v="0"/>
    <x v="1"/>
    <x v="1"/>
    <s v="6042"/>
    <x v="1"/>
    <s v="IE6837493"/>
    <m/>
    <n v="277.58"/>
    <s v="201711"/>
    <s v="Remove - Hydro One"/>
  </r>
  <r>
    <s v="97300165"/>
    <x v="2"/>
    <s v="L50"/>
    <s v="Gas Ops Admin Activity - 973"/>
    <s v="880000"/>
    <x v="2"/>
    <x v="1"/>
    <x v="2"/>
    <x v="2"/>
    <s v="8575"/>
    <x v="2"/>
    <s v="4126"/>
    <s v="1209232"/>
    <n v="150"/>
    <s v="201710"/>
    <s v="Remove - Chamber (no 50%)"/>
  </r>
  <r>
    <s v="09900540"/>
    <x v="3"/>
    <s v="T08"/>
    <s v="Common Regulatory Activities"/>
    <s v="930200"/>
    <x v="0"/>
    <x v="0"/>
    <x v="1"/>
    <x v="3"/>
    <s v="6445"/>
    <x v="3"/>
    <s v="3597373-CC"/>
    <m/>
    <n v="100"/>
    <s v="201710"/>
    <s v="Remove - Donations"/>
  </r>
  <r>
    <s v="03800300"/>
    <x v="0"/>
    <s v="G53"/>
    <s v="Charitable/Civic-Ops - Idaho"/>
    <s v="930200"/>
    <x v="0"/>
    <x v="0"/>
    <x v="0"/>
    <x v="4"/>
    <s v="27207"/>
    <x v="0"/>
    <s v="41279"/>
    <s v="1212624"/>
    <n v="60"/>
    <s v="201710"/>
    <s v="Remove - Chamber (no 50%)"/>
  </r>
  <r>
    <s v="06800301"/>
    <x v="0"/>
    <s v="C83"/>
    <s v="Oregon Community Activities"/>
    <s v="930220"/>
    <x v="0"/>
    <x v="1"/>
    <x v="3"/>
    <x v="5"/>
    <s v="10288"/>
    <x v="4"/>
    <s v="6878"/>
    <s v="1211520"/>
    <n v="100"/>
    <s v="201710"/>
    <s v="Remove - Chamber (no 50%)"/>
  </r>
  <r>
    <s v="11000050"/>
    <x v="4"/>
    <s v="H07"/>
    <s v="Spokane Op Facility-Mission"/>
    <s v="935660"/>
    <x v="3"/>
    <x v="0"/>
    <x v="1"/>
    <x v="6"/>
    <s v="1374"/>
    <x v="5"/>
    <s v="8215672"/>
    <s v="1227695"/>
    <n v="2570.1999999999998"/>
    <s v="201712"/>
    <s v="Remove - Christmas"/>
  </r>
  <r>
    <s v="11000050"/>
    <x v="4"/>
    <s v="H07"/>
    <s v="Spokane Op Facility-Mission"/>
    <s v="935660"/>
    <x v="3"/>
    <x v="0"/>
    <x v="1"/>
    <x v="7"/>
    <s v="1374"/>
    <x v="5"/>
    <s v="8165346"/>
    <s v="1218396"/>
    <n v="2570.1999999999998"/>
    <s v="201711"/>
    <s v="Remove - Christmas"/>
  </r>
  <r>
    <s v="11000050"/>
    <x v="4"/>
    <s v="H07"/>
    <s v="Spokane Op Facility-Mission"/>
    <s v="935660"/>
    <x v="3"/>
    <x v="0"/>
    <x v="1"/>
    <x v="7"/>
    <s v="1374"/>
    <x v="5"/>
    <s v="8104971"/>
    <s v="1211398"/>
    <n v="2570.1999999999998"/>
    <s v="201710"/>
    <s v="Remove - Christmas"/>
  </r>
  <r>
    <s v="09800301"/>
    <x v="3"/>
    <s v="B54"/>
    <s v="WaId-Charit/Civic Ops Com Comm"/>
    <s v="930221"/>
    <x v="0"/>
    <x v="0"/>
    <x v="4"/>
    <x v="8"/>
    <s v="6644"/>
    <x v="6"/>
    <s v="1227911-INV"/>
    <s v="1227911"/>
    <n v="2000"/>
    <s v="201712"/>
    <s v="Remove - Donations"/>
  </r>
  <r>
    <s v="06805156"/>
    <x v="5"/>
    <s v="V50"/>
    <s v="Regional Business Policy OR"/>
    <s v="930200"/>
    <x v="0"/>
    <x v="1"/>
    <x v="3"/>
    <x v="8"/>
    <s v="5173"/>
    <x v="7"/>
    <s v="35657"/>
    <s v="1210994"/>
    <n v="2287.5"/>
    <s v="201710"/>
    <s v="Remove - Donations"/>
  </r>
  <r>
    <s v="06800161"/>
    <x v="0"/>
    <s v="A82"/>
    <s v="Gas Oregon Admin Activity"/>
    <s v="921000"/>
    <x v="1"/>
    <x v="1"/>
    <x v="3"/>
    <x v="9"/>
    <s v="6281"/>
    <x v="8"/>
    <s v="6007329"/>
    <s v="1153199"/>
    <n v="232.5"/>
    <s v="201712"/>
    <s v="Remove - Chamber (no 50%)"/>
  </r>
  <r>
    <s v="06800301"/>
    <x v="0"/>
    <s v="V50"/>
    <s v="Oregon Community Activities"/>
    <s v="930220"/>
    <x v="0"/>
    <x v="1"/>
    <x v="3"/>
    <x v="10"/>
    <s v="14564"/>
    <x v="9"/>
    <s v="769"/>
    <s v="1221612"/>
    <n v="125"/>
    <s v="201711"/>
    <s v="Remove - Chamber (no 50%)"/>
  </r>
  <r>
    <s v="97402046"/>
    <x v="2"/>
    <s v="A19"/>
    <s v="Gas  Failed Maintenance-974"/>
    <s v="892000"/>
    <x v="4"/>
    <x v="1"/>
    <x v="2"/>
    <x v="11"/>
    <m/>
    <x v="10"/>
    <m/>
    <m/>
    <n v="50"/>
    <s v="201710"/>
    <s v="Remove - Gift"/>
  </r>
  <r>
    <s v="98402455"/>
    <x v="2"/>
    <s v="A81"/>
    <s v="Gas System Operations - 984"/>
    <s v="879010"/>
    <x v="5"/>
    <x v="1"/>
    <x v="3"/>
    <x v="12"/>
    <m/>
    <x v="10"/>
    <m/>
    <m/>
    <n v="175"/>
    <s v="201710"/>
    <s v="Remove - Gift"/>
  </r>
  <r>
    <s v="03805279"/>
    <x v="3"/>
    <s v="H14"/>
    <s v="Low Income Admin ID"/>
    <s v="908000"/>
    <x v="6"/>
    <x v="0"/>
    <x v="0"/>
    <x v="13"/>
    <m/>
    <x v="10"/>
    <m/>
    <m/>
    <n v="50"/>
    <s v="201710"/>
    <s v="Remove - Gift"/>
  </r>
  <r>
    <s v="09900710"/>
    <x v="2"/>
    <s v="N50"/>
    <s v="Call Center Operations"/>
    <s v="905000"/>
    <x v="7"/>
    <x v="0"/>
    <x v="1"/>
    <x v="14"/>
    <m/>
    <x v="10"/>
    <m/>
    <m/>
    <n v="40"/>
    <s v="201710"/>
    <s v="Remove - Gift"/>
  </r>
  <r>
    <s v="03805279"/>
    <x v="2"/>
    <s v="H14"/>
    <s v="Low Income Admin ID"/>
    <s v="908000"/>
    <x v="6"/>
    <x v="0"/>
    <x v="0"/>
    <x v="15"/>
    <m/>
    <x v="10"/>
    <m/>
    <m/>
    <n v="300"/>
    <s v="201710"/>
    <s v="Remove - Gift"/>
  </r>
  <r>
    <s v="09900710"/>
    <x v="2"/>
    <s v="N50"/>
    <s v="Call Center Operations"/>
    <s v="908000"/>
    <x v="6"/>
    <x v="0"/>
    <x v="1"/>
    <x v="16"/>
    <m/>
    <x v="10"/>
    <m/>
    <m/>
    <n v="200"/>
    <s v="201711"/>
    <s v="Remove - Gift"/>
  </r>
  <r>
    <s v="09900710"/>
    <x v="2"/>
    <s v="N50"/>
    <s v="Call Center Operations"/>
    <s v="905000"/>
    <x v="7"/>
    <x v="0"/>
    <x v="1"/>
    <x v="17"/>
    <m/>
    <x v="10"/>
    <m/>
    <m/>
    <n v="50"/>
    <s v="201711"/>
    <s v="Remove - Gift"/>
  </r>
  <r>
    <s v="09900710"/>
    <x v="2"/>
    <s v="N50"/>
    <s v="Call Center Operations"/>
    <s v="905000"/>
    <x v="7"/>
    <x v="0"/>
    <x v="1"/>
    <x v="18"/>
    <m/>
    <x v="10"/>
    <m/>
    <m/>
    <n v="25"/>
    <s v="201712"/>
    <s v="Remove - Gift"/>
  </r>
  <r>
    <s v="09803411"/>
    <x v="2"/>
    <s v="L52"/>
    <s v="Risk Mgmt Admin Activity-Elect"/>
    <s v="925130"/>
    <x v="8"/>
    <x v="2"/>
    <x v="4"/>
    <x v="19"/>
    <m/>
    <x v="10"/>
    <m/>
    <m/>
    <n v="125"/>
    <s v="201712"/>
    <s v="Remove - Gift"/>
  </r>
  <r>
    <s v="98402455"/>
    <x v="2"/>
    <s v="A81"/>
    <s v="Gas System Operations - 984"/>
    <s v="879010"/>
    <x v="5"/>
    <x v="1"/>
    <x v="3"/>
    <x v="20"/>
    <m/>
    <x v="10"/>
    <m/>
    <m/>
    <n v="50"/>
    <s v="201712"/>
    <s v="Remove - Gift"/>
  </r>
  <r>
    <s v="09800717"/>
    <x v="2"/>
    <s v="B53"/>
    <s v="Gas Customer Service Exp - 098"/>
    <s v="880000"/>
    <x v="2"/>
    <x v="1"/>
    <x v="4"/>
    <x v="21"/>
    <m/>
    <x v="10"/>
    <m/>
    <m/>
    <n v="40"/>
    <s v="201712"/>
    <s v="Remove - Gift"/>
  </r>
  <r>
    <s v="09900710"/>
    <x v="2"/>
    <s v="C50"/>
    <s v="Call Center Operations"/>
    <s v="905000"/>
    <x v="7"/>
    <x v="0"/>
    <x v="1"/>
    <x v="22"/>
    <m/>
    <x v="10"/>
    <m/>
    <m/>
    <n v="25"/>
    <s v="201712"/>
    <s v="Remove - Gift"/>
  </r>
  <r>
    <s v="40205055"/>
    <x v="4"/>
    <s v="S54"/>
    <s v="Montana Outreach"/>
    <s v="930200"/>
    <x v="0"/>
    <x v="2"/>
    <x v="4"/>
    <x v="23"/>
    <s v="2015"/>
    <x v="11"/>
    <s v="17581"/>
    <s v="1189505"/>
    <n v="113.75"/>
    <s v="201710"/>
    <s v="Remove - Golf"/>
  </r>
  <r>
    <s v="40205055"/>
    <x v="4"/>
    <s v="S54"/>
    <s v="Montana Outreach"/>
    <s v="930200"/>
    <x v="0"/>
    <x v="2"/>
    <x v="4"/>
    <x v="24"/>
    <s v="2015"/>
    <x v="11"/>
    <s v="17847"/>
    <s v="1204819"/>
    <n v="106.25"/>
    <s v="201710"/>
    <s v="Remove - Golf"/>
  </r>
  <r>
    <s v="03800300"/>
    <x v="0"/>
    <s v="G53"/>
    <s v="Charitable/Civic-Ops - Idaho"/>
    <s v="930200"/>
    <x v="0"/>
    <x v="0"/>
    <x v="0"/>
    <x v="25"/>
    <s v="27207"/>
    <x v="0"/>
    <s v="41483"/>
    <s v="1215192"/>
    <n v="20"/>
    <s v="201711"/>
    <s v="Remove - Chamber (no 50%)"/>
  </r>
  <r>
    <s v="09800165"/>
    <x v="6"/>
    <s v="D08"/>
    <s v="Admin Activity - Distr Ops"/>
    <s v="580000"/>
    <x v="9"/>
    <x v="2"/>
    <x v="4"/>
    <x v="26"/>
    <s v="6445"/>
    <x v="3"/>
    <s v="3685373-CC"/>
    <m/>
    <n v="97.96"/>
    <s v="201712"/>
    <s v="Remove - Flowers/Florist"/>
  </r>
  <r>
    <s v="09903691"/>
    <x v="7"/>
    <s v="E01"/>
    <s v="Corporate Planning-099"/>
    <s v="930200"/>
    <x v="0"/>
    <x v="0"/>
    <x v="1"/>
    <x v="27"/>
    <s v="104023"/>
    <x v="12"/>
    <s v="IE7089494"/>
    <m/>
    <n v="28"/>
    <s v="201712"/>
    <s v="Remove - Gift"/>
  </r>
  <r>
    <s v="09900162"/>
    <x v="8"/>
    <s v="E01"/>
    <s v="Admin Activities-Common to All"/>
    <s v="921000"/>
    <x v="1"/>
    <x v="0"/>
    <x v="1"/>
    <x v="28"/>
    <s v="6042"/>
    <x v="1"/>
    <s v="IE6823493"/>
    <m/>
    <n v="8.91"/>
    <s v="201711"/>
    <s v="Remove - AELP"/>
  </r>
  <r>
    <s v="09900162"/>
    <x v="8"/>
    <s v="E01"/>
    <s v="Admin Activities-Common to All"/>
    <s v="921000"/>
    <x v="1"/>
    <x v="0"/>
    <x v="1"/>
    <x v="28"/>
    <s v="6042"/>
    <x v="1"/>
    <s v="IE6823493"/>
    <m/>
    <n v="5.28"/>
    <s v="201711"/>
    <s v="Remove - AELP"/>
  </r>
  <r>
    <s v="09900162"/>
    <x v="8"/>
    <s v="E01"/>
    <s v="Admin Activities-Common to All"/>
    <s v="921000"/>
    <x v="1"/>
    <x v="0"/>
    <x v="1"/>
    <x v="28"/>
    <s v="6042"/>
    <x v="1"/>
    <s v="IE6823493"/>
    <m/>
    <n v="4.7300000000000004"/>
    <s v="201711"/>
    <s v="Remove - AELP"/>
  </r>
  <r>
    <s v="09900014"/>
    <x v="8"/>
    <s v="Y54"/>
    <s v="Investor Relations/Shareholder"/>
    <s v="930200"/>
    <x v="0"/>
    <x v="0"/>
    <x v="1"/>
    <x v="29"/>
    <s v="73109"/>
    <x v="13"/>
    <s v="IE6966493"/>
    <m/>
    <n v="53.03"/>
    <s v="201712"/>
    <s v="Remove - Party"/>
  </r>
  <r>
    <s v="09900014"/>
    <x v="8"/>
    <s v="Y54"/>
    <s v="Investor Relations/Shareholder"/>
    <s v="930200"/>
    <x v="0"/>
    <x v="0"/>
    <x v="1"/>
    <x v="29"/>
    <s v="73109"/>
    <x v="13"/>
    <s v="IE6966493"/>
    <m/>
    <n v="117.19"/>
    <s v="201712"/>
    <s v="Remove - Party"/>
  </r>
  <r>
    <s v="98402455"/>
    <x v="8"/>
    <s v="A81"/>
    <s v="Gas System Operations - 984"/>
    <s v="880000"/>
    <x v="2"/>
    <x v="1"/>
    <x v="3"/>
    <x v="30"/>
    <s v="18785"/>
    <x v="14"/>
    <s v="IE6600495"/>
    <m/>
    <n v="300"/>
    <s v="201710"/>
    <s v="Remove - Party"/>
  </r>
  <r>
    <s v="91000160"/>
    <x v="8"/>
    <s v="R53"/>
    <s v="Elect Ops Admin Actiivity-910"/>
    <s v="588000"/>
    <x v="10"/>
    <x v="2"/>
    <x v="0"/>
    <x v="31"/>
    <s v="6224"/>
    <x v="15"/>
    <s v="IE6872494"/>
    <m/>
    <n v="53.47"/>
    <s v="201711"/>
    <s v="Remove - Party"/>
  </r>
  <r>
    <s v="09900162"/>
    <x v="8"/>
    <s v="E01"/>
    <s v="Admin Activities-Common to All"/>
    <s v="921000"/>
    <x v="1"/>
    <x v="0"/>
    <x v="1"/>
    <x v="32"/>
    <s v="6042"/>
    <x v="1"/>
    <s v="IE6837493"/>
    <m/>
    <n v="17"/>
    <s v="201711"/>
    <s v="Remove - Hydro One"/>
  </r>
  <r>
    <s v="09900162"/>
    <x v="8"/>
    <s v="E01"/>
    <s v="Admin Activities-Common to All"/>
    <s v="921000"/>
    <x v="1"/>
    <x v="0"/>
    <x v="1"/>
    <x v="33"/>
    <s v="6042"/>
    <x v="1"/>
    <s v="IE6837493"/>
    <m/>
    <n v="8"/>
    <s v="201711"/>
    <s v="Remove - Hydro One"/>
  </r>
  <r>
    <s v="09900162"/>
    <x v="8"/>
    <s v="E01"/>
    <s v="Admin Activities-Common to All"/>
    <s v="921000"/>
    <x v="1"/>
    <x v="0"/>
    <x v="1"/>
    <x v="34"/>
    <s v="6042"/>
    <x v="1"/>
    <s v="IE6837493"/>
    <m/>
    <n v="24.19"/>
    <s v="201711"/>
    <s v="Remove - Hydro One"/>
  </r>
  <r>
    <s v="09900162"/>
    <x v="8"/>
    <s v="E01"/>
    <s v="Admin Activities-Common to All"/>
    <s v="921000"/>
    <x v="1"/>
    <x v="0"/>
    <x v="1"/>
    <x v="34"/>
    <s v="6042"/>
    <x v="1"/>
    <s v="IE6837493"/>
    <m/>
    <n v="67.599999999999994"/>
    <s v="201711"/>
    <s v="Remove - Hydro One"/>
  </r>
  <r>
    <s v="03805281"/>
    <x v="8"/>
    <s v="F53"/>
    <s v="Regional Business Policy ID"/>
    <s v="930200"/>
    <x v="0"/>
    <x v="0"/>
    <x v="0"/>
    <x v="35"/>
    <s v="81372"/>
    <x v="16"/>
    <s v="IE6579504"/>
    <m/>
    <n v="19.100000000000001"/>
    <s v="201710"/>
    <s v="Remove - Chamber (no 50%)"/>
  </r>
  <r>
    <s v="09800160"/>
    <x v="8"/>
    <s v="C56"/>
    <s v="Admin Activity - Tran Op"/>
    <s v="560000"/>
    <x v="11"/>
    <x v="2"/>
    <x v="4"/>
    <x v="36"/>
    <s v="16500"/>
    <x v="17"/>
    <s v="IE6925493"/>
    <m/>
    <n v="41.76"/>
    <s v="201712"/>
    <s v="Remove - Party"/>
  </r>
  <r>
    <s v="09800160"/>
    <x v="8"/>
    <s v="C56"/>
    <s v="Admin Activity - Tran Op"/>
    <s v="560000"/>
    <x v="11"/>
    <x v="2"/>
    <x v="4"/>
    <x v="36"/>
    <s v="16500"/>
    <x v="17"/>
    <s v="IE6925493"/>
    <m/>
    <n v="305.64"/>
    <s v="201712"/>
    <s v="Remove - Party"/>
  </r>
  <r>
    <s v="09900162"/>
    <x v="8"/>
    <s v="E01"/>
    <s v="Admin Activities-Common to All"/>
    <s v="921000"/>
    <x v="1"/>
    <x v="0"/>
    <x v="1"/>
    <x v="37"/>
    <s v="6042"/>
    <x v="1"/>
    <s v="IE6823493"/>
    <m/>
    <n v="277.22000000000003"/>
    <s v="201711"/>
    <s v="Remove - Party"/>
  </r>
  <r>
    <s v="96000160"/>
    <x v="0"/>
    <s v="G50"/>
    <s v="Elect Ops Admin Activity - 960"/>
    <s v="588000"/>
    <x v="10"/>
    <x v="2"/>
    <x v="2"/>
    <x v="38"/>
    <s v="9154"/>
    <x v="18"/>
    <s v="1142898-INV"/>
    <s v="1142898"/>
    <n v="60"/>
    <s v="201712"/>
    <s v="Remove - Chamber (no 50%)"/>
  </r>
  <r>
    <s v="93000165"/>
    <x v="0"/>
    <s v="J53"/>
    <s v="Gas Ops Admin Activity - 930"/>
    <s v="880000"/>
    <x v="2"/>
    <x v="1"/>
    <x v="0"/>
    <x v="38"/>
    <s v="9154"/>
    <x v="18"/>
    <s v="1142898-INV"/>
    <s v="1142898"/>
    <n v="15"/>
    <s v="201712"/>
    <s v="Remove - Chamber (no 50%)"/>
  </r>
  <r>
    <s v="93000165"/>
    <x v="0"/>
    <s v="J53"/>
    <s v="Gas Ops Admin Activity - 930"/>
    <s v="880000"/>
    <x v="2"/>
    <x v="1"/>
    <x v="0"/>
    <x v="39"/>
    <s v="97401"/>
    <x v="19"/>
    <s v="11361"/>
    <s v="1225385"/>
    <n v="755"/>
    <s v="201712"/>
    <s v="Remove - Chamber (no 50%)"/>
  </r>
  <r>
    <s v="93000160"/>
    <x v="0"/>
    <s v="J53"/>
    <s v="Elect Ops Admin Activity - 930"/>
    <s v="588000"/>
    <x v="10"/>
    <x v="2"/>
    <x v="0"/>
    <x v="39"/>
    <s v="97401"/>
    <x v="19"/>
    <s v="11361"/>
    <s v="1225385"/>
    <n v="755"/>
    <s v="201712"/>
    <s v="Remove - Chamber (no 50%)"/>
  </r>
  <r>
    <s v="06800301"/>
    <x v="0"/>
    <s v="V50"/>
    <s v="Oregon Community Activities"/>
    <s v="930220"/>
    <x v="0"/>
    <x v="1"/>
    <x v="3"/>
    <x v="40"/>
    <s v="100630"/>
    <x v="20"/>
    <s v="1211618-INV"/>
    <s v="1211618"/>
    <n v="50"/>
    <s v="201710"/>
    <s v="Remove - Chamber (no 50%)"/>
  </r>
  <r>
    <s v="09800300"/>
    <x v="9"/>
    <s v="H50"/>
    <s v="Elect Charitable/Civic - Ops"/>
    <s v="930220"/>
    <x v="0"/>
    <x v="2"/>
    <x v="4"/>
    <x v="41"/>
    <s v="104612"/>
    <x v="21"/>
    <s v="IE6627493"/>
    <m/>
    <n v="16.05"/>
    <s v="201710"/>
    <s v="Remove - Donations"/>
  </r>
  <r>
    <s v="09800300"/>
    <x v="9"/>
    <s v="H50"/>
    <s v="Elect Charitable/Civic - Ops"/>
    <s v="930220"/>
    <x v="0"/>
    <x v="2"/>
    <x v="4"/>
    <x v="42"/>
    <s v="104612"/>
    <x v="21"/>
    <s v="IE6627493"/>
    <m/>
    <n v="16.05"/>
    <s v="201710"/>
    <s v="Remove - Donations"/>
  </r>
  <r>
    <s v="09900162"/>
    <x v="9"/>
    <s v="E01"/>
    <s v="Admin Activities-Common to All"/>
    <s v="921000"/>
    <x v="1"/>
    <x v="0"/>
    <x v="1"/>
    <x v="43"/>
    <s v="6042"/>
    <x v="1"/>
    <s v="IE6837493"/>
    <m/>
    <n v="10.7"/>
    <s v="201711"/>
    <s v="Remove - Hydro One"/>
  </r>
  <r>
    <s v="09900710"/>
    <x v="9"/>
    <s v="C50"/>
    <s v="Call Center Operations"/>
    <s v="905000"/>
    <x v="7"/>
    <x v="0"/>
    <x v="1"/>
    <x v="44"/>
    <s v="104053"/>
    <x v="22"/>
    <s v="IE6653496"/>
    <m/>
    <n v="6.21"/>
    <s v="201710"/>
    <s v="Remove - Gift"/>
  </r>
  <r>
    <s v="09900710"/>
    <x v="9"/>
    <s v="C50"/>
    <s v="Call Center Operations"/>
    <s v="905000"/>
    <x v="7"/>
    <x v="0"/>
    <x v="1"/>
    <x v="45"/>
    <s v="104053"/>
    <x v="22"/>
    <s v="IE6653496"/>
    <m/>
    <n v="3.21"/>
    <s v="201710"/>
    <s v="Remove - Party"/>
  </r>
  <r>
    <s v="93000160"/>
    <x v="9"/>
    <s v="J53"/>
    <s v="Elect Ops Admin Activity - 930"/>
    <s v="588000"/>
    <x v="10"/>
    <x v="2"/>
    <x v="0"/>
    <x v="46"/>
    <s v="9060"/>
    <x v="23"/>
    <s v="IE6580493"/>
    <m/>
    <n v="90.95"/>
    <s v="201710"/>
    <s v="Remove - Hydro One"/>
  </r>
  <r>
    <s v="09800731"/>
    <x v="9"/>
    <s v="F52"/>
    <s v="WaId Common Sales/Marketing"/>
    <s v="908000"/>
    <x v="6"/>
    <x v="0"/>
    <x v="4"/>
    <x v="47"/>
    <s v="5278"/>
    <x v="24"/>
    <s v="IE7009494"/>
    <m/>
    <n v="43.87"/>
    <s v="201712"/>
    <s v="Remove - Hydro One"/>
  </r>
  <r>
    <s v="09900710"/>
    <x v="9"/>
    <s v="C50"/>
    <s v="Call Center Operations"/>
    <s v="905000"/>
    <x v="7"/>
    <x v="0"/>
    <x v="1"/>
    <x v="48"/>
    <s v="104053"/>
    <x v="22"/>
    <s v="IE6653495"/>
    <m/>
    <n v="4.28"/>
    <s v="201710"/>
    <s v="Remove - Cake"/>
  </r>
  <r>
    <s v="40205055"/>
    <x v="9"/>
    <s v="B04"/>
    <s v="Montana Outreach"/>
    <s v="930200"/>
    <x v="0"/>
    <x v="2"/>
    <x v="4"/>
    <x v="49"/>
    <s v="38775"/>
    <x v="25"/>
    <s v="IE5727492"/>
    <m/>
    <n v="37.450000000000003"/>
    <s v="201712"/>
    <s v="Remove - Golf"/>
  </r>
  <r>
    <s v="40205055"/>
    <x v="9"/>
    <s v="B04"/>
    <s v="Montana Outreach"/>
    <s v="930200"/>
    <x v="0"/>
    <x v="2"/>
    <x v="4"/>
    <x v="50"/>
    <s v="38775"/>
    <x v="25"/>
    <s v="IE5727492"/>
    <m/>
    <n v="37.450000000000003"/>
    <s v="201712"/>
    <s v="Remove - Golf"/>
  </r>
  <r>
    <s v="20302451"/>
    <x v="9"/>
    <s v="C07"/>
    <s v="Hydro System Operations - 203"/>
    <s v="539000"/>
    <x v="12"/>
    <x v="2"/>
    <x v="4"/>
    <x v="51"/>
    <s v="9928"/>
    <x v="26"/>
    <s v="IE6718494"/>
    <m/>
    <n v="60.99"/>
    <s v="201711"/>
    <s v="Remove - Party"/>
  </r>
  <r>
    <s v="06800730"/>
    <x v="9"/>
    <s v="F52"/>
    <s v="Oregon Sales and Marketing"/>
    <s v="908010"/>
    <x v="6"/>
    <x v="1"/>
    <x v="3"/>
    <x v="52"/>
    <s v="94325"/>
    <x v="27"/>
    <s v="IE6792496"/>
    <m/>
    <n v="6.42"/>
    <s v="201712"/>
    <s v="Remove - Chamber (no 50%)"/>
  </r>
  <r>
    <s v="09900162"/>
    <x v="6"/>
    <s v="J51"/>
    <s v="Admin Activities-Common to All"/>
    <s v="921000"/>
    <x v="1"/>
    <x v="0"/>
    <x v="1"/>
    <x v="53"/>
    <s v="8068"/>
    <x v="28"/>
    <s v="IE7048495"/>
    <m/>
    <n v="200"/>
    <s v="201712"/>
    <s v="Remove - Gift"/>
  </r>
  <r>
    <s v="09900710"/>
    <x v="6"/>
    <s v="F50"/>
    <s v="Call Center Operations"/>
    <s v="905000"/>
    <x v="7"/>
    <x v="0"/>
    <x v="1"/>
    <x v="54"/>
    <s v="61648"/>
    <x v="29"/>
    <s v="IE6662493"/>
    <m/>
    <n v="3.26"/>
    <s v="201710"/>
    <s v="Remove - Flowers/Florist"/>
  </r>
  <r>
    <s v="09900014"/>
    <x v="6"/>
    <s v="Y54"/>
    <s v="Investor Relations/Shareholder"/>
    <s v="930200"/>
    <x v="0"/>
    <x v="0"/>
    <x v="1"/>
    <x v="55"/>
    <s v="73109"/>
    <x v="13"/>
    <s v="IE6966493"/>
    <m/>
    <n v="112.52"/>
    <s v="201712"/>
    <s v="Remove - Gift"/>
  </r>
  <r>
    <s v="98402455"/>
    <x v="6"/>
    <s v="A81"/>
    <s v="Gas System Operations - 984"/>
    <s v="880000"/>
    <x v="2"/>
    <x v="1"/>
    <x v="3"/>
    <x v="56"/>
    <s v="18785"/>
    <x v="14"/>
    <s v="IE6711501"/>
    <m/>
    <n v="500"/>
    <s v="201711"/>
    <s v="Remove - Donations"/>
  </r>
  <r>
    <s v="09800165"/>
    <x v="6"/>
    <s v="C51"/>
    <s v="Admin Activity - Distr Ops"/>
    <s v="580000"/>
    <x v="9"/>
    <x v="2"/>
    <x v="4"/>
    <x v="57"/>
    <s v="9603"/>
    <x v="30"/>
    <s v="IE7025493"/>
    <m/>
    <n v="82.23"/>
    <s v="201712"/>
    <s v="Remove - Gift"/>
  </r>
  <r>
    <s v="09800165"/>
    <x v="6"/>
    <s v="C51"/>
    <s v="Admin Activity - Distr Ops"/>
    <s v="580000"/>
    <x v="9"/>
    <x v="2"/>
    <x v="4"/>
    <x v="58"/>
    <s v="9603"/>
    <x v="30"/>
    <s v="IE7025493"/>
    <m/>
    <n v="140.11000000000001"/>
    <s v="201712"/>
    <s v="Remove - Gift"/>
  </r>
  <r>
    <s v="09800160"/>
    <x v="6"/>
    <s v="C56"/>
    <s v="Admin Activity - Tran Op"/>
    <s v="560000"/>
    <x v="11"/>
    <x v="2"/>
    <x v="4"/>
    <x v="59"/>
    <s v="16500"/>
    <x v="17"/>
    <s v="IE6925493"/>
    <m/>
    <n v="19.579999999999998"/>
    <s v="201712"/>
    <s v="Remove - Party"/>
  </r>
  <r>
    <s v="06800330"/>
    <x v="5"/>
    <s v="J02"/>
    <s v="Or - Company Communications"/>
    <s v="909000"/>
    <x v="13"/>
    <x v="1"/>
    <x v="3"/>
    <x v="60"/>
    <s v="21500"/>
    <x v="31"/>
    <s v="3A"/>
    <s v="1207645"/>
    <n v="2500"/>
    <s v="201710"/>
    <s v="Remove - Donations"/>
  </r>
  <r>
    <s v="09905733"/>
    <x v="6"/>
    <s v="X09"/>
    <s v="ET Admin Common All"/>
    <s v="921010"/>
    <x v="1"/>
    <x v="0"/>
    <x v="1"/>
    <x v="61"/>
    <s v="92992"/>
    <x v="32"/>
    <s v="IE6844502"/>
    <m/>
    <n v="10"/>
    <s v="201711"/>
    <s v="Remove - Donations"/>
  </r>
  <r>
    <s v="09903691"/>
    <x v="6"/>
    <s v="E01"/>
    <s v="Corporate Planning-099"/>
    <s v="930200"/>
    <x v="0"/>
    <x v="0"/>
    <x v="1"/>
    <x v="62"/>
    <s v="23499"/>
    <x v="33"/>
    <s v="IE6852493"/>
    <m/>
    <n v="1.2"/>
    <s v="201711"/>
    <s v="Remove - Donations"/>
  </r>
  <r>
    <s v="09903691"/>
    <x v="6"/>
    <s v="E01"/>
    <s v="Corporate Planning-099"/>
    <s v="930200"/>
    <x v="0"/>
    <x v="0"/>
    <x v="1"/>
    <x v="62"/>
    <s v="23499"/>
    <x v="33"/>
    <s v="IE6852493"/>
    <m/>
    <n v="3"/>
    <s v="201711"/>
    <s v="Remove - Donations"/>
  </r>
  <r>
    <s v="09900020"/>
    <x v="2"/>
    <s v="Y01"/>
    <s v="Board Of Director Activities"/>
    <s v="930200"/>
    <x v="0"/>
    <x v="0"/>
    <x v="1"/>
    <x v="63"/>
    <s v="7298"/>
    <x v="34"/>
    <s v="1217557-INV"/>
    <s v="1217557"/>
    <n v="7275"/>
    <s v="201711"/>
    <s v="Remove - Gift"/>
  </r>
  <r>
    <s v="95200160"/>
    <x v="0"/>
    <s v="M50"/>
    <s v="Elect Ops Admin Activity - 952"/>
    <s v="588000"/>
    <x v="10"/>
    <x v="2"/>
    <x v="2"/>
    <x v="64"/>
    <s v="9089"/>
    <x v="35"/>
    <s v="1196841-INV"/>
    <s v="1196841"/>
    <n v="90"/>
    <s v="201712"/>
    <s v="Remove - Donations"/>
  </r>
  <r>
    <s v="09800160"/>
    <x v="6"/>
    <s v="C56"/>
    <s v="Admin Activity - Tran Op"/>
    <s v="560000"/>
    <x v="11"/>
    <x v="2"/>
    <x v="4"/>
    <x v="65"/>
    <s v="16500"/>
    <x v="17"/>
    <s v="IE6925493"/>
    <m/>
    <n v="50"/>
    <s v="201712"/>
    <s v="Remove - Party"/>
  </r>
  <r>
    <s v="09900162"/>
    <x v="10"/>
    <s v="A53"/>
    <s v="Admin Activities-Common to All"/>
    <s v="921000"/>
    <x v="1"/>
    <x v="0"/>
    <x v="1"/>
    <x v="66"/>
    <s v="7863"/>
    <x v="36"/>
    <s v="2498"/>
    <s v="1237476"/>
    <n v="400"/>
    <s v="201801"/>
    <s v="Remove - Party"/>
  </r>
  <r>
    <s v="98402046"/>
    <x v="2"/>
    <s v="A81"/>
    <s v="Gas  Failed Maintenance-984"/>
    <s v="892000"/>
    <x v="4"/>
    <x v="1"/>
    <x v="3"/>
    <x v="67"/>
    <m/>
    <x v="10"/>
    <m/>
    <m/>
    <n v="50"/>
    <s v="201802"/>
    <s v="Remove - Gift"/>
  </r>
  <r>
    <s v="98402024"/>
    <x v="2"/>
    <s v="A81"/>
    <s v="Gas Atmospheric Mitigation-984"/>
    <s v="893000"/>
    <x v="14"/>
    <x v="1"/>
    <x v="3"/>
    <x v="68"/>
    <m/>
    <x v="10"/>
    <m/>
    <m/>
    <n v="50"/>
    <s v="201803"/>
    <s v="Remove - Gift"/>
  </r>
  <r>
    <s v="95600160"/>
    <x v="8"/>
    <s v="B50"/>
    <s v="Elect Ops Admin Activity - 956"/>
    <s v="588000"/>
    <x v="10"/>
    <x v="2"/>
    <x v="2"/>
    <x v="69"/>
    <s v="25983"/>
    <x v="37"/>
    <s v="IE8266497"/>
    <m/>
    <n v="188.47"/>
    <s v="201806"/>
    <s v="Remove - Party"/>
  </r>
  <r>
    <s v="95600160"/>
    <x v="8"/>
    <s v="B50"/>
    <s v="Elect Ops Admin Activity - 956"/>
    <s v="588000"/>
    <x v="10"/>
    <x v="2"/>
    <x v="2"/>
    <x v="70"/>
    <s v="25983"/>
    <x v="37"/>
    <s v="IE8280496"/>
    <m/>
    <n v="31.63"/>
    <s v="201806"/>
    <s v="Remove - Party"/>
  </r>
  <r>
    <s v="09900165"/>
    <x v="8"/>
    <s v="B51"/>
    <s v="Gas Ops Admin Activity - 099"/>
    <s v="870000"/>
    <x v="15"/>
    <x v="1"/>
    <x v="1"/>
    <x v="71"/>
    <s v="24232"/>
    <x v="38"/>
    <s v="IE8351497"/>
    <m/>
    <n v="6.99"/>
    <s v="201807"/>
    <s v="Remove - Party"/>
  </r>
  <r>
    <s v="09900710"/>
    <x v="6"/>
    <s v="B53"/>
    <s v="Call Center Operations"/>
    <s v="905000"/>
    <x v="7"/>
    <x v="0"/>
    <x v="1"/>
    <x v="72"/>
    <s v="107696"/>
    <x v="39"/>
    <s v="IE7246494"/>
    <m/>
    <n v="205.95"/>
    <s v="201801"/>
    <s v="Remove - Gift"/>
  </r>
  <r>
    <s v="09800163"/>
    <x v="6"/>
    <s v="C11"/>
    <s v="Admin Activities-Common WaId"/>
    <s v="921000"/>
    <x v="1"/>
    <x v="0"/>
    <x v="4"/>
    <x v="73"/>
    <s v="5583"/>
    <x v="40"/>
    <s v="IE7230499"/>
    <m/>
    <n v="33.130000000000003"/>
    <s v="201802"/>
    <s v="Remove - Party"/>
  </r>
  <r>
    <s v="09800163"/>
    <x v="6"/>
    <s v="C11"/>
    <s v="Admin Activities-Common WaId"/>
    <s v="921000"/>
    <x v="1"/>
    <x v="0"/>
    <x v="4"/>
    <x v="74"/>
    <s v="5583"/>
    <x v="40"/>
    <s v="IE8271498"/>
    <m/>
    <n v="25"/>
    <s v="201808"/>
    <s v="Remove - Party"/>
  </r>
  <r>
    <s v="09800163"/>
    <x v="8"/>
    <s v="C11"/>
    <s v="Admin Activities-Common WaId"/>
    <s v="921000"/>
    <x v="1"/>
    <x v="0"/>
    <x v="4"/>
    <x v="75"/>
    <s v="5583"/>
    <x v="40"/>
    <s v="IE7230499"/>
    <m/>
    <n v="77.7"/>
    <s v="201802"/>
    <s v="Remove - Party"/>
  </r>
  <r>
    <s v="09800163"/>
    <x v="6"/>
    <s v="C11"/>
    <s v="Admin Activities-Common WaId"/>
    <s v="921000"/>
    <x v="1"/>
    <x v="0"/>
    <x v="4"/>
    <x v="76"/>
    <s v="5583"/>
    <x v="40"/>
    <s v="IE7230499"/>
    <m/>
    <n v="300"/>
    <s v="201802"/>
    <s v="Remove - Party"/>
  </r>
  <r>
    <s v="09900710"/>
    <x v="6"/>
    <s v="C50"/>
    <s v="Call Center Operations"/>
    <s v="905000"/>
    <x v="7"/>
    <x v="0"/>
    <x v="1"/>
    <x v="77"/>
    <s v="6445"/>
    <x v="3"/>
    <s v="4106406-CC"/>
    <m/>
    <n v="71.760000000000005"/>
    <s v="201805"/>
    <s v="Remove - Gift"/>
  </r>
  <r>
    <s v="09800165"/>
    <x v="6"/>
    <s v="C51"/>
    <s v="Admin Activity - Distr Ops"/>
    <s v="580000"/>
    <x v="9"/>
    <x v="2"/>
    <x v="4"/>
    <x v="78"/>
    <s v="31123"/>
    <x v="41"/>
    <s v="IE8461500"/>
    <m/>
    <n v="5.0999999999999996"/>
    <s v="201807"/>
    <s v="Remove - Party"/>
  </r>
  <r>
    <s v="09800160"/>
    <x v="8"/>
    <s v="C56"/>
    <s v="Admin Activity - Tran Op"/>
    <s v="566000"/>
    <x v="16"/>
    <x v="2"/>
    <x v="4"/>
    <x v="79"/>
    <s v="43342"/>
    <x v="42"/>
    <s v="IE8704506"/>
    <m/>
    <n v="98.89"/>
    <s v="201809"/>
    <s v="Remove - Party"/>
  </r>
  <r>
    <s v="09800160"/>
    <x v="8"/>
    <s v="D09"/>
    <s v="Admin Activity - Tran Op"/>
    <s v="566000"/>
    <x v="16"/>
    <x v="2"/>
    <x v="4"/>
    <x v="80"/>
    <s v="8459"/>
    <x v="43"/>
    <s v="IE8141499"/>
    <m/>
    <n v="54.42"/>
    <s v="201806"/>
    <s v="Remove - Hydro One"/>
  </r>
  <r>
    <s v="95600711"/>
    <x v="9"/>
    <s v="D50"/>
    <s v="Meter Reading Expense - 956"/>
    <s v="902010"/>
    <x v="17"/>
    <x v="0"/>
    <x v="2"/>
    <x v="81"/>
    <s v="99842"/>
    <x v="44"/>
    <s v="IE8554498"/>
    <m/>
    <n v="74.12"/>
    <s v="201808"/>
    <s v="Remove - Party"/>
  </r>
  <r>
    <s v="09900710"/>
    <x v="6"/>
    <s v="D50"/>
    <s v="Call Center Operations"/>
    <s v="905000"/>
    <x v="7"/>
    <x v="0"/>
    <x v="1"/>
    <x v="82"/>
    <s v="99842"/>
    <x v="44"/>
    <s v="IE8554498"/>
    <m/>
    <n v="55.43"/>
    <s v="201808"/>
    <s v="Remove - Party"/>
  </r>
  <r>
    <s v="09800301"/>
    <x v="8"/>
    <s v="D53"/>
    <s v="WaId-Charit/Civic Ops Com Comm"/>
    <s v="930220"/>
    <x v="0"/>
    <x v="0"/>
    <x v="4"/>
    <x v="83"/>
    <s v="5327"/>
    <x v="45"/>
    <s v="1005-67396"/>
    <m/>
    <n v="79.569999999999993"/>
    <s v="201806"/>
    <s v="Remove - Christmas"/>
  </r>
  <r>
    <s v="09900162"/>
    <x v="6"/>
    <s v="E01"/>
    <s v="Admin Activities-Common to All"/>
    <s v="923000"/>
    <x v="18"/>
    <x v="0"/>
    <x v="1"/>
    <x v="84"/>
    <s v="6445"/>
    <x v="3"/>
    <s v="4524406-CC"/>
    <m/>
    <n v="147.83000000000001"/>
    <s v="201809"/>
    <s v="Remove - Gift"/>
  </r>
  <r>
    <s v="09903691"/>
    <x v="11"/>
    <s v="E01"/>
    <s v="Corporate Planning-099"/>
    <s v="930200"/>
    <x v="0"/>
    <x v="0"/>
    <x v="1"/>
    <x v="85"/>
    <s v="23499"/>
    <x v="33"/>
    <s v="IE8071496"/>
    <m/>
    <n v="234.08"/>
    <s v="201806"/>
    <s v="Remove - AELP"/>
  </r>
  <r>
    <s v="09903691"/>
    <x v="8"/>
    <s v="E01"/>
    <s v="Corporate Planning-099"/>
    <s v="930200"/>
    <x v="0"/>
    <x v="0"/>
    <x v="1"/>
    <x v="86"/>
    <s v="23499"/>
    <x v="33"/>
    <s v="IE8071496"/>
    <m/>
    <n v="259.24"/>
    <s v="201806"/>
    <s v="Remove - AELP"/>
  </r>
  <r>
    <s v="09903691"/>
    <x v="12"/>
    <s v="E01"/>
    <s v="Corporate Planning-099"/>
    <s v="930200"/>
    <x v="0"/>
    <x v="0"/>
    <x v="1"/>
    <x v="87"/>
    <s v="23499"/>
    <x v="33"/>
    <s v="IE8071496"/>
    <m/>
    <n v="65.45"/>
    <s v="201806"/>
    <s v="Remove - AELP"/>
  </r>
  <r>
    <s v="09903691"/>
    <x v="1"/>
    <s v="E01"/>
    <s v="Corporate Planning-099"/>
    <s v="930200"/>
    <x v="0"/>
    <x v="0"/>
    <x v="1"/>
    <x v="88"/>
    <s v="23499"/>
    <x v="33"/>
    <s v="IE8450506"/>
    <m/>
    <n v="642.79999999999995"/>
    <s v="201807"/>
    <s v="Remove - AELP"/>
  </r>
  <r>
    <s v="09903691"/>
    <x v="1"/>
    <s v="E01"/>
    <s v="Corporate Planning-099"/>
    <s v="930200"/>
    <x v="0"/>
    <x v="0"/>
    <x v="1"/>
    <x v="89"/>
    <s v="23499"/>
    <x v="33"/>
    <s v="IE8071496"/>
    <m/>
    <n v="496.41"/>
    <s v="201806"/>
    <s v="Remove - AELP"/>
  </r>
  <r>
    <s v="02800300"/>
    <x v="6"/>
    <s v="E01"/>
    <s v="Wa Charitable/Civic - Ops"/>
    <s v="930220"/>
    <x v="0"/>
    <x v="0"/>
    <x v="2"/>
    <x v="90"/>
    <s v="8405"/>
    <x v="46"/>
    <s v="IE7734494"/>
    <m/>
    <n v="2.4"/>
    <s v="201804"/>
    <s v="Remove - Gonzaga Board"/>
  </r>
  <r>
    <s v="02800300"/>
    <x v="6"/>
    <s v="E01"/>
    <s v="Wa Charitable/Civic - Ops"/>
    <s v="930220"/>
    <x v="0"/>
    <x v="0"/>
    <x v="2"/>
    <x v="91"/>
    <s v="8405"/>
    <x v="46"/>
    <s v="IE8499500"/>
    <m/>
    <n v="2.4"/>
    <s v="201808"/>
    <s v="Remove - Gonzaga Board"/>
  </r>
  <r>
    <s v="02800300"/>
    <x v="11"/>
    <s v="E01"/>
    <s v="Wa Charitable/Civic - Ops"/>
    <s v="930220"/>
    <x v="0"/>
    <x v="0"/>
    <x v="2"/>
    <x v="92"/>
    <s v="8405"/>
    <x v="46"/>
    <s v="IE7198495"/>
    <m/>
    <n v="520.28"/>
    <s v="201801"/>
    <s v="Remove - Gonzaga Board"/>
  </r>
  <r>
    <s v="02800300"/>
    <x v="9"/>
    <s v="E01"/>
    <s v="Wa Charitable/Civic - Ops"/>
    <s v="930220"/>
    <x v="0"/>
    <x v="0"/>
    <x v="2"/>
    <x v="93"/>
    <s v="8405"/>
    <x v="46"/>
    <s v="IE8357497"/>
    <m/>
    <n v="2.1800000000000002"/>
    <s v="201807"/>
    <s v="Remove - Gonzaga Board"/>
  </r>
  <r>
    <s v="02800300"/>
    <x v="9"/>
    <s v="E01"/>
    <s v="Wa Charitable/Civic - Ops"/>
    <s v="930220"/>
    <x v="0"/>
    <x v="0"/>
    <x v="2"/>
    <x v="93"/>
    <s v="8405"/>
    <x v="46"/>
    <s v="IE7572495"/>
    <m/>
    <n v="3.28"/>
    <s v="201803"/>
    <s v="Remove - Gonzaga Board"/>
  </r>
  <r>
    <s v="02800300"/>
    <x v="9"/>
    <s v="E01"/>
    <s v="Wa Charitable/Civic - Ops"/>
    <s v="930220"/>
    <x v="0"/>
    <x v="0"/>
    <x v="2"/>
    <x v="93"/>
    <s v="8405"/>
    <x v="46"/>
    <s v="IE8085498"/>
    <m/>
    <n v="1.64"/>
    <s v="201806"/>
    <s v="Remove - Gonzaga Board"/>
  </r>
  <r>
    <s v="02800300"/>
    <x v="6"/>
    <s v="E01"/>
    <s v="Wa Charitable/Civic - Ops"/>
    <s v="930220"/>
    <x v="0"/>
    <x v="0"/>
    <x v="2"/>
    <x v="90"/>
    <s v="8405"/>
    <x v="46"/>
    <s v="IE8357497"/>
    <m/>
    <n v="2.4"/>
    <s v="201807"/>
    <s v="Remove - Gonzaga Board"/>
  </r>
  <r>
    <s v="02800300"/>
    <x v="9"/>
    <s v="E01"/>
    <s v="Wa Charitable/Civic - Ops"/>
    <s v="930220"/>
    <x v="0"/>
    <x v="0"/>
    <x v="2"/>
    <x v="94"/>
    <s v="8405"/>
    <x v="46"/>
    <s v="IE7912496"/>
    <m/>
    <n v="2.73"/>
    <s v="201805"/>
    <s v="Remove - Gonzaga Board"/>
  </r>
  <r>
    <s v="02800300"/>
    <x v="9"/>
    <s v="E01"/>
    <s v="Wa Charitable/Civic - Ops"/>
    <s v="930220"/>
    <x v="0"/>
    <x v="0"/>
    <x v="2"/>
    <x v="95"/>
    <s v="8405"/>
    <x v="46"/>
    <s v="IE7912496"/>
    <m/>
    <n v="1.0900000000000001"/>
    <s v="201805"/>
    <s v="Remove - Gonzaga Board"/>
  </r>
  <r>
    <s v="02800300"/>
    <x v="6"/>
    <s v="E01"/>
    <s v="Wa Charitable/Civic - Ops"/>
    <s v="930220"/>
    <x v="0"/>
    <x v="0"/>
    <x v="2"/>
    <x v="90"/>
    <s v="8405"/>
    <x v="46"/>
    <s v="IE8085498"/>
    <m/>
    <n v="2.4"/>
    <s v="201806"/>
    <s v="Remove - Gonzaga Board"/>
  </r>
  <r>
    <s v="02800300"/>
    <x v="6"/>
    <s v="E01"/>
    <s v="Wa Charitable/Civic - Ops"/>
    <s v="930220"/>
    <x v="0"/>
    <x v="0"/>
    <x v="2"/>
    <x v="96"/>
    <s v="8405"/>
    <x v="46"/>
    <s v="IE8357497"/>
    <m/>
    <n v="10"/>
    <s v="201807"/>
    <s v="Remove - Gonzaga Board"/>
  </r>
  <r>
    <s v="02800300"/>
    <x v="6"/>
    <s v="E01"/>
    <s v="Wa Charitable/Civic - Ops"/>
    <s v="930220"/>
    <x v="0"/>
    <x v="0"/>
    <x v="2"/>
    <x v="97"/>
    <s v="8405"/>
    <x v="46"/>
    <s v="IE7198495"/>
    <m/>
    <n v="39.950000000000003"/>
    <s v="201801"/>
    <s v="Remove - Gonzaga Board"/>
  </r>
  <r>
    <s v="02800300"/>
    <x v="6"/>
    <s v="E01"/>
    <s v="Wa Charitable/Civic - Ops"/>
    <s v="930220"/>
    <x v="0"/>
    <x v="0"/>
    <x v="2"/>
    <x v="98"/>
    <s v="8405"/>
    <x v="46"/>
    <s v="IE7198495"/>
    <m/>
    <n v="281.39999999999998"/>
    <s v="201801"/>
    <s v="Remove - Gonzaga Board"/>
  </r>
  <r>
    <s v="02800300"/>
    <x v="12"/>
    <s v="E01"/>
    <s v="Wa Charitable/Civic - Ops"/>
    <s v="930220"/>
    <x v="0"/>
    <x v="0"/>
    <x v="2"/>
    <x v="99"/>
    <s v="8405"/>
    <x v="46"/>
    <s v="IE7198495"/>
    <m/>
    <n v="55.18"/>
    <s v="201801"/>
    <s v="Remove - Gonzaga Board"/>
  </r>
  <r>
    <s v="02800300"/>
    <x v="6"/>
    <s v="E01"/>
    <s v="Wa Charitable/Civic - Ops"/>
    <s v="930220"/>
    <x v="0"/>
    <x v="0"/>
    <x v="2"/>
    <x v="100"/>
    <s v="8405"/>
    <x v="46"/>
    <s v="IE8357497"/>
    <m/>
    <n v="5.4"/>
    <s v="201807"/>
    <s v="Remove - Gonzaga Board"/>
  </r>
  <r>
    <s v="02800300"/>
    <x v="9"/>
    <s v="E01"/>
    <s v="Wa Charitable/Civic - Ops"/>
    <s v="930220"/>
    <x v="0"/>
    <x v="0"/>
    <x v="2"/>
    <x v="101"/>
    <s v="8405"/>
    <x v="46"/>
    <s v="IE8770497"/>
    <m/>
    <n v="1.0900000000000001"/>
    <s v="201809"/>
    <s v="Remove - Gonzaga Board"/>
  </r>
  <r>
    <s v="02800300"/>
    <x v="9"/>
    <s v="E01"/>
    <s v="Wa Charitable/Civic - Ops"/>
    <s v="930220"/>
    <x v="0"/>
    <x v="0"/>
    <x v="2"/>
    <x v="102"/>
    <s v="8405"/>
    <x v="46"/>
    <s v="IE7912496"/>
    <m/>
    <n v="2.73"/>
    <s v="201805"/>
    <s v="Remove - Gonzaga Board"/>
  </r>
  <r>
    <s v="02800300"/>
    <x v="12"/>
    <s v="E01"/>
    <s v="Wa Charitable/Civic - Ops"/>
    <s v="930220"/>
    <x v="0"/>
    <x v="0"/>
    <x v="2"/>
    <x v="103"/>
    <s v="8405"/>
    <x v="46"/>
    <s v="IE7198495"/>
    <m/>
    <n v="251.36"/>
    <s v="201801"/>
    <s v="Remove - Gonzaga Board"/>
  </r>
  <r>
    <s v="02800300"/>
    <x v="9"/>
    <s v="E01"/>
    <s v="Wa Charitable/Civic - Ops"/>
    <s v="930220"/>
    <x v="0"/>
    <x v="0"/>
    <x v="2"/>
    <x v="104"/>
    <s v="8405"/>
    <x v="46"/>
    <s v="IE8357497"/>
    <m/>
    <n v="4.3600000000000003"/>
    <s v="201807"/>
    <s v="Remove - Gonzaga Board"/>
  </r>
  <r>
    <s v="02800300"/>
    <x v="9"/>
    <s v="E01"/>
    <s v="Wa Charitable/Civic - Ops"/>
    <s v="930220"/>
    <x v="0"/>
    <x v="0"/>
    <x v="2"/>
    <x v="105"/>
    <s v="8405"/>
    <x v="46"/>
    <s v="IE8770497"/>
    <m/>
    <n v="1.0900000000000001"/>
    <s v="201809"/>
    <s v="Remove - Gonzaga Board"/>
  </r>
  <r>
    <s v="02800300"/>
    <x v="6"/>
    <s v="E01"/>
    <s v="Wa Charitable/Civic - Ops"/>
    <s v="930220"/>
    <x v="0"/>
    <x v="0"/>
    <x v="2"/>
    <x v="106"/>
    <s v="8405"/>
    <x v="46"/>
    <s v="IE8499500"/>
    <m/>
    <n v="20"/>
    <s v="201808"/>
    <s v="Remove - Gonzaga Board"/>
  </r>
  <r>
    <s v="02800300"/>
    <x v="9"/>
    <s v="E01"/>
    <s v="Wa Charitable/Civic - Ops"/>
    <s v="930220"/>
    <x v="0"/>
    <x v="0"/>
    <x v="2"/>
    <x v="107"/>
    <s v="8405"/>
    <x v="46"/>
    <s v="IE8499500"/>
    <m/>
    <n v="35.43"/>
    <s v="201808"/>
    <s v="Remove - Gonzaga Board"/>
  </r>
  <r>
    <s v="02800300"/>
    <x v="9"/>
    <s v="E01"/>
    <s v="Wa Charitable/Civic - Ops"/>
    <s v="930220"/>
    <x v="0"/>
    <x v="0"/>
    <x v="2"/>
    <x v="107"/>
    <s v="8405"/>
    <x v="46"/>
    <s v="IE7912496"/>
    <m/>
    <n v="8.19"/>
    <s v="201805"/>
    <s v="Remove - Gonzaga Board"/>
  </r>
  <r>
    <s v="02800300"/>
    <x v="9"/>
    <s v="E01"/>
    <s v="Wa Charitable/Civic - Ops"/>
    <s v="930220"/>
    <x v="0"/>
    <x v="0"/>
    <x v="2"/>
    <x v="108"/>
    <s v="8405"/>
    <x v="46"/>
    <s v="IE7912496"/>
    <m/>
    <n v="1.64"/>
    <s v="201805"/>
    <s v="Remove - Gonzaga Board"/>
  </r>
  <r>
    <s v="02800300"/>
    <x v="6"/>
    <s v="E01"/>
    <s v="Wa Charitable/Civic - Ops"/>
    <s v="930220"/>
    <x v="0"/>
    <x v="0"/>
    <x v="2"/>
    <x v="109"/>
    <s v="8405"/>
    <x v="46"/>
    <s v="IE8499500"/>
    <m/>
    <n v="8"/>
    <s v="201808"/>
    <s v="Remove - Gonzaga Board"/>
  </r>
  <r>
    <s v="02800300"/>
    <x v="9"/>
    <s v="E01"/>
    <s v="Wa Charitable/Civic - Ops"/>
    <s v="930220"/>
    <x v="0"/>
    <x v="0"/>
    <x v="2"/>
    <x v="110"/>
    <s v="8405"/>
    <x v="46"/>
    <s v="IE8085498"/>
    <m/>
    <n v="1.0900000000000001"/>
    <s v="201806"/>
    <s v="Remove - Gonzaga Board"/>
  </r>
  <r>
    <s v="02800300"/>
    <x v="6"/>
    <s v="E01"/>
    <s v="Wa Charitable/Civic - Ops"/>
    <s v="930220"/>
    <x v="0"/>
    <x v="0"/>
    <x v="2"/>
    <x v="111"/>
    <s v="8405"/>
    <x v="46"/>
    <s v="IE7242493"/>
    <m/>
    <n v="2.4"/>
    <s v="201801"/>
    <s v="Remove - Gonzaga Board"/>
  </r>
  <r>
    <s v="02800300"/>
    <x v="6"/>
    <s v="E01"/>
    <s v="Wa Charitable/Civic - Ops"/>
    <s v="930220"/>
    <x v="0"/>
    <x v="0"/>
    <x v="2"/>
    <x v="90"/>
    <s v="8405"/>
    <x v="46"/>
    <s v="IE7572495"/>
    <m/>
    <n v="2.4"/>
    <s v="201803"/>
    <s v="Remove - Gonzaga Board"/>
  </r>
  <r>
    <s v="02800300"/>
    <x v="6"/>
    <s v="E01"/>
    <s v="Wa Charitable/Civic - Ops"/>
    <s v="930220"/>
    <x v="0"/>
    <x v="0"/>
    <x v="2"/>
    <x v="112"/>
    <s v="8405"/>
    <x v="46"/>
    <s v="IE7912496"/>
    <m/>
    <n v="1.8"/>
    <s v="201805"/>
    <s v="Remove - Gonzaga Board"/>
  </r>
  <r>
    <s v="02800300"/>
    <x v="9"/>
    <s v="E01"/>
    <s v="Wa Charitable/Civic - Ops"/>
    <s v="930220"/>
    <x v="0"/>
    <x v="0"/>
    <x v="2"/>
    <x v="113"/>
    <s v="8405"/>
    <x v="46"/>
    <s v="IE8085498"/>
    <m/>
    <n v="1.64"/>
    <s v="201806"/>
    <s v="Remove - Gonzaga Board"/>
  </r>
  <r>
    <s v="02800300"/>
    <x v="6"/>
    <s v="E01"/>
    <s v="Wa Charitable/Civic - Ops"/>
    <s v="930220"/>
    <x v="0"/>
    <x v="0"/>
    <x v="2"/>
    <x v="114"/>
    <s v="8405"/>
    <x v="46"/>
    <s v="IE7198495"/>
    <m/>
    <n v="10"/>
    <s v="201801"/>
    <s v="Remove - Gonzaga Board"/>
  </r>
  <r>
    <s v="02800300"/>
    <x v="8"/>
    <s v="E01"/>
    <s v="Wa Charitable/Civic - Ops"/>
    <s v="930220"/>
    <x v="0"/>
    <x v="0"/>
    <x v="2"/>
    <x v="115"/>
    <s v="8405"/>
    <x v="46"/>
    <s v="IE7198495"/>
    <m/>
    <n v="196.42"/>
    <s v="201801"/>
    <s v="Remove - Gonzaga Board"/>
  </r>
  <r>
    <s v="09905730"/>
    <x v="6"/>
    <s v="E19"/>
    <s v="ET Operations Common All"/>
    <s v="921010"/>
    <x v="1"/>
    <x v="0"/>
    <x v="1"/>
    <x v="116"/>
    <s v="108309"/>
    <x v="47"/>
    <s v="IE8468500"/>
    <m/>
    <n v="21.1"/>
    <s v="201808"/>
    <s v="Remove - Party"/>
  </r>
  <r>
    <s v="09905730"/>
    <x v="8"/>
    <s v="E19"/>
    <s v="ET Operations Common All"/>
    <s v="921010"/>
    <x v="1"/>
    <x v="0"/>
    <x v="1"/>
    <x v="117"/>
    <s v="108309"/>
    <x v="47"/>
    <s v="IE8468500"/>
    <m/>
    <n v="47"/>
    <s v="201808"/>
    <s v="Remove - Party"/>
  </r>
  <r>
    <s v="09800165"/>
    <x v="6"/>
    <s v="E51"/>
    <s v="Admin Activity - Distr Ops"/>
    <s v="580000"/>
    <x v="9"/>
    <x v="2"/>
    <x v="4"/>
    <x v="118"/>
    <s v="9603"/>
    <x v="30"/>
    <s v="IE8422496"/>
    <m/>
    <n v="104.25"/>
    <s v="201807"/>
    <s v="Remove - Party"/>
  </r>
  <r>
    <s v="09800165"/>
    <x v="8"/>
    <s v="E51"/>
    <s v="Admin Activity - Distr Ops"/>
    <s v="580000"/>
    <x v="9"/>
    <x v="2"/>
    <x v="4"/>
    <x v="119"/>
    <s v="9603"/>
    <x v="30"/>
    <s v="IE8422496"/>
    <m/>
    <n v="163.38999999999999"/>
    <s v="201807"/>
    <s v="Remove - Party"/>
  </r>
  <r>
    <s v="09900710"/>
    <x v="6"/>
    <s v="E53"/>
    <s v="Call Center Operations"/>
    <s v="905000"/>
    <x v="7"/>
    <x v="0"/>
    <x v="1"/>
    <x v="120"/>
    <s v="11451"/>
    <x v="48"/>
    <s v="IE8426496"/>
    <m/>
    <n v="150"/>
    <s v="201807"/>
    <s v="Remove - Gift"/>
  </r>
  <r>
    <s v="09900710"/>
    <x v="2"/>
    <s v="E53"/>
    <s v="Call Center Operations"/>
    <s v="905000"/>
    <x v="7"/>
    <x v="0"/>
    <x v="1"/>
    <x v="121"/>
    <m/>
    <x v="10"/>
    <m/>
    <m/>
    <n v="144"/>
    <s v="201804"/>
    <s v="Remove - Gift"/>
  </r>
  <r>
    <s v="09802202"/>
    <x v="8"/>
    <s v="E55"/>
    <s v="Elect Other PS Expense -098"/>
    <s v="557000"/>
    <x v="19"/>
    <x v="2"/>
    <x v="4"/>
    <x v="122"/>
    <s v="66431"/>
    <x v="49"/>
    <s v="IE8768499"/>
    <m/>
    <n v="151.46"/>
    <s v="201809"/>
    <s v="Remove - Party"/>
  </r>
  <r>
    <s v="09900710"/>
    <x v="3"/>
    <s v="F50"/>
    <s v="Call Center Operations"/>
    <s v="905000"/>
    <x v="7"/>
    <x v="0"/>
    <x v="1"/>
    <x v="123"/>
    <m/>
    <x v="10"/>
    <m/>
    <m/>
    <n v="100"/>
    <s v="201801"/>
    <s v="Remove - Gift"/>
  </r>
  <r>
    <s v="03800300"/>
    <x v="5"/>
    <s v="F53"/>
    <s v="Charitable/Civic-Ops - Idaho"/>
    <s v="930200"/>
    <x v="0"/>
    <x v="0"/>
    <x v="0"/>
    <x v="124"/>
    <s v="13778"/>
    <x v="50"/>
    <s v="1617"/>
    <m/>
    <n v="67.5"/>
    <s v="201805"/>
    <s v="Remove - Chamber (no 50%)"/>
  </r>
  <r>
    <s v="03805282"/>
    <x v="9"/>
    <s v="F53"/>
    <s v="Regional Business Issues ID"/>
    <s v="930200"/>
    <x v="0"/>
    <x v="0"/>
    <x v="0"/>
    <x v="125"/>
    <s v="81372"/>
    <x v="16"/>
    <s v="IE8310496"/>
    <m/>
    <n v="144.97"/>
    <s v="201807"/>
    <s v="Remove - Hydro One"/>
  </r>
  <r>
    <s v="03805281"/>
    <x v="9"/>
    <s v="F53"/>
    <s v="Regional Business Policy ID"/>
    <s v="930200"/>
    <x v="0"/>
    <x v="0"/>
    <x v="0"/>
    <x v="126"/>
    <s v="81372"/>
    <x v="16"/>
    <s v="IE8310496"/>
    <m/>
    <n v="117.72"/>
    <s v="201807"/>
    <s v="Remove - Hydro One"/>
  </r>
  <r>
    <s v="03805281"/>
    <x v="8"/>
    <s v="F53"/>
    <s v="Regional Business Policy ID"/>
    <s v="930200"/>
    <x v="0"/>
    <x v="0"/>
    <x v="0"/>
    <x v="127"/>
    <s v="81372"/>
    <x v="16"/>
    <s v="IE8310496"/>
    <m/>
    <n v="7.41"/>
    <s v="201807"/>
    <s v="Remove - Hydro One"/>
  </r>
  <r>
    <s v="09902920"/>
    <x v="6"/>
    <s v="G02"/>
    <s v="Gen Safety/Health Admin-099"/>
    <s v="921200"/>
    <x v="1"/>
    <x v="0"/>
    <x v="1"/>
    <x v="128"/>
    <s v="95132"/>
    <x v="51"/>
    <s v="IE7949500"/>
    <m/>
    <n v="21.19"/>
    <s v="201805"/>
    <s v="Remove - Gift"/>
  </r>
  <r>
    <s v="09900165"/>
    <x v="6"/>
    <s v="G08"/>
    <s v="Gas Ops Admin Activity - 099"/>
    <s v="880000"/>
    <x v="2"/>
    <x v="1"/>
    <x v="1"/>
    <x v="129"/>
    <s v="21933"/>
    <x v="52"/>
    <s v="IE8099497"/>
    <m/>
    <n v="18.989999999999998"/>
    <s v="201806"/>
    <s v="Remove - Party"/>
  </r>
  <r>
    <s v="96002011"/>
    <x v="3"/>
    <s v="G50"/>
    <s v="Elect Dist Storm 960"/>
    <s v="593020"/>
    <x v="20"/>
    <x v="2"/>
    <x v="2"/>
    <x v="130"/>
    <m/>
    <x v="10"/>
    <m/>
    <m/>
    <n v="50"/>
    <s v="201809"/>
    <s v="Remove - Gift"/>
  </r>
  <r>
    <s v="09900162"/>
    <x v="6"/>
    <s v="G54"/>
    <s v="Admin Activities-Common to All"/>
    <s v="921000"/>
    <x v="1"/>
    <x v="0"/>
    <x v="1"/>
    <x v="131"/>
    <s v="6445"/>
    <x v="3"/>
    <s v="3883373-CC"/>
    <m/>
    <n v="112.5"/>
    <s v="201803"/>
    <s v="Remove - Gift"/>
  </r>
  <r>
    <s v="11000050"/>
    <x v="4"/>
    <s v="H07"/>
    <s v="Spokane Op Facility-Mission"/>
    <s v="935660"/>
    <x v="3"/>
    <x v="0"/>
    <x v="1"/>
    <x v="132"/>
    <s v="1374"/>
    <x v="5"/>
    <s v="8055843"/>
    <m/>
    <n v="2570.1999999999998"/>
    <s v="201806"/>
    <s v="Remove - Christmas"/>
  </r>
  <r>
    <s v="11000050"/>
    <x v="4"/>
    <s v="H07"/>
    <s v="Spokane Op Facility-Mission"/>
    <s v="935660"/>
    <x v="3"/>
    <x v="0"/>
    <x v="1"/>
    <x v="132"/>
    <s v="1374"/>
    <x v="5"/>
    <s v="8620469"/>
    <m/>
    <n v="2570.1999999999998"/>
    <s v="201809"/>
    <s v="Remove - Christmas"/>
  </r>
  <r>
    <s v="03805279"/>
    <x v="3"/>
    <s v="H14"/>
    <s v="Low Income Admin ID"/>
    <s v="908000"/>
    <x v="6"/>
    <x v="0"/>
    <x v="0"/>
    <x v="133"/>
    <m/>
    <x v="10"/>
    <m/>
    <m/>
    <n v="250"/>
    <s v="201809"/>
    <s v="Remove - Gift"/>
  </r>
  <r>
    <s v="03805279"/>
    <x v="3"/>
    <s v="H14"/>
    <s v="Low Income Admin ID"/>
    <s v="908000"/>
    <x v="6"/>
    <x v="0"/>
    <x v="0"/>
    <x v="134"/>
    <m/>
    <x v="10"/>
    <m/>
    <m/>
    <n v="150"/>
    <s v="201809"/>
    <s v="Remove - Gift"/>
  </r>
  <r>
    <s v="97000160"/>
    <x v="8"/>
    <s v="H50"/>
    <s v="Elect Ops Admin Activity - 970"/>
    <s v="588000"/>
    <x v="10"/>
    <x v="2"/>
    <x v="2"/>
    <x v="135"/>
    <s v="6815"/>
    <x v="53"/>
    <s v="1270763"/>
    <m/>
    <n v="62"/>
    <s v="201805"/>
    <s v="Remove - Hydro One"/>
  </r>
  <r>
    <s v="09900153"/>
    <x v="13"/>
    <s v="H51"/>
    <s v="Outsourced Activities"/>
    <s v="923000"/>
    <x v="18"/>
    <x v="0"/>
    <x v="1"/>
    <x v="136"/>
    <s v="5258"/>
    <x v="54"/>
    <s v="1-713-09946"/>
    <m/>
    <n v="87.18"/>
    <s v="201807"/>
    <s v="Remove - Hydro One"/>
  </r>
  <r>
    <s v="90700160"/>
    <x v="8"/>
    <s v="H53"/>
    <s v="Elect Ops Admin Activity - 907"/>
    <s v="588000"/>
    <x v="10"/>
    <x v="2"/>
    <x v="0"/>
    <x v="137"/>
    <s v="101152"/>
    <x v="55"/>
    <s v="IE7183494"/>
    <m/>
    <n v="137.66"/>
    <s v="201801"/>
    <s v="Remove - Party"/>
  </r>
  <r>
    <s v="09905085"/>
    <x v="3"/>
    <s v="I08"/>
    <s v="Mobile Dispatch Phase I - O&amp;M"/>
    <s v="921000"/>
    <x v="1"/>
    <x v="0"/>
    <x v="1"/>
    <x v="138"/>
    <m/>
    <x v="10"/>
    <m/>
    <m/>
    <n v="50"/>
    <s v="201808"/>
    <s v="Remove - Gift"/>
  </r>
  <r>
    <s v="09905085"/>
    <x v="2"/>
    <s v="I08"/>
    <s v="Mobile Dispatch Phase I - O&amp;M"/>
    <s v="921000"/>
    <x v="1"/>
    <x v="0"/>
    <x v="1"/>
    <x v="139"/>
    <m/>
    <x v="10"/>
    <m/>
    <m/>
    <n v="50"/>
    <s v="201808"/>
    <s v="Remove - Gift"/>
  </r>
  <r>
    <s v="09800331"/>
    <x v="2"/>
    <s v="J02"/>
    <s v="WaId - Company Communications"/>
    <s v="909000"/>
    <x v="13"/>
    <x v="0"/>
    <x v="4"/>
    <x v="140"/>
    <s v="6019"/>
    <x v="56"/>
    <s v="55908"/>
    <m/>
    <n v="50"/>
    <s v="201804"/>
    <s v="Remove - Gift"/>
  </r>
  <r>
    <s v="06800330"/>
    <x v="2"/>
    <s v="J02"/>
    <s v="Or - Company Communications"/>
    <s v="909000"/>
    <x v="13"/>
    <x v="1"/>
    <x v="3"/>
    <x v="140"/>
    <s v="6019"/>
    <x v="56"/>
    <s v="55908"/>
    <m/>
    <n v="25"/>
    <s v="201804"/>
    <s v="Remove - Gift"/>
  </r>
  <r>
    <s v="09900162"/>
    <x v="8"/>
    <s v="J50"/>
    <s v="Admin Activities-Common to All"/>
    <s v="921000"/>
    <x v="1"/>
    <x v="0"/>
    <x v="1"/>
    <x v="141"/>
    <s v="6445"/>
    <x v="3"/>
    <s v="4321507-CC"/>
    <m/>
    <n v="18.75"/>
    <s v="201807"/>
    <s v="Remove - Gift"/>
  </r>
  <r>
    <s v="21202050"/>
    <x v="9"/>
    <s v="K07"/>
    <s v="Steam Prentative Maint Ops-212"/>
    <s v="506000"/>
    <x v="21"/>
    <x v="2"/>
    <x v="4"/>
    <x v="142"/>
    <s v="14663"/>
    <x v="57"/>
    <s v="IE8548501"/>
    <m/>
    <n v="87.2"/>
    <s v="201808"/>
    <s v="Remove - Hydro One"/>
  </r>
  <r>
    <s v="95600165"/>
    <x v="8"/>
    <s v="L50"/>
    <s v="Gas Ops Admin Activity - 956"/>
    <s v="880000"/>
    <x v="2"/>
    <x v="1"/>
    <x v="2"/>
    <x v="143"/>
    <s v="107714"/>
    <x v="58"/>
    <s v="IE8278496"/>
    <m/>
    <n v="52.37"/>
    <s v="201806"/>
    <s v="Remove - Party"/>
  </r>
  <r>
    <s v="95600165"/>
    <x v="3"/>
    <s v="L50"/>
    <s v="Gas Ops Admin Activity - 956"/>
    <s v="880000"/>
    <x v="2"/>
    <x v="1"/>
    <x v="2"/>
    <x v="144"/>
    <m/>
    <x v="10"/>
    <m/>
    <m/>
    <n v="50"/>
    <s v="201801"/>
    <s v="Remove - Gift"/>
  </r>
  <r>
    <s v="95600165"/>
    <x v="8"/>
    <s v="L50"/>
    <s v="Gas Ops Admin Activity - 956"/>
    <s v="880000"/>
    <x v="2"/>
    <x v="1"/>
    <x v="2"/>
    <x v="145"/>
    <s v="5590"/>
    <x v="59"/>
    <s v="IE7467494"/>
    <m/>
    <n v="33.24"/>
    <s v="201802"/>
    <s v="Remove - Party"/>
  </r>
  <r>
    <s v="95600165"/>
    <x v="2"/>
    <s v="L50"/>
    <s v="Gas Ops Admin Activity - 956"/>
    <s v="880000"/>
    <x v="2"/>
    <x v="1"/>
    <x v="2"/>
    <x v="146"/>
    <m/>
    <x v="10"/>
    <m/>
    <m/>
    <n v="50"/>
    <s v="201809"/>
    <s v="Remove - Gift"/>
  </r>
  <r>
    <s v="95600165"/>
    <x v="2"/>
    <s v="L50"/>
    <s v="Gas Ops Admin Activity - 956"/>
    <s v="880000"/>
    <x v="2"/>
    <x v="1"/>
    <x v="2"/>
    <x v="147"/>
    <s v="6445"/>
    <x v="3"/>
    <s v="4524406-CC"/>
    <m/>
    <n v="53.01"/>
    <s v="201809"/>
    <s v="Remove - Golf"/>
  </r>
  <r>
    <s v="95602046"/>
    <x v="2"/>
    <s v="L50"/>
    <s v="Gas  Failed Maintenance-956"/>
    <s v="892050"/>
    <x v="4"/>
    <x v="1"/>
    <x v="2"/>
    <x v="148"/>
    <m/>
    <x v="10"/>
    <m/>
    <m/>
    <n v="25"/>
    <s v="201807"/>
    <s v="Remove - Gift"/>
  </r>
  <r>
    <s v="09903691"/>
    <x v="2"/>
    <s v="M54"/>
    <s v="Corporate Planning-099"/>
    <s v="930200"/>
    <x v="0"/>
    <x v="0"/>
    <x v="1"/>
    <x v="149"/>
    <s v="6445"/>
    <x v="3"/>
    <s v="4001406-CC"/>
    <m/>
    <n v="109.89"/>
    <s v="201804"/>
    <s v="Remove - Gift"/>
  </r>
  <r>
    <s v="09905733"/>
    <x v="6"/>
    <s v="N09"/>
    <s v="ET Admin Common All"/>
    <s v="921010"/>
    <x v="1"/>
    <x v="0"/>
    <x v="1"/>
    <x v="150"/>
    <s v="105126"/>
    <x v="60"/>
    <s v="IE7483494"/>
    <m/>
    <n v="13.06"/>
    <s v="201803"/>
    <s v="Remove - Donations"/>
  </r>
  <r>
    <s v="09900710"/>
    <x v="2"/>
    <s v="N50"/>
    <s v="Call Center Operations"/>
    <s v="905000"/>
    <x v="7"/>
    <x v="0"/>
    <x v="1"/>
    <x v="151"/>
    <m/>
    <x v="10"/>
    <m/>
    <m/>
    <n v="306"/>
    <s v="201803"/>
    <s v="Remove - Gift"/>
  </r>
  <r>
    <s v="09900710"/>
    <x v="2"/>
    <s v="N50"/>
    <s v="Call Center Operations"/>
    <s v="905000"/>
    <x v="7"/>
    <x v="0"/>
    <x v="1"/>
    <x v="152"/>
    <m/>
    <x v="10"/>
    <m/>
    <m/>
    <n v="200"/>
    <s v="201807"/>
    <s v="Remove - Gift"/>
  </r>
  <r>
    <s v="09900710"/>
    <x v="2"/>
    <s v="N50"/>
    <s v="Call Center Operations"/>
    <s v="905000"/>
    <x v="7"/>
    <x v="0"/>
    <x v="1"/>
    <x v="153"/>
    <m/>
    <x v="10"/>
    <m/>
    <m/>
    <n v="125"/>
    <s v="201804"/>
    <s v="Remove - Gift"/>
  </r>
  <r>
    <s v="09900710"/>
    <x v="2"/>
    <s v="N50"/>
    <s v="Call Center Operations"/>
    <s v="905000"/>
    <x v="7"/>
    <x v="0"/>
    <x v="1"/>
    <x v="154"/>
    <m/>
    <x v="10"/>
    <m/>
    <m/>
    <n v="50"/>
    <s v="201803"/>
    <s v="Remove - Gift"/>
  </r>
  <r>
    <s v="09900710"/>
    <x v="2"/>
    <s v="N50"/>
    <s v="Call Center Operations"/>
    <s v="905000"/>
    <x v="7"/>
    <x v="0"/>
    <x v="1"/>
    <x v="155"/>
    <m/>
    <x v="10"/>
    <m/>
    <m/>
    <n v="50"/>
    <s v="201803"/>
    <s v="Remove - Gift"/>
  </r>
  <r>
    <s v="09802814"/>
    <x v="6"/>
    <s v="P08"/>
    <s v="Electric Distr Training - 098"/>
    <s v="588030"/>
    <x v="10"/>
    <x v="2"/>
    <x v="4"/>
    <x v="156"/>
    <s v="11016"/>
    <x v="61"/>
    <s v="IE7105499"/>
    <m/>
    <n v="3.75"/>
    <s v="201801"/>
    <s v="Remove - Party"/>
  </r>
  <r>
    <s v="09802814"/>
    <x v="8"/>
    <s v="P08"/>
    <s v="Electric Distr Training - 098"/>
    <s v="588030"/>
    <x v="10"/>
    <x v="2"/>
    <x v="4"/>
    <x v="157"/>
    <s v="11016"/>
    <x v="61"/>
    <s v="IE7105499"/>
    <m/>
    <n v="185.93"/>
    <s v="201801"/>
    <s v="Remove - Party"/>
  </r>
  <r>
    <s v="09905733"/>
    <x v="6"/>
    <s v="P09"/>
    <s v="ET Admin Common All"/>
    <s v="921010"/>
    <x v="1"/>
    <x v="0"/>
    <x v="1"/>
    <x v="158"/>
    <s v="106552"/>
    <x v="62"/>
    <s v="IE8185497"/>
    <m/>
    <n v="159.82"/>
    <s v="201806"/>
    <s v="Remove - Party"/>
  </r>
  <r>
    <s v="03805282"/>
    <x v="2"/>
    <s v="P53"/>
    <s v="Regional Business Issues ID"/>
    <s v="930200"/>
    <x v="0"/>
    <x v="0"/>
    <x v="0"/>
    <x v="159"/>
    <m/>
    <x v="10"/>
    <m/>
    <m/>
    <n v="50"/>
    <s v="201807"/>
    <s v="Remove - Gift"/>
  </r>
  <r>
    <s v="02805662"/>
    <x v="3"/>
    <s v="P53"/>
    <s v="Regional Business Policy WA"/>
    <s v="930200"/>
    <x v="0"/>
    <x v="0"/>
    <x v="2"/>
    <x v="160"/>
    <m/>
    <x v="10"/>
    <m/>
    <m/>
    <n v="30"/>
    <s v="201808"/>
    <s v="Remove - Gift"/>
  </r>
  <r>
    <s v="09905733"/>
    <x v="1"/>
    <s v="P99"/>
    <s v="ET Admin Common All"/>
    <s v="923010"/>
    <x v="18"/>
    <x v="0"/>
    <x v="1"/>
    <x v="161"/>
    <s v="62961"/>
    <x v="63"/>
    <s v="IE7809497"/>
    <m/>
    <n v="779.9"/>
    <s v="201804"/>
    <s v="Remove - Hydro One"/>
  </r>
  <r>
    <s v="02805351"/>
    <x v="14"/>
    <s v="R08"/>
    <s v="Atmospheric Corr Inspect WA"/>
    <s v="878000"/>
    <x v="22"/>
    <x v="1"/>
    <x v="2"/>
    <x v="162"/>
    <m/>
    <x v="10"/>
    <m/>
    <m/>
    <n v="50"/>
    <s v="201809"/>
    <s v="Remove - Gift"/>
  </r>
  <r>
    <s v="91000160"/>
    <x v="6"/>
    <s v="R53"/>
    <s v="Elect Ops Admin Actiivity-910"/>
    <s v="588000"/>
    <x v="10"/>
    <x v="2"/>
    <x v="0"/>
    <x v="163"/>
    <s v="6224"/>
    <x v="15"/>
    <s v="IE7078493"/>
    <m/>
    <n v="25"/>
    <s v="201801"/>
    <s v="Remove - Gift"/>
  </r>
  <r>
    <s v="09903410"/>
    <x v="3"/>
    <s v="R54"/>
    <s v="Risk Mgmt Admin Activity-099CM"/>
    <s v="930200"/>
    <x v="0"/>
    <x v="0"/>
    <x v="1"/>
    <x v="164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5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6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7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8"/>
    <m/>
    <x v="10"/>
    <m/>
    <m/>
    <n v="25"/>
    <s v="201801"/>
    <s v="Remove - Gift"/>
  </r>
  <r>
    <s v="09903410"/>
    <x v="3"/>
    <s v="R54"/>
    <s v="Risk Mgmt Admin Activity-099CM"/>
    <s v="930200"/>
    <x v="0"/>
    <x v="0"/>
    <x v="1"/>
    <x v="169"/>
    <m/>
    <x v="10"/>
    <m/>
    <m/>
    <n v="25"/>
    <s v="201801"/>
    <s v="Remove - Gift"/>
  </r>
  <r>
    <s v="95600160"/>
    <x v="2"/>
    <s v="S50"/>
    <s v="Elect Ops Admin Activity - 956"/>
    <s v="588000"/>
    <x v="10"/>
    <x v="2"/>
    <x v="2"/>
    <x v="170"/>
    <s v="6445"/>
    <x v="3"/>
    <s v="3883373-CC"/>
    <m/>
    <n v="59.43"/>
    <s v="201803"/>
    <s v="Remove - Gift"/>
  </r>
  <r>
    <s v="95600160"/>
    <x v="6"/>
    <s v="S50"/>
    <s v="Elect Ops Admin Activity - 956"/>
    <s v="588000"/>
    <x v="10"/>
    <x v="2"/>
    <x v="2"/>
    <x v="171"/>
    <s v="6445"/>
    <x v="3"/>
    <s v="4524406-CC"/>
    <m/>
    <n v="64.13"/>
    <s v="201809"/>
    <s v="Remove - Gift"/>
  </r>
  <r>
    <s v="09805377"/>
    <x v="2"/>
    <s v="S54"/>
    <s v="Customer Education Ops WAID"/>
    <s v="909000"/>
    <x v="13"/>
    <x v="0"/>
    <x v="4"/>
    <x v="172"/>
    <m/>
    <x v="10"/>
    <m/>
    <m/>
    <n v="50"/>
    <s v="201803"/>
    <s v="Remove - Gift"/>
  </r>
  <r>
    <s v="09805377"/>
    <x v="2"/>
    <s v="S54"/>
    <s v="Customer Education Ops WAID"/>
    <s v="909000"/>
    <x v="13"/>
    <x v="0"/>
    <x v="4"/>
    <x v="173"/>
    <m/>
    <x v="10"/>
    <m/>
    <m/>
    <n v="25"/>
    <s v="201807"/>
    <s v="Remove - Gift"/>
  </r>
  <r>
    <s v="09800731"/>
    <x v="3"/>
    <s v="S54"/>
    <s v="WaId Common Sales/Marketing"/>
    <s v="909000"/>
    <x v="13"/>
    <x v="0"/>
    <x v="4"/>
    <x v="174"/>
    <m/>
    <x v="10"/>
    <m/>
    <m/>
    <n v="50"/>
    <s v="201801"/>
    <s v="Remove - Gift"/>
  </r>
  <r>
    <s v="09805377"/>
    <x v="2"/>
    <s v="S54"/>
    <s v="Customer Education Ops WAID"/>
    <s v="909000"/>
    <x v="13"/>
    <x v="0"/>
    <x v="4"/>
    <x v="175"/>
    <m/>
    <x v="10"/>
    <m/>
    <m/>
    <n v="200"/>
    <s v="201804"/>
    <s v="Remove - Gift"/>
  </r>
  <r>
    <s v="09805377"/>
    <x v="2"/>
    <s v="S54"/>
    <s v="Customer Education Ops WAID"/>
    <s v="909000"/>
    <x v="13"/>
    <x v="0"/>
    <x v="4"/>
    <x v="176"/>
    <m/>
    <x v="10"/>
    <m/>
    <m/>
    <n v="200"/>
    <s v="201804"/>
    <s v="Remove - Gift"/>
  </r>
  <r>
    <s v="09805377"/>
    <x v="2"/>
    <s v="S54"/>
    <s v="Customer Education Ops WAID"/>
    <s v="909000"/>
    <x v="13"/>
    <x v="0"/>
    <x v="4"/>
    <x v="177"/>
    <m/>
    <x v="10"/>
    <m/>
    <m/>
    <n v="50"/>
    <s v="201807"/>
    <s v="Remove - Gift"/>
  </r>
  <r>
    <s v="09805377"/>
    <x v="2"/>
    <s v="S54"/>
    <s v="Customer Education Ops WAID"/>
    <s v="909000"/>
    <x v="13"/>
    <x v="0"/>
    <x v="4"/>
    <x v="178"/>
    <m/>
    <x v="10"/>
    <m/>
    <m/>
    <n v="100"/>
    <s v="201803"/>
    <s v="Remove - Gift"/>
  </r>
  <r>
    <s v="09805377"/>
    <x v="2"/>
    <s v="S54"/>
    <s v="Customer Education Ops WAID"/>
    <s v="909000"/>
    <x v="13"/>
    <x v="0"/>
    <x v="4"/>
    <x v="179"/>
    <m/>
    <x v="10"/>
    <m/>
    <m/>
    <n v="50"/>
    <s v="201804"/>
    <s v="Remove - Gift"/>
  </r>
  <r>
    <s v="09900311"/>
    <x v="2"/>
    <s v="S54"/>
    <s v="Gas - Trade/Professional Assoc"/>
    <s v="921000"/>
    <x v="1"/>
    <x v="1"/>
    <x v="1"/>
    <x v="180"/>
    <s v="98241"/>
    <x v="64"/>
    <s v="6205"/>
    <m/>
    <n v="2530"/>
    <s v="201809"/>
    <s v="Remove - Gift"/>
  </r>
  <r>
    <s v="09900331"/>
    <x v="6"/>
    <s v="S54"/>
    <s v="Internal Company Communication"/>
    <s v="921000"/>
    <x v="1"/>
    <x v="0"/>
    <x v="1"/>
    <x v="181"/>
    <s v="90504"/>
    <x v="65"/>
    <s v="IE8382496"/>
    <m/>
    <n v="7"/>
    <s v="201807"/>
    <s v="Remove - Hydro One"/>
  </r>
  <r>
    <s v="09900011"/>
    <x v="6"/>
    <s v="S54"/>
    <s v="Annual Meeting"/>
    <s v="930200"/>
    <x v="0"/>
    <x v="0"/>
    <x v="1"/>
    <x v="182"/>
    <s v="6445"/>
    <x v="3"/>
    <s v="4106406-CC"/>
    <m/>
    <n v="161.99"/>
    <s v="201805"/>
    <s v="Remove - Gift"/>
  </r>
  <r>
    <s v="09900162"/>
    <x v="6"/>
    <s v="T08"/>
    <s v="Admin Activities-Common to All"/>
    <s v="921000"/>
    <x v="1"/>
    <x v="0"/>
    <x v="1"/>
    <x v="183"/>
    <s v="18324"/>
    <x v="66"/>
    <s v="IE8243504"/>
    <m/>
    <n v="20"/>
    <s v="201806"/>
    <s v="Remove - Golf"/>
  </r>
  <r>
    <s v="09900162"/>
    <x v="6"/>
    <s v="T08"/>
    <s v="Admin Activities-Common to All"/>
    <s v="921000"/>
    <x v="1"/>
    <x v="0"/>
    <x v="1"/>
    <x v="184"/>
    <s v="18324"/>
    <x v="66"/>
    <s v="IE8243504"/>
    <m/>
    <n v="30"/>
    <s v="201806"/>
    <s v="Remove - Golf"/>
  </r>
  <r>
    <s v="95600160"/>
    <x v="15"/>
    <s v="T51"/>
    <s v="Elect Ops Admin Activity - 956"/>
    <s v="588000"/>
    <x v="10"/>
    <x v="2"/>
    <x v="2"/>
    <x v="185"/>
    <s v="61648"/>
    <x v="29"/>
    <s v="IE8496501"/>
    <m/>
    <n v="28.29"/>
    <s v="201808"/>
    <s v="Remove - Party"/>
  </r>
  <r>
    <s v="95600160"/>
    <x v="8"/>
    <s v="T51"/>
    <s v="Elect Ops Admin Activity - 956"/>
    <s v="588000"/>
    <x v="10"/>
    <x v="2"/>
    <x v="2"/>
    <x v="186"/>
    <s v="61648"/>
    <x v="29"/>
    <s v="IE8458499"/>
    <m/>
    <n v="61.61"/>
    <s v="201807"/>
    <s v="Remove - Party"/>
  </r>
  <r>
    <s v="09902800"/>
    <x v="6"/>
    <s v="X02"/>
    <s v="Employment 099 CM"/>
    <s v="921340"/>
    <x v="1"/>
    <x v="0"/>
    <x v="1"/>
    <x v="187"/>
    <s v="108055"/>
    <x v="67"/>
    <s v="IE7824495"/>
    <m/>
    <n v="25.48"/>
    <s v="201804"/>
    <s v="Remove - Party"/>
  </r>
  <r>
    <s v="09902800"/>
    <x v="9"/>
    <s v="X02"/>
    <s v="Employment 099 CM"/>
    <s v="921340"/>
    <x v="1"/>
    <x v="0"/>
    <x v="1"/>
    <x v="188"/>
    <s v="108055"/>
    <x v="67"/>
    <s v="IE7824495"/>
    <m/>
    <n v="11.45"/>
    <s v="201804"/>
    <s v="Remove - Gift"/>
  </r>
  <r>
    <s v="09900020"/>
    <x v="6"/>
    <s v="Y01"/>
    <s v="Board Of Director Activities"/>
    <s v="930200"/>
    <x v="0"/>
    <x v="0"/>
    <x v="1"/>
    <x v="189"/>
    <s v="6445"/>
    <x v="3"/>
    <s v="4106406-CC"/>
    <m/>
    <n v="390.47"/>
    <s v="201805"/>
    <s v="Remove - Gift"/>
  </r>
  <r>
    <s v="09802042"/>
    <x v="7"/>
    <s v="Z08"/>
    <s v="Elect Dist Failed OP Maint-098"/>
    <s v="586000"/>
    <x v="23"/>
    <x v="2"/>
    <x v="4"/>
    <x v="190"/>
    <s v="101737"/>
    <x v="68"/>
    <s v="202377"/>
    <m/>
    <n v="98.3"/>
    <s v="201806"/>
    <s v="Remove - Party"/>
  </r>
  <r>
    <s v="98600165"/>
    <x v="0"/>
    <s v="A82"/>
    <s v="Gas Ops Admin Activity - 986"/>
    <s v="880000"/>
    <x v="2"/>
    <x v="1"/>
    <x v="3"/>
    <x v="9"/>
    <s v="6281"/>
    <x v="8"/>
    <s v="6007734"/>
    <s v="1232956"/>
    <n v="210"/>
    <s v="201801"/>
    <s v="Remove - Chamber (no 50%)"/>
  </r>
  <r>
    <s v="98600165"/>
    <x v="0"/>
    <s v="A82"/>
    <s v="Gas Ops Admin Activity - 986"/>
    <s v="880000"/>
    <x v="2"/>
    <x v="1"/>
    <x v="3"/>
    <x v="191"/>
    <s v="6281"/>
    <x v="8"/>
    <s v="1272"/>
    <s v="1237655"/>
    <n v="150"/>
    <s v="201801"/>
    <s v="Remove - Chamber (no 50%)"/>
  </r>
  <r>
    <s v="03805249"/>
    <x v="9"/>
    <s v="F52"/>
    <s v="ID Common Sales Marketing"/>
    <s v="908000"/>
    <x v="6"/>
    <x v="0"/>
    <x v="0"/>
    <x v="192"/>
    <s v="7218"/>
    <x v="69"/>
    <s v="IE8726497"/>
    <m/>
    <n v="6"/>
    <s v="201809"/>
    <s v="Remove - Chamber (no 50%)"/>
  </r>
  <r>
    <s v="06800730"/>
    <x v="9"/>
    <s v="F52"/>
    <s v="Oregon Sales and Marketing"/>
    <s v="908010"/>
    <x v="6"/>
    <x v="1"/>
    <x v="3"/>
    <x v="193"/>
    <s v="94325"/>
    <x v="27"/>
    <s v="IE7306498"/>
    <m/>
    <n v="6.54"/>
    <s v="201803"/>
    <s v="Remove - Chamber (no 50%)"/>
  </r>
  <r>
    <s v="06800730"/>
    <x v="9"/>
    <s v="F52"/>
    <s v="Oregon Sales and Marketing"/>
    <s v="908010"/>
    <x v="6"/>
    <x v="1"/>
    <x v="3"/>
    <x v="52"/>
    <s v="94325"/>
    <x v="27"/>
    <s v="IE7908496"/>
    <m/>
    <n v="5.45"/>
    <s v="201806"/>
    <s v="Remove - Chamber (no 50%)"/>
  </r>
  <r>
    <s v="06800730"/>
    <x v="9"/>
    <s v="F52"/>
    <s v="Oregon Sales and Marketing"/>
    <s v="908010"/>
    <x v="6"/>
    <x v="1"/>
    <x v="3"/>
    <x v="52"/>
    <s v="94325"/>
    <x v="27"/>
    <s v="IE6938493"/>
    <m/>
    <n v="5.35"/>
    <s v="201801"/>
    <s v="Remove - Chamber (no 50%)"/>
  </r>
  <r>
    <s v="06800730"/>
    <x v="9"/>
    <s v="F52"/>
    <s v="Oregon Sales and Marketing"/>
    <s v="908010"/>
    <x v="6"/>
    <x v="1"/>
    <x v="3"/>
    <x v="52"/>
    <s v="94325"/>
    <x v="27"/>
    <s v="IE7575494"/>
    <m/>
    <n v="6.54"/>
    <s v="201804"/>
    <s v="Remove - Chamber (no 50%)"/>
  </r>
  <r>
    <s v="06800730"/>
    <x v="9"/>
    <s v="F52"/>
    <s v="Oregon Sales and Marketing"/>
    <s v="908010"/>
    <x v="6"/>
    <x v="1"/>
    <x v="3"/>
    <x v="52"/>
    <s v="94325"/>
    <x v="27"/>
    <s v="IE7146494"/>
    <m/>
    <n v="6.54"/>
    <s v="201802"/>
    <s v="Remove - Chamber (no 50%)"/>
  </r>
  <r>
    <s v="06800730"/>
    <x v="9"/>
    <s v="F52"/>
    <s v="Oregon Sales and Marketing"/>
    <s v="908010"/>
    <x v="6"/>
    <x v="1"/>
    <x v="3"/>
    <x v="52"/>
    <s v="94325"/>
    <x v="27"/>
    <s v="IE8350498"/>
    <m/>
    <n v="6"/>
    <s v="201808"/>
    <s v="Remove - Chamber (no 50%)"/>
  </r>
  <r>
    <s v="06800730"/>
    <x v="9"/>
    <s v="F52"/>
    <s v="Oregon Sales and Marketing"/>
    <s v="908010"/>
    <x v="6"/>
    <x v="1"/>
    <x v="3"/>
    <x v="193"/>
    <s v="94325"/>
    <x v="27"/>
    <s v="IE8484497"/>
    <m/>
    <n v="5.45"/>
    <s v="201808"/>
    <s v="Remove - Chamber (no 50%)"/>
  </r>
  <r>
    <s v="02805577"/>
    <x v="6"/>
    <s v="F52"/>
    <s v="WA Common Sales Marketing"/>
    <s v="908000"/>
    <x v="6"/>
    <x v="0"/>
    <x v="2"/>
    <x v="194"/>
    <s v="6977"/>
    <x v="70"/>
    <s v="IE8709498"/>
    <m/>
    <n v="25"/>
    <s v="201809"/>
    <s v="Remove - Chamber (no 50%)"/>
  </r>
  <r>
    <s v="02805577"/>
    <x v="8"/>
    <s v="F52"/>
    <s v="WA Common Sales Marketing"/>
    <s v="908000"/>
    <x v="6"/>
    <x v="0"/>
    <x v="2"/>
    <x v="195"/>
    <s v="28678"/>
    <x v="71"/>
    <s v="IE7115493"/>
    <m/>
    <n v="35"/>
    <s v="201801"/>
    <s v="Remove - Chamber (no 50%)"/>
  </r>
  <r>
    <s v="02805577"/>
    <x v="8"/>
    <s v="F52"/>
    <s v="WA Common Sales Marketing"/>
    <s v="908000"/>
    <x v="6"/>
    <x v="0"/>
    <x v="2"/>
    <x v="196"/>
    <s v="28678"/>
    <x v="71"/>
    <s v="IE7308494"/>
    <m/>
    <n v="68.7"/>
    <s v="201802"/>
    <s v="Remove - Chamber (no 50%)"/>
  </r>
  <r>
    <s v="02805577"/>
    <x v="8"/>
    <s v="F52"/>
    <s v="WA Common Sales Marketing"/>
    <s v="908000"/>
    <x v="6"/>
    <x v="0"/>
    <x v="2"/>
    <x v="197"/>
    <s v="6977"/>
    <x v="70"/>
    <s v="IE8709498"/>
    <m/>
    <n v="21"/>
    <s v="201809"/>
    <s v="Remove - Chamber (no 50%)"/>
  </r>
  <r>
    <s v="09800301"/>
    <x v="0"/>
    <s v="F53"/>
    <s v="WaId-Charit/Civic Ops Com Comm"/>
    <s v="930220"/>
    <x v="0"/>
    <x v="0"/>
    <x v="4"/>
    <x v="198"/>
    <s v="78271"/>
    <x v="72"/>
    <s v="15-7201"/>
    <s v="1239512"/>
    <n v="275"/>
    <s v="201802"/>
    <s v="Remove - Chamber (no 50%)"/>
  </r>
  <r>
    <s v="03800300"/>
    <x v="0"/>
    <s v="F53"/>
    <s v="Charitable/Civic-Ops - Idaho"/>
    <s v="930200"/>
    <x v="0"/>
    <x v="0"/>
    <x v="0"/>
    <x v="199"/>
    <s v="5951"/>
    <x v="73"/>
    <s v="1808"/>
    <s v="1232205"/>
    <n v="100"/>
    <s v="201801"/>
    <s v="Remove - Chamber (no 50%)"/>
  </r>
  <r>
    <s v="03805281"/>
    <x v="8"/>
    <s v="F53"/>
    <s v="Regional Business Policy ID"/>
    <s v="930200"/>
    <x v="0"/>
    <x v="0"/>
    <x v="0"/>
    <x v="200"/>
    <s v="81372"/>
    <x v="16"/>
    <s v="IE7726499"/>
    <m/>
    <n v="11.44"/>
    <s v="201804"/>
    <s v="Remove - Chamber (no 50%)"/>
  </r>
  <r>
    <s v="03800300"/>
    <x v="5"/>
    <s v="F53"/>
    <s v="Charitable/Civic-Ops - Idaho"/>
    <s v="930200"/>
    <x v="0"/>
    <x v="0"/>
    <x v="0"/>
    <x v="124"/>
    <s v="13778"/>
    <x v="50"/>
    <s v="1617"/>
    <m/>
    <n v="67.5"/>
    <s v="201805"/>
    <s v="Remove - Chamber (no 50%)"/>
  </r>
  <r>
    <s v="03800300"/>
    <x v="0"/>
    <s v="F53"/>
    <s v="Charitable/Civic-Ops - Idaho"/>
    <s v="930200"/>
    <x v="0"/>
    <x v="0"/>
    <x v="0"/>
    <x v="201"/>
    <s v="7234"/>
    <x v="74"/>
    <s v="1236931-INV"/>
    <s v="1236931"/>
    <n v="25"/>
    <s v="201801"/>
    <s v="Remove - Chamber (no 50%)"/>
  </r>
  <r>
    <s v="03805281"/>
    <x v="8"/>
    <s v="F53"/>
    <s v="Regional Business Policy ID"/>
    <s v="930200"/>
    <x v="0"/>
    <x v="0"/>
    <x v="0"/>
    <x v="35"/>
    <s v="81372"/>
    <x v="16"/>
    <s v="IE7286498"/>
    <m/>
    <n v="14.03"/>
    <s v="201802"/>
    <s v="Remove - Chamber (no 50%)"/>
  </r>
  <r>
    <s v="02805662"/>
    <x v="8"/>
    <s v="F53"/>
    <s v="Regional Business Policy WA"/>
    <s v="930200"/>
    <x v="0"/>
    <x v="0"/>
    <x v="2"/>
    <x v="202"/>
    <s v="81372"/>
    <x v="16"/>
    <s v="IE7511496"/>
    <m/>
    <n v="14.03"/>
    <s v="201803"/>
    <s v="Remove - Chamber (no 50%)"/>
  </r>
  <r>
    <s v="02800300"/>
    <x v="0"/>
    <s v="F53"/>
    <s v="Wa Charitable/Civic - Ops"/>
    <s v="930220"/>
    <x v="0"/>
    <x v="0"/>
    <x v="2"/>
    <x v="203"/>
    <s v="83052"/>
    <x v="75"/>
    <s v="MTT6247_20180530103424255"/>
    <m/>
    <n v="25"/>
    <s v="201805"/>
    <s v="Remove - Chamber (no 50%)"/>
  </r>
  <r>
    <s v="96000160"/>
    <x v="0"/>
    <s v="G50"/>
    <s v="Elect Ops Admin Activity - 960"/>
    <s v="588000"/>
    <x v="10"/>
    <x v="2"/>
    <x v="2"/>
    <x v="204"/>
    <s v="24749"/>
    <x v="76"/>
    <s v="SJH1429_20180816141334652"/>
    <m/>
    <n v="220"/>
    <s v="201808"/>
    <s v="Remove - Chamber (no 50%)"/>
  </r>
  <r>
    <s v="96000165"/>
    <x v="0"/>
    <s v="G50"/>
    <s v="Gas Ops Admin Activity - 960"/>
    <s v="880000"/>
    <x v="2"/>
    <x v="1"/>
    <x v="2"/>
    <x v="205"/>
    <s v="10120"/>
    <x v="77"/>
    <s v="SJH1429_20180619133115837"/>
    <m/>
    <n v="192.5"/>
    <s v="201806"/>
    <s v="Remove - Chamber (no 50%)"/>
  </r>
  <r>
    <s v="03800300"/>
    <x v="0"/>
    <s v="G53"/>
    <s v="Charitable/Civic-Ops - Idaho"/>
    <s v="930200"/>
    <x v="0"/>
    <x v="0"/>
    <x v="0"/>
    <x v="206"/>
    <s v="27207"/>
    <x v="0"/>
    <s v="41729"/>
    <s v="1235236"/>
    <n v="2124.5"/>
    <s v="201801"/>
    <s v="Remove - Chamber (no 50%)"/>
  </r>
  <r>
    <s v="03800300"/>
    <x v="0"/>
    <s v="G53"/>
    <s v="Charitable/Civic-Ops - Idaho"/>
    <s v="930200"/>
    <x v="0"/>
    <x v="0"/>
    <x v="0"/>
    <x v="207"/>
    <s v="82421"/>
    <x v="78"/>
    <s v="630C"/>
    <m/>
    <n v="325"/>
    <s v="201805"/>
    <s v="Remove - Chamber (no 50%)"/>
  </r>
  <r>
    <s v="03800300"/>
    <x v="0"/>
    <s v="G53"/>
    <s v="Charitable/Civic-Ops - Idaho"/>
    <s v="930200"/>
    <x v="0"/>
    <x v="0"/>
    <x v="0"/>
    <x v="206"/>
    <s v="80025"/>
    <x v="79"/>
    <s v="1235369-INV"/>
    <s v="1235369"/>
    <n v="30"/>
    <s v="201801"/>
    <s v="Remove - Chamber (no 50%)"/>
  </r>
  <r>
    <s v="03800300"/>
    <x v="0"/>
    <s v="G53"/>
    <s v="Charitable/Civic-Ops - Idaho"/>
    <s v="930200"/>
    <x v="0"/>
    <x v="0"/>
    <x v="0"/>
    <x v="208"/>
    <s v="23283"/>
    <x v="80"/>
    <s v="8734"/>
    <m/>
    <n v="900"/>
    <s v="201806"/>
    <s v="Remove - Chamber (no 50%)"/>
  </r>
  <r>
    <s v="03800300"/>
    <x v="0"/>
    <s v="G53"/>
    <s v="Charitable/Civic-Ops - Idaho"/>
    <s v="930200"/>
    <x v="0"/>
    <x v="0"/>
    <x v="0"/>
    <x v="209"/>
    <s v="18593"/>
    <x v="81"/>
    <s v="120834"/>
    <s v="1235234"/>
    <n v="20"/>
    <s v="201801"/>
    <s v="Remove - Chamber (no 50%)"/>
  </r>
  <r>
    <s v="03800300"/>
    <x v="0"/>
    <s v="G53"/>
    <s v="Charitable/Civic-Ops - Idaho"/>
    <s v="930200"/>
    <x v="0"/>
    <x v="0"/>
    <x v="0"/>
    <x v="210"/>
    <s v="7045"/>
    <x v="82"/>
    <s v="8293"/>
    <s v="1235371"/>
    <n v="75"/>
    <s v="201801"/>
    <s v="Remove - Chamber (no 50%)"/>
  </r>
  <r>
    <s v="03800300"/>
    <x v="0"/>
    <s v="G53"/>
    <s v="Charitable/Civic-Ops - Idaho"/>
    <s v="930200"/>
    <x v="0"/>
    <x v="0"/>
    <x v="0"/>
    <x v="211"/>
    <s v="19677"/>
    <x v="83"/>
    <s v="1241357-INV"/>
    <s v="1241357"/>
    <n v="137.5"/>
    <s v="201802"/>
    <s v="Remove - Chamber (no 50%)"/>
  </r>
  <r>
    <s v="03800300"/>
    <x v="0"/>
    <s v="G53"/>
    <s v="Charitable/Civic-Ops - Idaho"/>
    <s v="930200"/>
    <x v="0"/>
    <x v="0"/>
    <x v="0"/>
    <x v="212"/>
    <s v="27207"/>
    <x v="0"/>
    <s v="41988"/>
    <s v="1235235"/>
    <n v="102"/>
    <s v="201801"/>
    <s v="Remove - Chamber (no 50%)"/>
  </r>
  <r>
    <s v="03800300"/>
    <x v="0"/>
    <s v="G53"/>
    <s v="Charitable/Civic-Ops - Idaho"/>
    <s v="930200"/>
    <x v="0"/>
    <x v="0"/>
    <x v="0"/>
    <x v="206"/>
    <s v="6579"/>
    <x v="84"/>
    <s v="1235370-INV"/>
    <s v="1235370"/>
    <n v="275"/>
    <s v="201801"/>
    <s v="Remove - Chamber (no 50%)"/>
  </r>
  <r>
    <s v="97000160"/>
    <x v="0"/>
    <s v="H50"/>
    <s v="Elect Ops Admin Activity - 970"/>
    <s v="588000"/>
    <x v="10"/>
    <x v="2"/>
    <x v="2"/>
    <x v="213"/>
    <s v="9283"/>
    <x v="85"/>
    <s v="47"/>
    <m/>
    <n v="82.5"/>
    <s v="201803"/>
    <s v="Remove - Chamber (no 50%)"/>
  </r>
  <r>
    <s v="03800300"/>
    <x v="0"/>
    <s v="J50"/>
    <s v="Charitable/Civic-Ops - Idaho"/>
    <s v="930200"/>
    <x v="0"/>
    <x v="0"/>
    <x v="0"/>
    <x v="214"/>
    <s v="7400"/>
    <x v="86"/>
    <s v="3996"/>
    <s v="1237130"/>
    <n v="62.5"/>
    <s v="201801"/>
    <s v="Remove - Chamber (no 50%)"/>
  </r>
  <r>
    <s v="02800300"/>
    <x v="0"/>
    <s v="J50"/>
    <s v="Wa Charitable/Civic - Ops"/>
    <s v="930220"/>
    <x v="0"/>
    <x v="0"/>
    <x v="2"/>
    <x v="207"/>
    <s v="6585"/>
    <x v="87"/>
    <s v="1231606-INV"/>
    <s v="1231606"/>
    <n v="12.5"/>
    <s v="201801"/>
    <s v="Remove - Chamber (no 50%)"/>
  </r>
  <r>
    <s v="02800300"/>
    <x v="0"/>
    <s v="J50"/>
    <s v="Wa Charitable/Civic - Ops"/>
    <s v="930220"/>
    <x v="0"/>
    <x v="0"/>
    <x v="2"/>
    <x v="215"/>
    <s v="59184"/>
    <x v="88"/>
    <s v="1163580-INV"/>
    <s v="1163580"/>
    <n v="-20"/>
    <s v="201809"/>
    <s v="Remove - Chamber (no 50%)"/>
  </r>
  <r>
    <s v="02800300"/>
    <x v="0"/>
    <s v="J50"/>
    <s v="Wa Charitable/Civic - Ops"/>
    <s v="930220"/>
    <x v="0"/>
    <x v="0"/>
    <x v="2"/>
    <x v="216"/>
    <s v="28346"/>
    <x v="89"/>
    <s v="1235812-INV"/>
    <s v="1235812"/>
    <n v="25"/>
    <s v="201801"/>
    <s v="Remove - Chamber (no 50%)"/>
  </r>
  <r>
    <s v="02800300"/>
    <x v="0"/>
    <s v="J50"/>
    <s v="Wa Charitable/Civic - Ops"/>
    <s v="930220"/>
    <x v="0"/>
    <x v="0"/>
    <x v="2"/>
    <x v="217"/>
    <s v="40213"/>
    <x v="90"/>
    <s v="1232032-INV"/>
    <s v="1232032"/>
    <n v="25"/>
    <s v="201801"/>
    <s v="Remove - Chamber (no 50%)"/>
  </r>
  <r>
    <s v="02800300"/>
    <x v="0"/>
    <s v="J50"/>
    <s v="Wa Charitable/Civic - Ops"/>
    <s v="930220"/>
    <x v="0"/>
    <x v="0"/>
    <x v="2"/>
    <x v="218"/>
    <s v="6127"/>
    <x v="91"/>
    <s v="3159"/>
    <s v="1233707"/>
    <n v="325"/>
    <s v="201801"/>
    <s v="Remove - Chamber (no 50%)"/>
  </r>
  <r>
    <s v="02800300"/>
    <x v="0"/>
    <s v="J50"/>
    <s v="Wa Charitable/Civic - Ops"/>
    <s v="930220"/>
    <x v="0"/>
    <x v="0"/>
    <x v="2"/>
    <x v="207"/>
    <s v="8083"/>
    <x v="92"/>
    <s v="LAA9986_20180221101928674"/>
    <m/>
    <n v="100"/>
    <s v="201802"/>
    <s v="Remove - Chamber (no 50%)"/>
  </r>
  <r>
    <s v="93000160"/>
    <x v="0"/>
    <s v="J53"/>
    <s v="Elect Ops Admin Activity - 930"/>
    <s v="588000"/>
    <x v="10"/>
    <x v="2"/>
    <x v="0"/>
    <x v="210"/>
    <s v="9154"/>
    <x v="18"/>
    <s v="1239528-INV"/>
    <s v="1239528"/>
    <n v="120"/>
    <s v="201802"/>
    <s v="Remove - Chamber (no 50%)"/>
  </r>
  <r>
    <s v="93000165"/>
    <x v="0"/>
    <s v="J53"/>
    <s v="Gas Ops Admin Activity - 930"/>
    <s v="880000"/>
    <x v="2"/>
    <x v="1"/>
    <x v="0"/>
    <x v="210"/>
    <s v="9154"/>
    <x v="18"/>
    <s v="1239528-INV"/>
    <s v="1239528"/>
    <n v="30"/>
    <s v="201802"/>
    <s v="Remove - Chamber (no 50%)"/>
  </r>
  <r>
    <s v="95200160"/>
    <x v="8"/>
    <s v="M50"/>
    <s v="Elect Ops Admin Activity - 952"/>
    <s v="588000"/>
    <x v="10"/>
    <x v="2"/>
    <x v="2"/>
    <x v="219"/>
    <s v="8392"/>
    <x v="93"/>
    <s v="IE7964496"/>
    <m/>
    <n v="12"/>
    <s v="201805"/>
    <s v="Remove - Chamber (no 50%)"/>
  </r>
  <r>
    <s v="95200160"/>
    <x v="8"/>
    <s v="M50"/>
    <s v="Elect Ops Admin Activity - 952"/>
    <s v="588000"/>
    <x v="10"/>
    <x v="2"/>
    <x v="2"/>
    <x v="220"/>
    <s v="8392"/>
    <x v="93"/>
    <s v="IE7551504"/>
    <m/>
    <n v="6"/>
    <s v="201803"/>
    <s v="Remove - Chamber (no 50%)"/>
  </r>
  <r>
    <s v="95200160"/>
    <x v="6"/>
    <s v="M50"/>
    <s v="Elect Ops Admin Activity - 952"/>
    <s v="588000"/>
    <x v="10"/>
    <x v="2"/>
    <x v="2"/>
    <x v="221"/>
    <s v="7408"/>
    <x v="94"/>
    <s v="4028"/>
    <m/>
    <n v="170"/>
    <s v="201809"/>
    <s v="Remove - Chamber (no 50%)"/>
  </r>
  <r>
    <s v="02800300"/>
    <x v="0"/>
    <s v="P53"/>
    <s v="Wa Charitable/Civic - Ops"/>
    <s v="930220"/>
    <x v="0"/>
    <x v="0"/>
    <x v="2"/>
    <x v="210"/>
    <s v="21143"/>
    <x v="95"/>
    <s v="1234940-INV"/>
    <s v="1234940"/>
    <n v="25"/>
    <s v="201801"/>
    <s v="Remove - Chamber (no 50%)"/>
  </r>
  <r>
    <s v="02805663"/>
    <x v="7"/>
    <s v="P53"/>
    <s v="Regional Business Issues WA"/>
    <s v="930200"/>
    <x v="0"/>
    <x v="0"/>
    <x v="2"/>
    <x v="222"/>
    <s v="24775"/>
    <x v="96"/>
    <s v="IE7766497"/>
    <m/>
    <n v="30"/>
    <s v="201804"/>
    <s v="Remove - Chamber (no 50%)"/>
  </r>
  <r>
    <s v="02800300"/>
    <x v="0"/>
    <s v="P53"/>
    <s v="Wa Charitable/Civic - Ops"/>
    <s v="930220"/>
    <x v="0"/>
    <x v="0"/>
    <x v="2"/>
    <x v="207"/>
    <s v="5326"/>
    <x v="97"/>
    <s v="12004"/>
    <m/>
    <n v="600"/>
    <s v="201804"/>
    <s v="Remove - Chamber (no 50%)"/>
  </r>
  <r>
    <s v="02800300"/>
    <x v="0"/>
    <s v="P53"/>
    <s v="Wa Charitable/Civic - Ops"/>
    <s v="930220"/>
    <x v="0"/>
    <x v="0"/>
    <x v="2"/>
    <x v="223"/>
    <s v="11107"/>
    <x v="98"/>
    <s v="252"/>
    <s v="1234942"/>
    <n v="150"/>
    <s v="201801"/>
    <s v="Remove - Chamber (no 50%)"/>
  </r>
  <r>
    <s v="06800161"/>
    <x v="0"/>
    <s v="V50"/>
    <s v="Gas Oregon Admin Activity"/>
    <s v="930200"/>
    <x v="0"/>
    <x v="1"/>
    <x v="3"/>
    <x v="224"/>
    <s v="93399"/>
    <x v="99"/>
    <s v="SV4773_20180320154314816"/>
    <m/>
    <n v="75"/>
    <s v="201803"/>
    <s v="Remove - Chamber (no 50%)"/>
  </r>
  <r>
    <s v="06800301"/>
    <x v="0"/>
    <s v="V50"/>
    <s v="Oregon Community Activities"/>
    <s v="930220"/>
    <x v="0"/>
    <x v="1"/>
    <x v="3"/>
    <x v="225"/>
    <s v="23497"/>
    <x v="100"/>
    <s v="SV4773_20180625091807817"/>
    <m/>
    <n v="212.5"/>
    <s v="201806"/>
    <s v="Remove - Chamber (no 50%)"/>
  </r>
  <r>
    <s v="06800301"/>
    <x v="0"/>
    <s v="V50"/>
    <s v="Oregon Community Activities"/>
    <s v="930220"/>
    <x v="0"/>
    <x v="1"/>
    <x v="3"/>
    <x v="224"/>
    <s v="5173"/>
    <x v="7"/>
    <s v="35811"/>
    <s v="1232448"/>
    <n v="613"/>
    <s v="201801"/>
    <s v="Remove - Chamber (no 50%)"/>
  </r>
  <r>
    <s v="06805157"/>
    <x v="9"/>
    <s v="V50"/>
    <s v="Regional Business Issues OR"/>
    <s v="930200"/>
    <x v="0"/>
    <x v="1"/>
    <x v="3"/>
    <x v="226"/>
    <s v="7060"/>
    <x v="101"/>
    <s v="IE8642503"/>
    <m/>
    <n v="30.3"/>
    <s v="201809"/>
    <s v="Remove - Chamber (no 50%)"/>
  </r>
  <r>
    <s v="09905530"/>
    <x v="0"/>
    <s v="Y01"/>
    <s v="Corp Secretary General Exp"/>
    <s v="921000"/>
    <x v="1"/>
    <x v="0"/>
    <x v="1"/>
    <x v="227"/>
    <s v="6445"/>
    <x v="3"/>
    <s v="4106406-CC"/>
    <m/>
    <n v="20"/>
    <s v="201805"/>
    <s v="Remove - Chamber (no 50%)"/>
  </r>
  <r>
    <s v="09905732"/>
    <x v="1"/>
    <s v="C09"/>
    <s v="ET Arch Planning Common All"/>
    <s v="921010"/>
    <x v="1"/>
    <x v="0"/>
    <x v="1"/>
    <x v="228"/>
    <s v="104192"/>
    <x v="102"/>
    <s v="IE8654498"/>
    <m/>
    <n v="1091.21"/>
    <s v="201810"/>
    <s v="Remove - Hydro One"/>
  </r>
  <r>
    <s v="09900710"/>
    <x v="9"/>
    <s v="F50"/>
    <s v="Call Center Operations"/>
    <s v="905000"/>
    <x v="7"/>
    <x v="0"/>
    <x v="1"/>
    <x v="229"/>
    <s v="61519"/>
    <x v="103"/>
    <s v="IE8870497"/>
    <m/>
    <n v="13.73"/>
    <s v="201810"/>
    <s v="Remove - United Way"/>
  </r>
  <r>
    <s v="09900710"/>
    <x v="9"/>
    <s v="F50"/>
    <s v="Call Center Operations"/>
    <s v="905000"/>
    <x v="7"/>
    <x v="0"/>
    <x v="1"/>
    <x v="229"/>
    <s v="61519"/>
    <x v="103"/>
    <s v="IE8870497"/>
    <m/>
    <n v="19"/>
    <s v="201810"/>
    <s v="Remove - United Way"/>
  </r>
  <r>
    <s v="09900710"/>
    <x v="9"/>
    <s v="F50"/>
    <s v="Call Center Operations"/>
    <s v="905000"/>
    <x v="7"/>
    <x v="0"/>
    <x v="1"/>
    <x v="229"/>
    <s v="61519"/>
    <x v="103"/>
    <s v="IE8870497"/>
    <m/>
    <n v="3.16"/>
    <s v="201810"/>
    <s v="Remove - United Way"/>
  </r>
  <r>
    <s v="09900710"/>
    <x v="9"/>
    <s v="F50"/>
    <s v="Call Center Operations"/>
    <s v="905000"/>
    <x v="7"/>
    <x v="0"/>
    <x v="1"/>
    <x v="229"/>
    <s v="61519"/>
    <x v="103"/>
    <s v="IE8870497"/>
    <m/>
    <n v="8.61"/>
    <s v="201810"/>
    <s v="Remove - United Way"/>
  </r>
  <r>
    <s v="09905732"/>
    <x v="8"/>
    <s v="C09"/>
    <s v="ET Arch Planning Common All"/>
    <s v="921010"/>
    <x v="1"/>
    <x v="0"/>
    <x v="1"/>
    <x v="230"/>
    <s v="104192"/>
    <x v="102"/>
    <s v="IE8654498"/>
    <m/>
    <n v="8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16.18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50.26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22.59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8.3000000000000007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49.63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18.86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3.76"/>
    <s v="201810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14.81"/>
    <s v="201810"/>
    <s v="Remove - Hydro One"/>
  </r>
  <r>
    <s v="09900510"/>
    <x v="8"/>
    <s v="E14"/>
    <s v="Common-Environmental Expense"/>
    <s v="921000"/>
    <x v="1"/>
    <x v="0"/>
    <x v="1"/>
    <x v="231"/>
    <s v="83497"/>
    <x v="104"/>
    <s v="IE8782499"/>
    <m/>
    <n v="6.9"/>
    <s v="201810"/>
    <s v="Remove - Party"/>
  </r>
  <r>
    <s v="09900510"/>
    <x v="8"/>
    <s v="E14"/>
    <s v="Common-Environmental Expense"/>
    <s v="921000"/>
    <x v="1"/>
    <x v="0"/>
    <x v="1"/>
    <x v="232"/>
    <s v="83497"/>
    <x v="104"/>
    <s v="IE8782499"/>
    <m/>
    <n v="68.599999999999994"/>
    <s v="201810"/>
    <s v="Remove - Party"/>
  </r>
  <r>
    <s v="09900510"/>
    <x v="8"/>
    <s v="E14"/>
    <s v="Common-Environmental Expense"/>
    <s v="921000"/>
    <x v="1"/>
    <x v="0"/>
    <x v="1"/>
    <x v="233"/>
    <s v="83497"/>
    <x v="104"/>
    <s v="IE8782499"/>
    <m/>
    <n v="28.81"/>
    <s v="201810"/>
    <s v="Remove - Party"/>
  </r>
  <r>
    <s v="09900510"/>
    <x v="8"/>
    <s v="E14"/>
    <s v="Common-Environmental Expense"/>
    <s v="921000"/>
    <x v="1"/>
    <x v="0"/>
    <x v="1"/>
    <x v="234"/>
    <s v="83497"/>
    <x v="104"/>
    <s v="IE8901503"/>
    <m/>
    <n v="17.36"/>
    <s v="201810"/>
    <s v="Remove - Party"/>
  </r>
  <r>
    <s v="09900162"/>
    <x v="8"/>
    <s v="T08"/>
    <s v="Admin Activities-Common to All"/>
    <s v="921000"/>
    <x v="1"/>
    <x v="0"/>
    <x v="1"/>
    <x v="235"/>
    <s v="18324"/>
    <x v="66"/>
    <s v="IE8821498"/>
    <m/>
    <n v="200"/>
    <s v="201810"/>
    <s v="Remove - Party"/>
  </r>
  <r>
    <s v="09905732"/>
    <x v="12"/>
    <s v="C09"/>
    <s v="ET Arch Planning Common All"/>
    <s v="921010"/>
    <x v="1"/>
    <x v="0"/>
    <x v="1"/>
    <x v="236"/>
    <s v="104192"/>
    <x v="102"/>
    <s v="IE8654498"/>
    <m/>
    <n v="272.77"/>
    <s v="201810"/>
    <s v="Remove - Hydro One"/>
  </r>
  <r>
    <s v="09905732"/>
    <x v="11"/>
    <s v="C09"/>
    <s v="ET Arch Planning Common All"/>
    <s v="921010"/>
    <x v="1"/>
    <x v="0"/>
    <x v="1"/>
    <x v="237"/>
    <s v="104192"/>
    <x v="102"/>
    <s v="IE8654498"/>
    <m/>
    <n v="625.47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8.18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18.760000000000002"/>
    <s v="201810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25"/>
    <s v="201810"/>
    <s v="Remove - Hydro One"/>
  </r>
  <r>
    <s v="09905732"/>
    <x v="6"/>
    <s v="C09"/>
    <s v="ET Arch Planning Common All"/>
    <s v="921010"/>
    <x v="1"/>
    <x v="0"/>
    <x v="1"/>
    <x v="240"/>
    <s v="104192"/>
    <x v="102"/>
    <s v="IE8654498"/>
    <m/>
    <n v="70.489999999999995"/>
    <s v="201810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2.64"/>
    <s v="201810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3.96"/>
    <s v="201810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40"/>
    <s v="201810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25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1.5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67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56000000000000005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44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1.48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7.0000000000000007E-2"/>
    <s v="201810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0.11"/>
    <s v="201810"/>
    <s v="Remove - Hydro One"/>
  </r>
  <r>
    <s v="09902810"/>
    <x v="6"/>
    <s v="D50"/>
    <s v="Training - Customer Service"/>
    <s v="905030"/>
    <x v="7"/>
    <x v="0"/>
    <x v="1"/>
    <x v="242"/>
    <s v="106472"/>
    <x v="105"/>
    <s v="IE8964497"/>
    <m/>
    <n v="10"/>
    <s v="201810"/>
    <s v="Remove - Gift"/>
  </r>
  <r>
    <s v="09900300"/>
    <x v="5"/>
    <s v="X01"/>
    <s v="Com-Charitable/Civic Operation"/>
    <s v="930220"/>
    <x v="0"/>
    <x v="0"/>
    <x v="1"/>
    <x v="243"/>
    <s v="7863"/>
    <x v="36"/>
    <s v="1277311"/>
    <m/>
    <n v="1500"/>
    <s v="201810"/>
    <s v="Remove - Donations"/>
  </r>
  <r>
    <s v="09900540"/>
    <x v="2"/>
    <s v="D08"/>
    <s v="Common Regulatory Activities"/>
    <s v="930200"/>
    <x v="0"/>
    <x v="0"/>
    <x v="1"/>
    <x v="244"/>
    <s v="6445"/>
    <x v="3"/>
    <s v="4637406-CC"/>
    <m/>
    <n v="100"/>
    <s v="201810"/>
    <s v="Remove - Gift"/>
  </r>
  <r>
    <s v="09900540"/>
    <x v="2"/>
    <s v="D08"/>
    <s v="Common Regulatory Activities"/>
    <s v="930200"/>
    <x v="0"/>
    <x v="0"/>
    <x v="1"/>
    <x v="244"/>
    <s v="6445"/>
    <x v="3"/>
    <s v="4637406-CC"/>
    <m/>
    <n v="20"/>
    <s v="201810"/>
    <s v="Remove - Gift"/>
  </r>
  <r>
    <s v="09800301"/>
    <x v="9"/>
    <s v="P50"/>
    <s v="WaId-Charit/Civic Ops Com Comm"/>
    <s v="930220"/>
    <x v="0"/>
    <x v="0"/>
    <x v="4"/>
    <x v="245"/>
    <s v="7727"/>
    <x v="106"/>
    <s v="IE8898497"/>
    <m/>
    <n v="54.5"/>
    <s v="201810"/>
    <s v="Remove - Golf"/>
  </r>
  <r>
    <s v="09805377"/>
    <x v="2"/>
    <s v="S54"/>
    <s v="Customer Education Ops WAID"/>
    <s v="909000"/>
    <x v="13"/>
    <x v="0"/>
    <x v="4"/>
    <x v="246"/>
    <m/>
    <x v="10"/>
    <m/>
    <m/>
    <n v="100"/>
    <s v="201810"/>
    <s v="Remove - Gift"/>
  </r>
  <r>
    <s v="03805279"/>
    <x v="2"/>
    <s v="H14"/>
    <s v="Low Income Admin ID"/>
    <s v="908000"/>
    <x v="6"/>
    <x v="0"/>
    <x v="0"/>
    <x v="247"/>
    <m/>
    <x v="10"/>
    <m/>
    <m/>
    <n v="25"/>
    <s v="201810"/>
    <s v="Remove - Gift"/>
  </r>
  <r>
    <s v="03805279"/>
    <x v="2"/>
    <s v="H14"/>
    <s v="Low Income Admin ID"/>
    <s v="908000"/>
    <x v="6"/>
    <x v="0"/>
    <x v="0"/>
    <x v="248"/>
    <m/>
    <x v="10"/>
    <m/>
    <m/>
    <n v="150"/>
    <s v="201810"/>
    <s v="Remove - Gift"/>
  </r>
  <r>
    <s v="03805279"/>
    <x v="2"/>
    <s v="H14"/>
    <s v="Low Income Admin ID"/>
    <s v="908000"/>
    <x v="6"/>
    <x v="0"/>
    <x v="0"/>
    <x v="249"/>
    <m/>
    <x v="10"/>
    <m/>
    <m/>
    <n v="250"/>
    <s v="201810"/>
    <s v="Remove - Gift"/>
  </r>
  <r>
    <s v="40205055"/>
    <x v="4"/>
    <s v="B04"/>
    <s v="Montana Outreach"/>
    <s v="930200"/>
    <x v="0"/>
    <x v="2"/>
    <x v="4"/>
    <x v="250"/>
    <s v="107303"/>
    <x v="107"/>
    <s v="1272757"/>
    <m/>
    <n v="706.98"/>
    <s v="201810"/>
    <s v="Remove - Golf"/>
  </r>
  <r>
    <s v="40205055"/>
    <x v="4"/>
    <s v="B04"/>
    <s v="Montana Outreach"/>
    <s v="930200"/>
    <x v="0"/>
    <x v="2"/>
    <x v="4"/>
    <x v="250"/>
    <s v="12789"/>
    <x v="108"/>
    <s v="3485"/>
    <m/>
    <n v="470"/>
    <s v="201810"/>
    <s v="Remove - Golf"/>
  </r>
  <r>
    <s v="40205055"/>
    <x v="4"/>
    <s v="S54"/>
    <s v="Montana Outreach"/>
    <s v="930200"/>
    <x v="0"/>
    <x v="2"/>
    <x v="4"/>
    <x v="250"/>
    <s v="107303"/>
    <x v="107"/>
    <s v="1272757"/>
    <m/>
    <n v="706.98"/>
    <s v="201810"/>
    <s v="Remove - Golf"/>
  </r>
  <r>
    <s v="40205055"/>
    <x v="4"/>
    <s v="S54"/>
    <s v="Montana Outreach"/>
    <s v="930200"/>
    <x v="0"/>
    <x v="2"/>
    <x v="4"/>
    <x v="250"/>
    <s v="12789"/>
    <x v="108"/>
    <s v="3485"/>
    <m/>
    <n v="470"/>
    <s v="201810"/>
    <s v="Remove - Golf"/>
  </r>
  <r>
    <s v="09800160"/>
    <x v="1"/>
    <s v="D08"/>
    <s v="Admin Activity - Tran Op"/>
    <s v="560000"/>
    <x v="11"/>
    <x v="2"/>
    <x v="4"/>
    <x v="251"/>
    <s v="7752"/>
    <x v="109"/>
    <s v="IE8843500"/>
    <m/>
    <n v="653"/>
    <s v="201810"/>
    <s v="Remove - AELP"/>
  </r>
  <r>
    <s v="09800160"/>
    <x v="8"/>
    <s v="D08"/>
    <s v="Admin Activity - Tran Op"/>
    <s v="560000"/>
    <x v="11"/>
    <x v="2"/>
    <x v="4"/>
    <x v="252"/>
    <s v="7752"/>
    <x v="109"/>
    <s v="IE8843500"/>
    <m/>
    <n v="41"/>
    <s v="201810"/>
    <s v="Remove - AELP"/>
  </r>
  <r>
    <s v="09800160"/>
    <x v="11"/>
    <s v="D08"/>
    <s v="Admin Activity - Tran Op"/>
    <s v="560000"/>
    <x v="11"/>
    <x v="2"/>
    <x v="4"/>
    <x v="253"/>
    <s v="7752"/>
    <x v="109"/>
    <s v="IE8843500"/>
    <m/>
    <n v="321.83999999999997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9.98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8.68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27.36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28.43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31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2.72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2.27"/>
    <s v="201810"/>
    <s v="Remove - AELP"/>
  </r>
  <r>
    <s v="09800160"/>
    <x v="6"/>
    <s v="D08"/>
    <s v="Admin Activity - Tran Op"/>
    <s v="560000"/>
    <x v="11"/>
    <x v="2"/>
    <x v="4"/>
    <x v="254"/>
    <s v="7752"/>
    <x v="109"/>
    <s v="IE8843500"/>
    <m/>
    <n v="12.86"/>
    <s v="201810"/>
    <s v="Remove - AELP"/>
  </r>
  <r>
    <s v="09802050"/>
    <x v="6"/>
    <s v="J07"/>
    <s v="Hydro Prentative Maint Ops-098"/>
    <s v="535000"/>
    <x v="24"/>
    <x v="2"/>
    <x v="4"/>
    <x v="255"/>
    <s v="105353"/>
    <x v="110"/>
    <s v="IE8960498"/>
    <m/>
    <n v="4.3499999999999996"/>
    <s v="201810"/>
    <s v="Remove - United Way"/>
  </r>
  <r>
    <s v="09900546"/>
    <x v="2"/>
    <s v="B54"/>
    <s v="Gas Program Compliance - 099"/>
    <s v="870000"/>
    <x v="15"/>
    <x v="1"/>
    <x v="1"/>
    <x v="256"/>
    <s v="2613"/>
    <x v="111"/>
    <s v="38295"/>
    <m/>
    <n v="51.96"/>
    <s v="201810"/>
    <s v="Remove - Gift"/>
  </r>
  <r>
    <s v="98700165"/>
    <x v="6"/>
    <s v="A83"/>
    <s v="Gas Ops Admin Activity - 987"/>
    <s v="880000"/>
    <x v="2"/>
    <x v="1"/>
    <x v="3"/>
    <x v="257"/>
    <s v="101843"/>
    <x v="112"/>
    <s v="IE8856497"/>
    <m/>
    <n v="67.680000000000007"/>
    <s v="201810"/>
    <s v="Remove - Gift"/>
  </r>
  <r>
    <s v="06802451"/>
    <x v="6"/>
    <s v="R08"/>
    <s v="OR Leak Svy Cathod Rd"/>
    <s v="874030"/>
    <x v="25"/>
    <x v="1"/>
    <x v="3"/>
    <x v="258"/>
    <s v="91369"/>
    <x v="113"/>
    <s v="IE8990523"/>
    <m/>
    <n v="30"/>
    <s v="201810"/>
    <s v="Remove - Gift"/>
  </r>
  <r>
    <s v="06802451"/>
    <x v="6"/>
    <s v="R08"/>
    <s v="OR Leak Svy Cathod Rd"/>
    <s v="874030"/>
    <x v="25"/>
    <x v="1"/>
    <x v="3"/>
    <x v="259"/>
    <s v="91369"/>
    <x v="113"/>
    <s v="IE8990523"/>
    <m/>
    <n v="10"/>
    <s v="201810"/>
    <s v="Remove - Gift"/>
  </r>
  <r>
    <s v="95600165"/>
    <x v="8"/>
    <s v="L50"/>
    <s v="Gas Ops Admin Activity - 956"/>
    <s v="880000"/>
    <x v="2"/>
    <x v="1"/>
    <x v="2"/>
    <x v="260"/>
    <s v="107714"/>
    <x v="58"/>
    <s v="IE8915500"/>
    <m/>
    <n v="24.49"/>
    <s v="201810"/>
    <s v="Remove - Party"/>
  </r>
  <r>
    <s v="95600165"/>
    <x v="2"/>
    <s v="L50"/>
    <s v="Gas Ops Admin Activity - 956"/>
    <s v="880000"/>
    <x v="2"/>
    <x v="1"/>
    <x v="2"/>
    <x v="261"/>
    <m/>
    <x v="10"/>
    <m/>
    <m/>
    <n v="75"/>
    <s v="201810"/>
    <s v="Remove - Gift"/>
  </r>
  <r>
    <s v="09900710"/>
    <x v="9"/>
    <s v="C50"/>
    <s v="Call Center Operations"/>
    <s v="905000"/>
    <x v="7"/>
    <x v="0"/>
    <x v="1"/>
    <x v="262"/>
    <s v="104053"/>
    <x v="22"/>
    <s v="IE9088510"/>
    <m/>
    <n v="9.48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9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0.170000000000002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.23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.13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2.1800000000000002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9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8.64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6.6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4.2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9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0.6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0.87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8.420000000000002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.64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5.5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9.86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7.47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1.94"/>
    <s v="201811"/>
    <s v="Remove - United Way"/>
  </r>
  <r>
    <s v="09900710"/>
    <x v="9"/>
    <s v="F50"/>
    <s v="Call Center Operations"/>
    <s v="905000"/>
    <x v="7"/>
    <x v="0"/>
    <x v="1"/>
    <x v="229"/>
    <s v="61519"/>
    <x v="103"/>
    <s v="IE9088506"/>
    <m/>
    <n v="18.64"/>
    <s v="201811"/>
    <s v="Remove - United Way"/>
  </r>
  <r>
    <s v="09900510"/>
    <x v="8"/>
    <s v="E14"/>
    <s v="Common-Environmental Expense"/>
    <s v="921000"/>
    <x v="1"/>
    <x v="0"/>
    <x v="1"/>
    <x v="263"/>
    <s v="83497"/>
    <x v="104"/>
    <s v="IE8997504"/>
    <m/>
    <n v="43.88"/>
    <s v="201811"/>
    <s v="Remove - Party"/>
  </r>
  <r>
    <s v="09900510"/>
    <x v="8"/>
    <s v="E14"/>
    <s v="Common-Environmental Expense"/>
    <s v="921000"/>
    <x v="1"/>
    <x v="0"/>
    <x v="1"/>
    <x v="264"/>
    <s v="83497"/>
    <x v="104"/>
    <s v="IE9041505"/>
    <m/>
    <n v="32"/>
    <s v="201811"/>
    <s v="Remove - Party"/>
  </r>
  <r>
    <s v="09900510"/>
    <x v="8"/>
    <s v="E14"/>
    <s v="Common-Environmental Expense"/>
    <s v="921000"/>
    <x v="1"/>
    <x v="0"/>
    <x v="1"/>
    <x v="234"/>
    <s v="83497"/>
    <x v="104"/>
    <s v="IE9171501"/>
    <m/>
    <n v="64.8"/>
    <s v="201811"/>
    <s v="Remove - Party"/>
  </r>
  <r>
    <s v="09900510"/>
    <x v="8"/>
    <s v="E14"/>
    <s v="Common-Environmental Expense"/>
    <s v="921000"/>
    <x v="1"/>
    <x v="0"/>
    <x v="1"/>
    <x v="265"/>
    <s v="83497"/>
    <x v="104"/>
    <s v="IE9171501"/>
    <m/>
    <n v="32.1"/>
    <s v="201811"/>
    <s v="Remove - Party"/>
  </r>
  <r>
    <s v="09900510"/>
    <x v="8"/>
    <s v="E14"/>
    <s v="Common-Environmental Expense"/>
    <s v="921000"/>
    <x v="1"/>
    <x v="0"/>
    <x v="1"/>
    <x v="265"/>
    <s v="83497"/>
    <x v="104"/>
    <s v="IE9171501"/>
    <m/>
    <n v="16"/>
    <s v="201811"/>
    <s v="Remove - Party"/>
  </r>
  <r>
    <s v="09906039"/>
    <x v="6"/>
    <s v="E01"/>
    <s v="IWG-Initial Analysis"/>
    <s v="930200"/>
    <x v="0"/>
    <x v="0"/>
    <x v="1"/>
    <x v="266"/>
    <s v="104023"/>
    <x v="12"/>
    <s v="IE9148500"/>
    <m/>
    <n v="88.94"/>
    <s v="201811"/>
    <s v="Remove - Gift"/>
  </r>
  <r>
    <s v="09902920"/>
    <x v="6"/>
    <s v="G02"/>
    <s v="Gen Safety/Health Admin-099"/>
    <s v="921200"/>
    <x v="1"/>
    <x v="0"/>
    <x v="1"/>
    <x v="267"/>
    <s v="95132"/>
    <x v="51"/>
    <s v="IE9034501"/>
    <m/>
    <n v="12"/>
    <s v="201811"/>
    <s v="Remove - Party"/>
  </r>
  <r>
    <s v="09900730"/>
    <x v="6"/>
    <s v="S54"/>
    <s v="Common Sales and Marketing"/>
    <s v="910000"/>
    <x v="26"/>
    <x v="0"/>
    <x v="1"/>
    <x v="268"/>
    <s v="6445"/>
    <x v="3"/>
    <s v="4736406-CC"/>
    <m/>
    <n v="80.849999999999994"/>
    <s v="201811"/>
    <s v="Remove - Gift"/>
  </r>
  <r>
    <s v="09900331"/>
    <x v="6"/>
    <s v="S54"/>
    <s v="Internal Company Communication"/>
    <s v="921000"/>
    <x v="1"/>
    <x v="0"/>
    <x v="1"/>
    <x v="269"/>
    <s v="90504"/>
    <x v="65"/>
    <s v="IE9092505"/>
    <m/>
    <n v="109.9"/>
    <s v="201811"/>
    <s v="Remove - Gift"/>
  </r>
  <r>
    <s v="09900162"/>
    <x v="2"/>
    <s v="V08"/>
    <s v="Admin Activities-Common to All"/>
    <s v="921000"/>
    <x v="1"/>
    <x v="0"/>
    <x v="1"/>
    <x v="270"/>
    <s v="84223"/>
    <x v="114"/>
    <s v="1241594"/>
    <m/>
    <n v="1000"/>
    <s v="201811"/>
    <s v="Remove - Donations"/>
  </r>
  <r>
    <s v="09900162"/>
    <x v="15"/>
    <s v="P03"/>
    <s v="Admin Activities-Common to All"/>
    <s v="921000"/>
    <x v="1"/>
    <x v="0"/>
    <x v="1"/>
    <x v="271"/>
    <s v="6445"/>
    <x v="3"/>
    <s v="4736406-CC"/>
    <m/>
    <n v="114.22"/>
    <s v="201811"/>
    <s v="Remove - Gift"/>
  </r>
  <r>
    <s v="09800731"/>
    <x v="4"/>
    <s v="S54"/>
    <s v="WaId Common Sales/Marketing"/>
    <s v="909200"/>
    <x v="13"/>
    <x v="0"/>
    <x v="4"/>
    <x v="272"/>
    <s v="1803"/>
    <x v="115"/>
    <s v="181688"/>
    <m/>
    <n v="600"/>
    <s v="201811"/>
    <s v="Remove - Christmas"/>
  </r>
  <r>
    <s v="09800331"/>
    <x v="5"/>
    <s v="J02"/>
    <s v="WaId - Company Communications"/>
    <s v="909000"/>
    <x v="13"/>
    <x v="0"/>
    <x v="4"/>
    <x v="273"/>
    <s v="105751"/>
    <x v="116"/>
    <s v="1278741"/>
    <m/>
    <n v="100"/>
    <s v="201811"/>
    <s v="Remove - Donations"/>
  </r>
  <r>
    <s v="09805377"/>
    <x v="2"/>
    <s v="S54"/>
    <s v="Customer Education Ops WAID"/>
    <s v="909000"/>
    <x v="13"/>
    <x v="0"/>
    <x v="4"/>
    <x v="274"/>
    <m/>
    <x v="10"/>
    <m/>
    <m/>
    <n v="100"/>
    <s v="201811"/>
    <s v="Remove - Gift"/>
  </r>
  <r>
    <s v="95600711"/>
    <x v="6"/>
    <s v="D50"/>
    <s v="Meter Reading Expense - 956"/>
    <s v="902020"/>
    <x v="17"/>
    <x v="0"/>
    <x v="2"/>
    <x v="275"/>
    <s v="106472"/>
    <x v="105"/>
    <s v="IE9067505"/>
    <m/>
    <n v="10"/>
    <s v="201811"/>
    <s v="Remove - Gift"/>
  </r>
  <r>
    <s v="61002100"/>
    <x v="9"/>
    <s v="A07"/>
    <s v="Elect Joint Projects -610"/>
    <s v="546000"/>
    <x v="27"/>
    <x v="2"/>
    <x v="4"/>
    <x v="276"/>
    <s v="6962"/>
    <x v="117"/>
    <s v="IE9110500"/>
    <m/>
    <n v="207.1"/>
    <s v="201811"/>
    <s v="Remove - Party"/>
  </r>
  <r>
    <s v="61002100"/>
    <x v="8"/>
    <s v="A07"/>
    <s v="Elect Joint Projects -610"/>
    <s v="546000"/>
    <x v="27"/>
    <x v="2"/>
    <x v="4"/>
    <x v="277"/>
    <s v="6962"/>
    <x v="117"/>
    <s v="IE9110500"/>
    <m/>
    <n v="53.5"/>
    <s v="201811"/>
    <s v="Remove - Party"/>
  </r>
  <r>
    <s v="61002100"/>
    <x v="8"/>
    <s v="A07"/>
    <s v="Elect Joint Projects -610"/>
    <s v="546000"/>
    <x v="27"/>
    <x v="2"/>
    <x v="4"/>
    <x v="278"/>
    <s v="6962"/>
    <x v="117"/>
    <s v="IE9110500"/>
    <m/>
    <n v="20.92"/>
    <s v="201811"/>
    <s v="Remove - Party"/>
  </r>
  <r>
    <s v="09802815"/>
    <x v="8"/>
    <s v="F08"/>
    <s v="Transmission Training - 098"/>
    <s v="566030"/>
    <x v="16"/>
    <x v="2"/>
    <x v="4"/>
    <x v="279"/>
    <s v="6445"/>
    <x v="3"/>
    <s v="4736406-CC"/>
    <m/>
    <n v="150.1"/>
    <s v="201811"/>
    <s v="Remove - Golf"/>
  </r>
  <r>
    <s v="09802815"/>
    <x v="8"/>
    <s v="F08"/>
    <s v="Transmission Training - 098"/>
    <s v="566040"/>
    <x v="16"/>
    <x v="2"/>
    <x v="4"/>
    <x v="280"/>
    <s v="6445"/>
    <x v="3"/>
    <s v="4736406-CC"/>
    <m/>
    <n v="40"/>
    <s v="201811"/>
    <s v="Remove - Party"/>
  </r>
  <r>
    <s v="61002100"/>
    <x v="11"/>
    <s v="A07"/>
    <s v="Elect Joint Projects -610"/>
    <s v="546000"/>
    <x v="27"/>
    <x v="2"/>
    <x v="4"/>
    <x v="281"/>
    <s v="6962"/>
    <x v="117"/>
    <s v="IE9110500"/>
    <m/>
    <n v="121.75"/>
    <s v="201811"/>
    <s v="Remove - Party"/>
  </r>
  <r>
    <s v="09800160"/>
    <x v="6"/>
    <s v="D56"/>
    <s v="Admin Activity - Tran Op"/>
    <s v="566000"/>
    <x v="16"/>
    <x v="2"/>
    <x v="4"/>
    <x v="282"/>
    <s v="8149"/>
    <x v="118"/>
    <s v="IE9060501"/>
    <m/>
    <n v="22.98"/>
    <s v="201811"/>
    <s v="Remove - Party"/>
  </r>
  <r>
    <s v="97000160"/>
    <x v="6"/>
    <s v="H50"/>
    <s v="Elect Ops Admin Activity - 970"/>
    <s v="588000"/>
    <x v="10"/>
    <x v="2"/>
    <x v="2"/>
    <x v="283"/>
    <s v="6903"/>
    <x v="119"/>
    <s v="471542"/>
    <m/>
    <n v="19"/>
    <s v="201811"/>
    <s v="Remove - Donations"/>
  </r>
  <r>
    <s v="09900311"/>
    <x v="5"/>
    <s v="B54"/>
    <s v="Gas - Trade/Professional Assoc"/>
    <s v="930200"/>
    <x v="0"/>
    <x v="1"/>
    <x v="1"/>
    <x v="284"/>
    <s v="6644"/>
    <x v="6"/>
    <s v="1278753"/>
    <m/>
    <n v="180"/>
    <s v="201811"/>
    <s v="Remove - Donations"/>
  </r>
  <r>
    <s v="09900311"/>
    <x v="5"/>
    <s v="B54"/>
    <s v="Gas - Trade/Professional Assoc"/>
    <s v="930200"/>
    <x v="0"/>
    <x v="1"/>
    <x v="1"/>
    <x v="285"/>
    <s v="6644"/>
    <x v="6"/>
    <s v="1278754"/>
    <m/>
    <n v="650"/>
    <s v="201811"/>
    <s v="Remove - Donations"/>
  </r>
  <r>
    <s v="90102815"/>
    <x v="8"/>
    <s v="C53"/>
    <s v="Natural Gas Training - 901"/>
    <s v="880040"/>
    <x v="2"/>
    <x v="1"/>
    <x v="0"/>
    <x v="286"/>
    <s v="6445"/>
    <x v="3"/>
    <s v="4736406-CC"/>
    <m/>
    <n v="23.74"/>
    <s v="201811"/>
    <s v="Remove - Party"/>
  </r>
  <r>
    <s v="06805028"/>
    <x v="4"/>
    <s v="S54"/>
    <s v="OR Adv for Conservation"/>
    <s v="909000"/>
    <x v="13"/>
    <x v="1"/>
    <x v="3"/>
    <x v="272"/>
    <s v="1803"/>
    <x v="115"/>
    <s v="181688"/>
    <m/>
    <n v="150"/>
    <s v="201811"/>
    <s v="Remove - Christmas"/>
  </r>
  <r>
    <s v="06800301"/>
    <x v="6"/>
    <s v="A83"/>
    <s v="Oregon Community Activities"/>
    <s v="930221"/>
    <x v="0"/>
    <x v="1"/>
    <x v="3"/>
    <x v="287"/>
    <s v="101843"/>
    <x v="112"/>
    <s v="IE9134501"/>
    <m/>
    <n v="264"/>
    <s v="201811"/>
    <s v="Remove - Donations"/>
  </r>
  <r>
    <s v="95600165"/>
    <x v="8"/>
    <s v="L50"/>
    <s v="Gas Ops Admin Activity - 956"/>
    <s v="880000"/>
    <x v="2"/>
    <x v="1"/>
    <x v="2"/>
    <x v="260"/>
    <s v="107714"/>
    <x v="58"/>
    <s v="IE9129500"/>
    <m/>
    <n v="39.9"/>
    <s v="201811"/>
    <s v="Remove - Party"/>
  </r>
  <r>
    <s v="95600165"/>
    <x v="6"/>
    <s v="L50"/>
    <s v="Gas Ops Admin Activity - 956"/>
    <s v="880000"/>
    <x v="2"/>
    <x v="1"/>
    <x v="2"/>
    <x v="288"/>
    <s v="108270"/>
    <x v="120"/>
    <s v="IE9163501"/>
    <m/>
    <n v="26.16"/>
    <s v="201811"/>
    <s v="Remove - Christmas"/>
  </r>
  <r>
    <s v="95600165"/>
    <x v="2"/>
    <s v="L50"/>
    <s v="Gas Ops Admin Activity - 956"/>
    <s v="880000"/>
    <x v="2"/>
    <x v="1"/>
    <x v="2"/>
    <x v="289"/>
    <m/>
    <x v="10"/>
    <m/>
    <m/>
    <n v="350"/>
    <s v="201811"/>
    <s v="Remove - Gift"/>
  </r>
  <r>
    <s v="09905732"/>
    <x v="1"/>
    <s v="C09"/>
    <s v="ET Arch Planning Common All"/>
    <s v="921010"/>
    <x v="1"/>
    <x v="0"/>
    <x v="1"/>
    <x v="228"/>
    <s v="104192"/>
    <x v="102"/>
    <s v="IE8654498"/>
    <m/>
    <n v="-1091.21"/>
    <s v="201812"/>
    <s v="Remove - Hydro One"/>
  </r>
  <r>
    <s v="09905733"/>
    <x v="1"/>
    <s v="P99"/>
    <s v="ET Admin Common All"/>
    <s v="923010"/>
    <x v="18"/>
    <x v="0"/>
    <x v="1"/>
    <x v="161"/>
    <s v="62961"/>
    <x v="63"/>
    <s v="IE7809497"/>
    <m/>
    <n v="-226"/>
    <s v="201812"/>
    <s v="Remove - Hydro One"/>
  </r>
  <r>
    <s v="09905733"/>
    <x v="1"/>
    <s v="P99"/>
    <s v="ET Admin Common All"/>
    <s v="923010"/>
    <x v="18"/>
    <x v="0"/>
    <x v="1"/>
    <x v="161"/>
    <s v="62961"/>
    <x v="63"/>
    <s v="IE7809497"/>
    <m/>
    <n v="-553.85"/>
    <s v="201812"/>
    <s v="Remove - Hydro One"/>
  </r>
  <r>
    <s v="09900162"/>
    <x v="9"/>
    <s v="E01"/>
    <s v="Admin Activities-Common to All"/>
    <s v="921000"/>
    <x v="1"/>
    <x v="0"/>
    <x v="1"/>
    <x v="290"/>
    <s v="6042"/>
    <x v="1"/>
    <s v="IE9122501"/>
    <m/>
    <n v="4.91"/>
    <s v="201812"/>
    <s v="Remove - Hydro One"/>
  </r>
  <r>
    <s v="09900162"/>
    <x v="9"/>
    <s v="E01"/>
    <s v="Admin Activities-Common to All"/>
    <s v="921000"/>
    <x v="1"/>
    <x v="0"/>
    <x v="1"/>
    <x v="291"/>
    <s v="6042"/>
    <x v="1"/>
    <s v="IE9122501"/>
    <m/>
    <n v="4.91"/>
    <s v="201812"/>
    <s v="Remove - Hydro One"/>
  </r>
  <r>
    <s v="09900710"/>
    <x v="9"/>
    <s v="E53"/>
    <s v="Call Center Operations"/>
    <s v="905000"/>
    <x v="7"/>
    <x v="0"/>
    <x v="1"/>
    <x v="292"/>
    <s v="99465"/>
    <x v="121"/>
    <s v="IE9265500"/>
    <m/>
    <n v="39.24"/>
    <s v="201812"/>
    <s v="Remove - Donations"/>
  </r>
  <r>
    <s v="09902920"/>
    <x v="9"/>
    <s v="G02"/>
    <s v="Gen Safety/Health Admin-099"/>
    <s v="921200"/>
    <x v="1"/>
    <x v="0"/>
    <x v="1"/>
    <x v="293"/>
    <s v="95132"/>
    <x v="51"/>
    <s v="IE9372504"/>
    <m/>
    <n v="6.54"/>
    <s v="201812"/>
    <s v="Remove - Party"/>
  </r>
  <r>
    <s v="09905732"/>
    <x v="8"/>
    <s v="C09"/>
    <s v="ET Arch Planning Common All"/>
    <s v="921010"/>
    <x v="1"/>
    <x v="0"/>
    <x v="1"/>
    <x v="230"/>
    <s v="104192"/>
    <x v="102"/>
    <s v="IE8654498"/>
    <m/>
    <n v="-8.3000000000000007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49.63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18.86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3.76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14.81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16.18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50.26"/>
    <s v="201812"/>
    <s v="Remove - Hydro One"/>
  </r>
  <r>
    <s v="09905732"/>
    <x v="8"/>
    <s v="C09"/>
    <s v="ET Arch Planning Common All"/>
    <s v="921010"/>
    <x v="1"/>
    <x v="0"/>
    <x v="1"/>
    <x v="230"/>
    <s v="104192"/>
    <x v="102"/>
    <s v="IE8654498"/>
    <m/>
    <n v="-22.59"/>
    <s v="201812"/>
    <s v="Remove - Hydro One"/>
  </r>
  <r>
    <s v="09900510"/>
    <x v="8"/>
    <s v="E14"/>
    <s v="Common-Environmental Expense"/>
    <s v="921000"/>
    <x v="1"/>
    <x v="0"/>
    <x v="1"/>
    <x v="294"/>
    <s v="83497"/>
    <x v="104"/>
    <s v="IE9200500"/>
    <m/>
    <n v="26.42"/>
    <s v="201812"/>
    <s v="Remove - Party"/>
  </r>
  <r>
    <s v="09900510"/>
    <x v="8"/>
    <s v="E14"/>
    <s v="Common-Environmental Expense"/>
    <s v="921000"/>
    <x v="1"/>
    <x v="0"/>
    <x v="1"/>
    <x v="295"/>
    <s v="83497"/>
    <x v="104"/>
    <s v="IE9278502"/>
    <m/>
    <n v="36.22"/>
    <s v="201812"/>
    <s v="Remove - Party"/>
  </r>
  <r>
    <s v="09902920"/>
    <x v="8"/>
    <s v="G02"/>
    <s v="Gen Safety/Health Admin-099"/>
    <s v="921200"/>
    <x v="1"/>
    <x v="0"/>
    <x v="1"/>
    <x v="296"/>
    <s v="95132"/>
    <x v="51"/>
    <s v="IE9194500"/>
    <m/>
    <n v="15.51"/>
    <s v="201812"/>
    <s v="Remove - Party"/>
  </r>
  <r>
    <s v="09902920"/>
    <x v="8"/>
    <s v="G02"/>
    <s v="Gen Safety/Health Admin-099"/>
    <s v="921200"/>
    <x v="1"/>
    <x v="0"/>
    <x v="1"/>
    <x v="297"/>
    <s v="95132"/>
    <x v="51"/>
    <s v="IE9372504"/>
    <m/>
    <n v="18.989999999999998"/>
    <s v="201812"/>
    <s v="Remove - Party"/>
  </r>
  <r>
    <s v="11000050"/>
    <x v="8"/>
    <s v="H07"/>
    <s v="Spokane Op Facility-Mission"/>
    <s v="935620"/>
    <x v="3"/>
    <x v="0"/>
    <x v="1"/>
    <x v="298"/>
    <s v="101737"/>
    <x v="68"/>
    <s v="7082001490"/>
    <m/>
    <n v="40"/>
    <s v="201812"/>
    <s v="Remove - Gift"/>
  </r>
  <r>
    <s v="09905085"/>
    <x v="8"/>
    <s v="I08"/>
    <s v="Mobile Dispatch Phase I - O&amp;M"/>
    <s v="921000"/>
    <x v="1"/>
    <x v="0"/>
    <x v="1"/>
    <x v="299"/>
    <s v="23267"/>
    <x v="122"/>
    <s v="IE9322504"/>
    <m/>
    <n v="113.53"/>
    <s v="201812"/>
    <s v="Remove - Party"/>
  </r>
  <r>
    <s v="09900162"/>
    <x v="8"/>
    <s v="K08"/>
    <s v="Admin Activities-Common to All"/>
    <s v="921000"/>
    <x v="1"/>
    <x v="0"/>
    <x v="1"/>
    <x v="300"/>
    <s v="104475"/>
    <x v="123"/>
    <s v="IE9197508"/>
    <m/>
    <n v="12.98"/>
    <s v="201812"/>
    <s v="Remove - Party"/>
  </r>
  <r>
    <s v="09900330"/>
    <x v="8"/>
    <s v="U01"/>
    <s v="Common-Company Communications"/>
    <s v="930200"/>
    <x v="0"/>
    <x v="0"/>
    <x v="1"/>
    <x v="301"/>
    <s v="103727"/>
    <x v="124"/>
    <s v="IE9339500"/>
    <m/>
    <n v="118.4"/>
    <s v="201812"/>
    <s v="Remove - Party"/>
  </r>
  <r>
    <s v="09900330"/>
    <x v="8"/>
    <s v="U01"/>
    <s v="Common-Company Communications"/>
    <s v="930200"/>
    <x v="0"/>
    <x v="0"/>
    <x v="1"/>
    <x v="302"/>
    <s v="103727"/>
    <x v="124"/>
    <s v="IE9339500"/>
    <m/>
    <n v="110.6"/>
    <s v="201812"/>
    <s v="Remove - Party"/>
  </r>
  <r>
    <s v="09905732"/>
    <x v="12"/>
    <s v="C09"/>
    <s v="ET Arch Planning Common All"/>
    <s v="921010"/>
    <x v="1"/>
    <x v="0"/>
    <x v="1"/>
    <x v="236"/>
    <s v="104192"/>
    <x v="102"/>
    <s v="IE8654498"/>
    <m/>
    <n v="-272.77"/>
    <s v="201812"/>
    <s v="Remove - Hydro One"/>
  </r>
  <r>
    <s v="09905732"/>
    <x v="11"/>
    <s v="C09"/>
    <s v="ET Arch Planning Common All"/>
    <s v="921010"/>
    <x v="1"/>
    <x v="0"/>
    <x v="1"/>
    <x v="237"/>
    <s v="104192"/>
    <x v="102"/>
    <s v="IE8654498"/>
    <m/>
    <n v="-625.47"/>
    <s v="201812"/>
    <s v="Remove - Hydro One"/>
  </r>
  <r>
    <s v="09900162"/>
    <x v="11"/>
    <s v="E01"/>
    <s v="Admin Activities-Common to All"/>
    <s v="921000"/>
    <x v="1"/>
    <x v="0"/>
    <x v="1"/>
    <x v="303"/>
    <s v="6042"/>
    <x v="1"/>
    <s v="IE9122501"/>
    <m/>
    <n v="216.33"/>
    <s v="201812"/>
    <s v="Remove - Hydro One"/>
  </r>
  <r>
    <s v="09905732"/>
    <x v="6"/>
    <s v="C09"/>
    <s v="ET Arch Planning Common All"/>
    <s v="921010"/>
    <x v="1"/>
    <x v="0"/>
    <x v="1"/>
    <x v="240"/>
    <s v="104192"/>
    <x v="102"/>
    <s v="IE8654498"/>
    <m/>
    <n v="-70.489999999999995"/>
    <s v="201812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-2.64"/>
    <s v="201812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-3.96"/>
    <s v="201812"/>
    <s v="Remove - Hydro One"/>
  </r>
  <r>
    <s v="09905732"/>
    <x v="6"/>
    <s v="C09"/>
    <s v="ET Arch Planning Common All"/>
    <s v="921010"/>
    <x v="1"/>
    <x v="0"/>
    <x v="1"/>
    <x v="241"/>
    <s v="104192"/>
    <x v="102"/>
    <s v="IE8654498"/>
    <m/>
    <n v="-40"/>
    <s v="201812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-25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1.5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67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56000000000000005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44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1.48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7.0000000000000007E-2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0.11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8.18"/>
    <s v="201812"/>
    <s v="Remove - Hydro One"/>
  </r>
  <r>
    <s v="09905732"/>
    <x v="6"/>
    <s v="C09"/>
    <s v="ET Arch Planning Common All"/>
    <s v="921010"/>
    <x v="1"/>
    <x v="0"/>
    <x v="1"/>
    <x v="238"/>
    <s v="104192"/>
    <x v="102"/>
    <s v="IE8654498"/>
    <m/>
    <n v="-18.760000000000002"/>
    <s v="201812"/>
    <s v="Remove - Hydro One"/>
  </r>
  <r>
    <s v="09905732"/>
    <x v="6"/>
    <s v="C09"/>
    <s v="ET Arch Planning Common All"/>
    <s v="921010"/>
    <x v="1"/>
    <x v="0"/>
    <x v="1"/>
    <x v="239"/>
    <s v="104192"/>
    <x v="102"/>
    <s v="IE8654498"/>
    <m/>
    <n v="-25"/>
    <s v="201812"/>
    <s v="Remove - Hydro One"/>
  </r>
  <r>
    <s v="09900162"/>
    <x v="6"/>
    <s v="K08"/>
    <s v="Admin Activities-Common to All"/>
    <s v="921000"/>
    <x v="1"/>
    <x v="0"/>
    <x v="1"/>
    <x v="304"/>
    <s v="104475"/>
    <x v="123"/>
    <s v="IE9197508"/>
    <m/>
    <n v="50"/>
    <s v="201812"/>
    <s v="Remove - Gift"/>
  </r>
  <r>
    <s v="09900331"/>
    <x v="6"/>
    <s v="S54"/>
    <s v="Internal Company Communication"/>
    <s v="921000"/>
    <x v="1"/>
    <x v="0"/>
    <x v="1"/>
    <x v="181"/>
    <s v="90504"/>
    <x v="65"/>
    <s v="IE8382496"/>
    <m/>
    <n v="-7"/>
    <s v="201812"/>
    <s v="Remove - Hydro One"/>
  </r>
  <r>
    <s v="09900153"/>
    <x v="13"/>
    <s v="H51"/>
    <s v="Outsourced Activities"/>
    <s v="923000"/>
    <x v="18"/>
    <x v="0"/>
    <x v="1"/>
    <x v="136"/>
    <s v="5258"/>
    <x v="54"/>
    <s v="1-713-09946"/>
    <m/>
    <n v="-87.18"/>
    <s v="201812"/>
    <s v="Remove - Hydro One"/>
  </r>
  <r>
    <s v="09903410"/>
    <x v="16"/>
    <s v="R56"/>
    <s v="Risk Mgmt Admin Activity-099CM"/>
    <s v="925110"/>
    <x v="8"/>
    <x v="0"/>
    <x v="1"/>
    <x v="305"/>
    <m/>
    <x v="10"/>
    <m/>
    <m/>
    <n v="6659"/>
    <s v="201812"/>
    <s v="Remove - AELP"/>
  </r>
  <r>
    <s v="09903410"/>
    <x v="2"/>
    <s v="R54"/>
    <s v="Risk Mgmt Admin Activity-099CM"/>
    <s v="921000"/>
    <x v="1"/>
    <x v="0"/>
    <x v="1"/>
    <x v="306"/>
    <s v="101737"/>
    <x v="68"/>
    <s v="202271"/>
    <m/>
    <n v="456.5"/>
    <s v="201812"/>
    <s v="Remove - Party"/>
  </r>
  <r>
    <s v="09900710"/>
    <x v="15"/>
    <s v="K53"/>
    <s v="Call Center Operations"/>
    <s v="905000"/>
    <x v="7"/>
    <x v="0"/>
    <x v="1"/>
    <x v="307"/>
    <s v="108089"/>
    <x v="125"/>
    <s v="IE9246502"/>
    <m/>
    <n v="11.87"/>
    <s v="201812"/>
    <s v="Remove - Christmas"/>
  </r>
  <r>
    <s v="09805377"/>
    <x v="4"/>
    <s v="S54"/>
    <s v="Customer Education Ops WAID"/>
    <s v="909000"/>
    <x v="13"/>
    <x v="0"/>
    <x v="4"/>
    <x v="308"/>
    <s v="2015"/>
    <x v="11"/>
    <s v="21471"/>
    <m/>
    <n v="788.21"/>
    <s v="201812"/>
    <s v="Remove - Donations"/>
  </r>
  <r>
    <s v="09805377"/>
    <x v="4"/>
    <s v="S54"/>
    <s v="Customer Education Ops WAID"/>
    <s v="909000"/>
    <x v="13"/>
    <x v="0"/>
    <x v="4"/>
    <x v="309"/>
    <s v="2015"/>
    <x v="11"/>
    <s v="21470"/>
    <m/>
    <n v="465"/>
    <s v="201812"/>
    <s v="Remove - Donations"/>
  </r>
  <r>
    <s v="09800301"/>
    <x v="2"/>
    <s v="H53"/>
    <s v="WaId-Charit/Civic Ops Com Comm"/>
    <s v="930220"/>
    <x v="0"/>
    <x v="0"/>
    <x v="4"/>
    <x v="310"/>
    <s v="98341"/>
    <x v="126"/>
    <s v="114541/1"/>
    <m/>
    <n v="22.39"/>
    <s v="201812"/>
    <s v="Remove - Christmas"/>
  </r>
  <r>
    <s v="09803410"/>
    <x v="2"/>
    <s v="L52"/>
    <s v="Risk Mgmt Admin Activity-098CM"/>
    <s v="925130"/>
    <x v="8"/>
    <x v="0"/>
    <x v="4"/>
    <x v="311"/>
    <m/>
    <x v="10"/>
    <m/>
    <m/>
    <n v="25"/>
    <s v="201812"/>
    <s v="Remove - Gift"/>
  </r>
  <r>
    <s v="02805659"/>
    <x v="9"/>
    <s v="T52"/>
    <s v="Low Income Admin WA"/>
    <s v="908000"/>
    <x v="6"/>
    <x v="0"/>
    <x v="2"/>
    <x v="312"/>
    <s v="10159"/>
    <x v="127"/>
    <s v="IE9128500"/>
    <m/>
    <n v="25.62"/>
    <s v="201812"/>
    <s v="Remove - Party"/>
  </r>
  <r>
    <s v="09805958"/>
    <x v="8"/>
    <s v="A07"/>
    <s v="HydroMaintenanceAssessment2018"/>
    <s v="545000"/>
    <x v="28"/>
    <x v="2"/>
    <x v="4"/>
    <x v="313"/>
    <s v="10516"/>
    <x v="128"/>
    <s v="IE9209501"/>
    <m/>
    <n v="17.95"/>
    <s v="201812"/>
    <s v="Remove - Party"/>
  </r>
  <r>
    <s v="09800160"/>
    <x v="8"/>
    <s v="D09"/>
    <s v="Admin Activity - Tran Op"/>
    <s v="566000"/>
    <x v="16"/>
    <x v="2"/>
    <x v="4"/>
    <x v="80"/>
    <s v="8459"/>
    <x v="43"/>
    <s v="IE8141499"/>
    <m/>
    <n v="-54.42"/>
    <s v="201812"/>
    <s v="Remove - Hydro One"/>
  </r>
  <r>
    <s v="09802202"/>
    <x v="8"/>
    <s v="E55"/>
    <s v="Elect Other PS Expense -098"/>
    <s v="557000"/>
    <x v="19"/>
    <x v="2"/>
    <x v="4"/>
    <x v="314"/>
    <s v="6993"/>
    <x v="129"/>
    <s v="IE9241501"/>
    <m/>
    <n v="1375.94"/>
    <s v="201812"/>
    <s v="Remove - Christmas"/>
  </r>
  <r>
    <s v="09802202"/>
    <x v="8"/>
    <s v="E55"/>
    <s v="Elect Other PS Expense -098"/>
    <s v="557000"/>
    <x v="19"/>
    <x v="2"/>
    <x v="4"/>
    <x v="315"/>
    <s v="66431"/>
    <x v="49"/>
    <s v="IE9293500"/>
    <m/>
    <n v="139.19"/>
    <s v="201812"/>
    <s v="Remove - Christmas"/>
  </r>
  <r>
    <s v="09802202"/>
    <x v="8"/>
    <s v="E55"/>
    <s v="Elect Other PS Expense -098"/>
    <s v="557000"/>
    <x v="19"/>
    <x v="2"/>
    <x v="4"/>
    <x v="316"/>
    <s v="5649"/>
    <x v="130"/>
    <s v="IE9318502"/>
    <m/>
    <n v="119.1"/>
    <s v="201812"/>
    <s v="Remove - Christmas"/>
  </r>
  <r>
    <s v="09802457"/>
    <x v="8"/>
    <s v="P08"/>
    <s v="Distr System Operations - 098"/>
    <s v="580000"/>
    <x v="9"/>
    <x v="2"/>
    <x v="4"/>
    <x v="317"/>
    <s v="11016"/>
    <x v="61"/>
    <s v="IE9235501"/>
    <m/>
    <n v="132"/>
    <s v="201812"/>
    <s v="Remove - Christmas"/>
  </r>
  <r>
    <s v="09800165"/>
    <x v="8"/>
    <s v="P51"/>
    <s v="Admin Activity - Distr Ops"/>
    <s v="588000"/>
    <x v="10"/>
    <x v="2"/>
    <x v="4"/>
    <x v="318"/>
    <s v="20361"/>
    <x v="131"/>
    <s v="IE9321501"/>
    <m/>
    <n v="161"/>
    <s v="201812"/>
    <s v="Remove - Christmas"/>
  </r>
  <r>
    <s v="21202050"/>
    <x v="11"/>
    <s v="K07"/>
    <s v="Steam Prentative Maint Ops-212"/>
    <s v="501051"/>
    <x v="29"/>
    <x v="2"/>
    <x v="4"/>
    <x v="319"/>
    <s v="105433"/>
    <x v="132"/>
    <s v="IE9365500"/>
    <m/>
    <n v="120"/>
    <s v="201812"/>
    <s v="Remove - Christmas"/>
  </r>
  <r>
    <s v="09800165"/>
    <x v="6"/>
    <s v="B53"/>
    <s v="Admin Activity - Distr Ops"/>
    <s v="588000"/>
    <x v="10"/>
    <x v="2"/>
    <x v="4"/>
    <x v="320"/>
    <s v="6316"/>
    <x v="133"/>
    <s v="1696741"/>
    <m/>
    <n v="79.150000000000006"/>
    <s v="201812"/>
    <s v="Remove - Christmas"/>
  </r>
  <r>
    <s v="09800165"/>
    <x v="6"/>
    <s v="C51"/>
    <s v="Admin Activity - Distr Ops"/>
    <s v="588000"/>
    <x v="10"/>
    <x v="2"/>
    <x v="4"/>
    <x v="321"/>
    <s v="31123"/>
    <x v="41"/>
    <s v="IE9236501"/>
    <m/>
    <n v="25"/>
    <s v="201812"/>
    <s v="Remove - Gift"/>
  </r>
  <r>
    <s v="91000160"/>
    <x v="6"/>
    <s v="R53"/>
    <s v="Elect Ops Admin Actiivity-910"/>
    <s v="588000"/>
    <x v="10"/>
    <x v="2"/>
    <x v="0"/>
    <x v="322"/>
    <s v="6224"/>
    <x v="15"/>
    <s v="IE9268502"/>
    <m/>
    <n v="45"/>
    <s v="201812"/>
    <s v="Remove - Gift"/>
  </r>
  <r>
    <s v="91000160"/>
    <x v="15"/>
    <s v="R53"/>
    <s v="Elect Ops Admin Actiivity-910"/>
    <s v="588000"/>
    <x v="10"/>
    <x v="2"/>
    <x v="0"/>
    <x v="323"/>
    <s v="6224"/>
    <x v="15"/>
    <s v="IE9317500"/>
    <m/>
    <n v="20.87"/>
    <s v="201812"/>
    <s v="Remove - Gift"/>
  </r>
  <r>
    <s v="95600160"/>
    <x v="8"/>
    <s v="B50"/>
    <s v="Elect Ops Admin Activity - 956"/>
    <s v="588000"/>
    <x v="10"/>
    <x v="2"/>
    <x v="2"/>
    <x v="324"/>
    <s v="6445"/>
    <x v="3"/>
    <s v="4833406-CC"/>
    <m/>
    <n v="16"/>
    <s v="201812"/>
    <s v="Remove - Party"/>
  </r>
  <r>
    <s v="95602810"/>
    <x v="8"/>
    <s v="B50"/>
    <s v="Electric Distr Training - 956"/>
    <s v="588040"/>
    <x v="10"/>
    <x v="2"/>
    <x v="2"/>
    <x v="324"/>
    <s v="6445"/>
    <x v="3"/>
    <s v="4833406-CC"/>
    <m/>
    <n v="32"/>
    <s v="201812"/>
    <s v="Remove - Party"/>
  </r>
  <r>
    <s v="95600160"/>
    <x v="15"/>
    <s v="S50"/>
    <s v="Elect Ops Admin Activity - 956"/>
    <s v="588000"/>
    <x v="10"/>
    <x v="2"/>
    <x v="2"/>
    <x v="325"/>
    <s v="96333"/>
    <x v="134"/>
    <s v="IE9355500"/>
    <m/>
    <n v="41.97"/>
    <s v="201812"/>
    <s v="Remove - Christmas"/>
  </r>
  <r>
    <s v="09905493"/>
    <x v="8"/>
    <s v="I08"/>
    <s v="Gas Control Room comp"/>
    <s v="880000"/>
    <x v="2"/>
    <x v="1"/>
    <x v="1"/>
    <x v="326"/>
    <s v="23267"/>
    <x v="122"/>
    <s v="IE9322504"/>
    <m/>
    <n v="49.98"/>
    <s v="201812"/>
    <s v="Remove - Christmas"/>
  </r>
  <r>
    <s v="09902455"/>
    <x v="6"/>
    <s v="I08"/>
    <s v="Gas System Operations - 099"/>
    <s v="874000"/>
    <x v="25"/>
    <x v="1"/>
    <x v="1"/>
    <x v="327"/>
    <s v="6445"/>
    <x v="3"/>
    <s v="4833406-CC"/>
    <m/>
    <n v="16.75"/>
    <s v="201812"/>
    <s v="Remove - Party"/>
  </r>
  <r>
    <s v="90102815"/>
    <x v="8"/>
    <s v="C53"/>
    <s v="Natural Gas Training - 901"/>
    <s v="880040"/>
    <x v="2"/>
    <x v="1"/>
    <x v="0"/>
    <x v="286"/>
    <s v="6445"/>
    <x v="3"/>
    <s v="4833406-CC"/>
    <m/>
    <n v="25.23"/>
    <s v="201812"/>
    <s v="Remove - Party"/>
  </r>
  <r>
    <s v="90102815"/>
    <x v="8"/>
    <s v="C53"/>
    <s v="Natural Gas Training - 901"/>
    <s v="880040"/>
    <x v="2"/>
    <x v="1"/>
    <x v="0"/>
    <x v="328"/>
    <m/>
    <x v="10"/>
    <m/>
    <m/>
    <n v="25.23"/>
    <s v="201812"/>
    <s v="Remove - Party"/>
  </r>
  <r>
    <s v="06805157"/>
    <x v="9"/>
    <s v="V50"/>
    <s v="Regional Business Issues OR"/>
    <s v="930200"/>
    <x v="0"/>
    <x v="1"/>
    <x v="3"/>
    <x v="329"/>
    <s v="7060"/>
    <x v="101"/>
    <s v="IE9304504"/>
    <m/>
    <n v="9.59"/>
    <s v="201812"/>
    <s v="Remove - Christmas"/>
  </r>
  <r>
    <s v="98402455"/>
    <x v="8"/>
    <s v="A81"/>
    <s v="Gas System Operations - 984"/>
    <s v="880000"/>
    <x v="2"/>
    <x v="1"/>
    <x v="3"/>
    <x v="330"/>
    <s v="108813"/>
    <x v="135"/>
    <s v="189"/>
    <m/>
    <n v="640"/>
    <s v="201812"/>
    <s v="Remove - Christmas"/>
  </r>
  <r>
    <s v="98402815"/>
    <x v="8"/>
    <s v="K08"/>
    <s v="Natural Gas Training - 984"/>
    <s v="880030"/>
    <x v="2"/>
    <x v="1"/>
    <x v="3"/>
    <x v="331"/>
    <s v="70208"/>
    <x v="136"/>
    <s v="IE9274503"/>
    <m/>
    <n v="11.97"/>
    <s v="201812"/>
    <s v="Remove - Christmas"/>
  </r>
  <r>
    <s v="98402815"/>
    <x v="8"/>
    <s v="K08"/>
    <s v="Natural Gas Training - 984"/>
    <s v="880030"/>
    <x v="2"/>
    <x v="1"/>
    <x v="3"/>
    <x v="331"/>
    <s v="70208"/>
    <x v="136"/>
    <s v="IE9274503"/>
    <m/>
    <n v="3.19"/>
    <s v="201812"/>
    <s v="Remove - Christmas"/>
  </r>
  <r>
    <s v="98402815"/>
    <x v="8"/>
    <s v="K08"/>
    <s v="Natural Gas Training - 984"/>
    <s v="880030"/>
    <x v="2"/>
    <x v="1"/>
    <x v="3"/>
    <x v="331"/>
    <s v="70208"/>
    <x v="136"/>
    <s v="IE9274503"/>
    <m/>
    <n v="2.74"/>
    <s v="201812"/>
    <s v="Remove - Christmas"/>
  </r>
  <r>
    <s v="98402815"/>
    <x v="6"/>
    <s v="K08"/>
    <s v="Natural Gas Training - 984"/>
    <s v="880030"/>
    <x v="2"/>
    <x v="1"/>
    <x v="3"/>
    <x v="332"/>
    <s v="70208"/>
    <x v="136"/>
    <s v="IE9274503"/>
    <m/>
    <n v="20"/>
    <s v="201812"/>
    <s v="Remove - Christmas"/>
  </r>
  <r>
    <s v="06805157"/>
    <x v="6"/>
    <s v="V50"/>
    <s v="Regional Business Issues OR"/>
    <s v="930200"/>
    <x v="0"/>
    <x v="1"/>
    <x v="3"/>
    <x v="333"/>
    <s v="7060"/>
    <x v="101"/>
    <s v="IE9304504"/>
    <m/>
    <n v="19.989999999999998"/>
    <s v="201812"/>
    <s v="Remove - Gift"/>
  </r>
  <r>
    <s v="95600165"/>
    <x v="8"/>
    <s v="L50"/>
    <s v="Gas Ops Admin Activity - 956"/>
    <s v="880000"/>
    <x v="2"/>
    <x v="1"/>
    <x v="2"/>
    <x v="334"/>
    <s v="107714"/>
    <x v="58"/>
    <s v="IE9328500"/>
    <m/>
    <n v="52.85"/>
    <s v="201812"/>
    <s v="Remove - Part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13:N46" firstHeaderRow="1" firstDataRow="3" firstDataCol="1"/>
  <pivotFields count="16">
    <pivotField compact="0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axis="axisRow" compact="0" outline="0" showAll="0" sortType="ascending">
      <items count="31">
        <item x="29"/>
        <item x="21"/>
        <item x="24"/>
        <item x="12"/>
        <item x="28"/>
        <item x="27"/>
        <item x="19"/>
        <item x="11"/>
        <item x="16"/>
        <item x="9"/>
        <item x="23"/>
        <item x="10"/>
        <item x="20"/>
        <item x="15"/>
        <item x="25"/>
        <item x="22"/>
        <item x="5"/>
        <item x="2"/>
        <item x="4"/>
        <item x="14"/>
        <item x="17"/>
        <item x="7"/>
        <item x="6"/>
        <item x="13"/>
        <item x="26"/>
        <item x="1"/>
        <item x="18"/>
        <item x="8"/>
        <item x="0"/>
        <item x="3"/>
        <item t="default"/>
      </items>
    </pivotField>
    <pivotField axis="axisCol" compact="0" outline="0" showAll="0" defaultSubtotal="0">
      <items count="3">
        <item x="0"/>
        <item x="2"/>
        <item x="1"/>
      </items>
    </pivotField>
    <pivotField axis="axisCol" compact="0" outline="0" showAll="0" defaultSubtotal="0">
      <items count="5">
        <item x="1"/>
        <item x="4"/>
        <item x="0"/>
        <item x="3"/>
        <item x="2"/>
      </items>
    </pivotField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/>
    <pivotField dataField="1" compact="0" numFmtId="164" outline="0" showAll="0"/>
    <pivotField compact="0" outline="0" showAll="0"/>
    <pivotField compact="0" outline="0" showAll="0"/>
  </pivotFields>
  <rowFields count="1">
    <field x="5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2">
    <field x="6"/>
    <field x="7"/>
  </colFields>
  <colItems count="13">
    <i>
      <x/>
      <x/>
    </i>
    <i r="1">
      <x v="1"/>
    </i>
    <i r="1">
      <x v="2"/>
    </i>
    <i r="1">
      <x v="4"/>
    </i>
    <i>
      <x v="1"/>
      <x v="1"/>
    </i>
    <i r="1">
      <x v="2"/>
    </i>
    <i r="1">
      <x v="4"/>
    </i>
    <i>
      <x v="2"/>
      <x/>
    </i>
    <i r="1">
      <x v="1"/>
    </i>
    <i r="1">
      <x v="2"/>
    </i>
    <i r="1">
      <x v="3"/>
    </i>
    <i r="1">
      <x v="4"/>
    </i>
    <i t="grand">
      <x/>
    </i>
  </colItems>
  <dataFields count="1">
    <dataField name="Sum of Transaction Amount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8:G391" firstHeaderRow="2" firstDataRow="2" firstDataCol="6"/>
  <pivotFields count="16">
    <pivotField compact="0" outline="0" showAll="0"/>
    <pivotField axis="axisRow" compact="0" outline="0" showAll="0" defaultSubtotal="0">
      <items count="17">
        <item x="4"/>
        <item x="9"/>
        <item x="8"/>
        <item x="6"/>
        <item x="3"/>
        <item x="0"/>
        <item x="7"/>
        <item x="2"/>
        <item x="15"/>
        <item x="5"/>
        <item x="1"/>
        <item x="10"/>
        <item x="12"/>
        <item x="11"/>
        <item x="13"/>
        <item x="14"/>
        <item x="16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31">
        <item x="21"/>
        <item x="10"/>
        <item x="15"/>
        <item x="2"/>
        <item x="7"/>
        <item x="6"/>
        <item x="13"/>
        <item x="1"/>
        <item x="0"/>
        <item x="3"/>
        <item x="18"/>
        <item x="8"/>
        <item x="9"/>
        <item x="4"/>
        <item x="5"/>
        <item x="19"/>
        <item x="11"/>
        <item x="12"/>
        <item x="14"/>
        <item x="16"/>
        <item x="17"/>
        <item x="20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5">
        <item x="1"/>
        <item x="4"/>
        <item x="0"/>
        <item x="3"/>
        <item x="2"/>
      </items>
    </pivotField>
    <pivotField axis="axisRow" compact="0" outline="0" showAll="0">
      <items count="336">
        <item x="2"/>
        <item x="219"/>
        <item x="39"/>
        <item x="52"/>
        <item x="193"/>
        <item x="7"/>
        <item x="209"/>
        <item x="215"/>
        <item x="0"/>
        <item x="1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199"/>
        <item x="198"/>
        <item x="26"/>
        <item x="18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163"/>
        <item x="53"/>
        <item x="54"/>
        <item x="55"/>
        <item x="56"/>
        <item x="57"/>
        <item x="58"/>
        <item x="116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200"/>
        <item x="201"/>
        <item x="202"/>
        <item x="203"/>
        <item x="204"/>
        <item x="205"/>
        <item x="206"/>
        <item x="207"/>
        <item x="208"/>
        <item x="210"/>
        <item x="211"/>
        <item x="212"/>
        <item x="213"/>
        <item x="214"/>
        <item x="216"/>
        <item x="217"/>
        <item x="218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t="default"/>
      </items>
    </pivotField>
    <pivotField compact="0" outline="0" showAll="0"/>
    <pivotField axis="axisRow" compact="0" outline="0" showAll="0" defaultSubtotal="0">
      <items count="137">
        <item x="27"/>
        <item x="93"/>
        <item x="77"/>
        <item x="3"/>
        <item x="1"/>
        <item x="11"/>
        <item x="18"/>
        <item x="2"/>
        <item x="16"/>
        <item x="33"/>
        <item x="5"/>
        <item x="55"/>
        <item x="22"/>
        <item x="84"/>
        <item x="79"/>
        <item x="81"/>
        <item x="0"/>
        <item x="78"/>
        <item x="7"/>
        <item x="19"/>
        <item x="89"/>
        <item x="91"/>
        <item x="88"/>
        <item x="90"/>
        <item x="82"/>
        <item x="76"/>
        <item x="95"/>
        <item x="4"/>
        <item x="6"/>
        <item x="10"/>
        <item x="8"/>
        <item x="85"/>
        <item x="97"/>
        <item x="86"/>
        <item x="87"/>
        <item x="83"/>
        <item x="9"/>
        <item x="98"/>
        <item x="56"/>
        <item x="73"/>
        <item x="50"/>
        <item x="72"/>
        <item x="12"/>
        <item x="15"/>
        <item x="13"/>
        <item x="14"/>
        <item x="96"/>
        <item x="17"/>
        <item x="100"/>
        <item x="92"/>
        <item x="99"/>
        <item x="20"/>
        <item x="21"/>
        <item x="23"/>
        <item x="24"/>
        <item x="25"/>
        <item x="26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53"/>
        <item x="54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4"/>
        <item x="75"/>
        <item x="80"/>
        <item x="94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</items>
    </pivotField>
    <pivotField compact="0" outline="0" showAll="0"/>
    <pivotField compact="0" outline="0" showAll="0"/>
    <pivotField dataField="1" compact="0" numFmtId="164" outline="0" showAll="0"/>
    <pivotField compact="0" outline="0" showAll="0"/>
    <pivotField compact="0" outline="0" showAll="0"/>
  </pivotFields>
  <rowFields count="6">
    <field x="5"/>
    <field x="6"/>
    <field x="7"/>
    <field x="1"/>
    <field x="10"/>
    <field x="8"/>
  </rowFields>
  <rowItems count="382">
    <i>
      <x/>
      <x v="1"/>
      <x v="1"/>
      <x v="1"/>
      <x v="82"/>
      <x v="150"/>
    </i>
    <i t="default">
      <x/>
    </i>
    <i>
      <x v="1"/>
      <x v="1"/>
      <x v="1"/>
      <x v="2"/>
      <x v="86"/>
      <x v="165"/>
    </i>
    <i r="4">
      <x v="131"/>
      <x v="318"/>
    </i>
    <i r="3">
      <x v="3"/>
      <x v="69"/>
      <x v="321"/>
    </i>
    <i r="4">
      <x v="86"/>
      <x v="164"/>
    </i>
    <i r="4">
      <x v="133"/>
      <x v="320"/>
    </i>
    <i r="2">
      <x v="2"/>
      <x v="1"/>
      <x v="53"/>
      <x v="54"/>
    </i>
    <i r="3">
      <x v="2"/>
      <x v="11"/>
      <x v="145"/>
    </i>
    <i r="4">
      <x v="43"/>
      <x v="40"/>
    </i>
    <i r="3">
      <x v="3"/>
      <x v="43"/>
      <x v="60"/>
    </i>
    <i r="5">
      <x v="322"/>
    </i>
    <i r="3">
      <x v="5"/>
      <x v="6"/>
      <x v="212"/>
    </i>
    <i r="4">
      <x v="19"/>
      <x v="2"/>
    </i>
    <i r="3">
      <x v="8"/>
      <x v="43"/>
      <x v="323"/>
    </i>
    <i r="2">
      <x v="4"/>
      <x v="2"/>
      <x v="1"/>
      <x v="1"/>
    </i>
    <i r="5">
      <x v="220"/>
    </i>
    <i r="4">
      <x v="3"/>
      <x v="324"/>
    </i>
    <i r="4">
      <x v="58"/>
      <x v="192"/>
    </i>
    <i r="4">
      <x v="65"/>
      <x v="78"/>
    </i>
    <i r="5">
      <x v="79"/>
    </i>
    <i r="4">
      <x v="80"/>
      <x v="143"/>
    </i>
    <i r="3">
      <x v="3"/>
      <x v="3"/>
      <x v="178"/>
    </i>
    <i r="4">
      <x v="100"/>
      <x v="221"/>
    </i>
    <i r="4">
      <x v="119"/>
      <x v="283"/>
    </i>
    <i r="3">
      <x v="5"/>
      <x v="6"/>
      <x v="47"/>
    </i>
    <i r="4">
      <x v="25"/>
      <x v="207"/>
    </i>
    <i r="4">
      <x v="31"/>
      <x v="215"/>
    </i>
    <i r="4">
      <x v="63"/>
      <x v="73"/>
    </i>
    <i r="3">
      <x v="7"/>
      <x v="3"/>
      <x v="177"/>
    </i>
    <i r="3">
      <x v="8"/>
      <x v="58"/>
      <x v="191"/>
    </i>
    <i r="4">
      <x v="134"/>
      <x v="325"/>
    </i>
    <i t="default">
      <x v="1"/>
    </i>
    <i>
      <x v="2"/>
      <x v="2"/>
      <x/>
      <x v="2"/>
      <x v="66"/>
      <x v="80"/>
    </i>
    <i r="3">
      <x v="7"/>
      <x v="111"/>
      <x v="256"/>
    </i>
    <i t="default">
      <x v="2"/>
    </i>
    <i>
      <x v="3"/>
      <x v="2"/>
      <x/>
      <x v="2"/>
      <x v="122"/>
      <x v="326"/>
    </i>
    <i r="3">
      <x v="3"/>
      <x v="79"/>
      <x v="137"/>
    </i>
    <i r="2">
      <x v="1"/>
      <x v="7"/>
      <x v="29"/>
      <x v="27"/>
    </i>
    <i r="2">
      <x v="2"/>
      <x v="2"/>
      <x v="3"/>
      <x v="286"/>
    </i>
    <i r="4">
      <x v="29"/>
      <x v="328"/>
    </i>
    <i r="3">
      <x v="5"/>
      <x v="6"/>
      <x v="47"/>
    </i>
    <i r="5">
      <x v="212"/>
    </i>
    <i r="4">
      <x v="19"/>
      <x v="2"/>
    </i>
    <i r="2">
      <x v="3"/>
      <x v="2"/>
      <x v="45"/>
      <x v="39"/>
    </i>
    <i r="4">
      <x v="135"/>
      <x v="330"/>
    </i>
    <i r="4">
      <x v="136"/>
      <x v="331"/>
    </i>
    <i r="3">
      <x v="3"/>
      <x v="45"/>
      <x v="64"/>
    </i>
    <i r="4">
      <x v="112"/>
      <x v="257"/>
    </i>
    <i r="4">
      <x v="136"/>
      <x v="332"/>
    </i>
    <i r="3">
      <x v="5"/>
      <x v="30"/>
      <x v="15"/>
    </i>
    <i r="5">
      <x v="197"/>
    </i>
    <i r="2">
      <x v="4"/>
      <x v="2"/>
      <x v="83"/>
      <x v="151"/>
    </i>
    <i r="5">
      <x v="260"/>
    </i>
    <i r="5">
      <x v="334"/>
    </i>
    <i r="4">
      <x v="84"/>
      <x v="153"/>
    </i>
    <i r="3">
      <x v="3"/>
      <x v="120"/>
      <x v="288"/>
    </i>
    <i r="3">
      <x v="4"/>
      <x v="29"/>
      <x v="152"/>
    </i>
    <i r="3">
      <x v="5"/>
      <x v="2"/>
      <x v="208"/>
    </i>
    <i r="3">
      <x v="7"/>
      <x v="3"/>
      <x v="155"/>
    </i>
    <i r="4">
      <x v="7"/>
      <x/>
    </i>
    <i r="4">
      <x v="29"/>
      <x v="154"/>
    </i>
    <i r="5">
      <x v="261"/>
    </i>
    <i r="5">
      <x v="289"/>
    </i>
    <i t="default">
      <x v="3"/>
    </i>
    <i>
      <x v="4"/>
      <x/>
      <x/>
      <x v="1"/>
      <x v="12"/>
      <x v="52"/>
    </i>
    <i r="5">
      <x v="53"/>
    </i>
    <i r="5">
      <x v="56"/>
    </i>
    <i r="5">
      <x v="262"/>
    </i>
    <i r="4">
      <x v="103"/>
      <x v="229"/>
    </i>
    <i r="4">
      <x v="121"/>
      <x v="292"/>
    </i>
    <i r="3">
      <x v="3"/>
      <x v="3"/>
      <x v="86"/>
    </i>
    <i r="4">
      <x v="58"/>
      <x v="62"/>
    </i>
    <i r="4">
      <x v="67"/>
      <x v="81"/>
    </i>
    <i r="4">
      <x v="72"/>
      <x v="91"/>
    </i>
    <i r="4">
      <x v="76"/>
      <x v="128"/>
    </i>
    <i r="4">
      <x v="105"/>
      <x v="242"/>
    </i>
    <i r="3">
      <x v="4"/>
      <x v="29"/>
      <x v="131"/>
    </i>
    <i r="3">
      <x v="7"/>
      <x v="29"/>
      <x v="20"/>
    </i>
    <i r="5">
      <x v="23"/>
    </i>
    <i r="5">
      <x v="24"/>
    </i>
    <i r="5">
      <x v="28"/>
    </i>
    <i r="5">
      <x v="129"/>
    </i>
    <i r="5">
      <x v="159"/>
    </i>
    <i r="5">
      <x v="160"/>
    </i>
    <i r="5">
      <x v="161"/>
    </i>
    <i r="5">
      <x v="162"/>
    </i>
    <i r="5">
      <x v="163"/>
    </i>
    <i r="3">
      <x v="8"/>
      <x v="125"/>
      <x v="307"/>
    </i>
    <i t="default">
      <x v="4"/>
    </i>
    <i>
      <x v="5"/>
      <x/>
      <x/>
      <x v="7"/>
      <x v="29"/>
      <x v="22"/>
    </i>
    <i r="2">
      <x v="1"/>
      <x v="1"/>
      <x v="54"/>
      <x v="55"/>
    </i>
    <i r="2">
      <x v="2"/>
      <x v="1"/>
      <x v="94"/>
      <x v="198"/>
    </i>
    <i r="3">
      <x v="4"/>
      <x v="29"/>
      <x v="19"/>
    </i>
    <i r="5">
      <x v="141"/>
    </i>
    <i r="5">
      <x v="142"/>
    </i>
    <i r="3">
      <x v="7"/>
      <x v="29"/>
      <x v="21"/>
    </i>
    <i r="5">
      <x v="247"/>
    </i>
    <i r="5">
      <x v="248"/>
    </i>
    <i r="5">
      <x v="249"/>
    </i>
    <i r="2">
      <x v="4"/>
      <x v="1"/>
      <x v="127"/>
      <x v="312"/>
    </i>
    <i r="3">
      <x v="2"/>
      <x v="95"/>
      <x v="202"/>
    </i>
    <i r="4">
      <x v="96"/>
      <x v="200"/>
    </i>
    <i r="5">
      <x v="201"/>
    </i>
    <i r="3">
      <x v="3"/>
      <x v="95"/>
      <x v="199"/>
    </i>
    <i r="1">
      <x v="2"/>
      <x v="3"/>
      <x v="1"/>
      <x/>
      <x v="3"/>
    </i>
    <i r="5">
      <x v="4"/>
    </i>
    <i t="default">
      <x v="5"/>
    </i>
    <i>
      <x v="6"/>
      <x/>
      <x v="1"/>
      <x/>
      <x v="5"/>
      <x v="308"/>
    </i>
    <i r="5">
      <x v="309"/>
    </i>
    <i r="4">
      <x v="115"/>
      <x v="272"/>
    </i>
    <i r="3">
      <x v="4"/>
      <x v="29"/>
      <x v="181"/>
    </i>
    <i r="3">
      <x v="7"/>
      <x v="29"/>
      <x v="179"/>
    </i>
    <i r="5">
      <x v="180"/>
    </i>
    <i r="5">
      <x v="182"/>
    </i>
    <i r="5">
      <x v="183"/>
    </i>
    <i r="5">
      <x v="184"/>
    </i>
    <i r="5">
      <x v="185"/>
    </i>
    <i r="5">
      <x v="186"/>
    </i>
    <i r="5">
      <x v="246"/>
    </i>
    <i r="5">
      <x v="274"/>
    </i>
    <i r="4">
      <x v="38"/>
      <x v="148"/>
    </i>
    <i r="3">
      <x v="9"/>
      <x v="116"/>
      <x v="273"/>
    </i>
    <i r="1">
      <x v="2"/>
      <x v="3"/>
      <x/>
      <x v="115"/>
      <x v="272"/>
    </i>
    <i r="3">
      <x v="7"/>
      <x v="38"/>
      <x v="148"/>
    </i>
    <i r="3">
      <x v="9"/>
      <x v="60"/>
      <x v="69"/>
    </i>
    <i t="default">
      <x v="6"/>
    </i>
    <i>
      <x v="7"/>
      <x/>
      <x/>
      <x v="1"/>
      <x v="4"/>
      <x v="51"/>
    </i>
    <i r="5">
      <x v="290"/>
    </i>
    <i r="5">
      <x v="291"/>
    </i>
    <i r="4">
      <x v="78"/>
      <x v="293"/>
    </i>
    <i r="4">
      <x v="92"/>
      <x v="194"/>
    </i>
    <i r="3">
      <x v="2"/>
      <x v="3"/>
      <x v="149"/>
    </i>
    <i r="4">
      <x v="4"/>
      <x v="37"/>
    </i>
    <i r="5">
      <x v="41"/>
    </i>
    <i r="5">
      <x v="42"/>
    </i>
    <i r="5">
      <x v="43"/>
    </i>
    <i r="5">
      <x v="46"/>
    </i>
    <i r="4">
      <x v="75"/>
      <x v="125"/>
    </i>
    <i r="4">
      <x v="78"/>
      <x v="296"/>
    </i>
    <i r="5">
      <x v="297"/>
    </i>
    <i r="4">
      <x v="91"/>
      <x v="235"/>
    </i>
    <i r="4">
      <x v="102"/>
      <x v="230"/>
    </i>
    <i r="4">
      <x v="104"/>
      <x v="231"/>
    </i>
    <i r="5">
      <x v="232"/>
    </i>
    <i r="5">
      <x v="233"/>
    </i>
    <i r="5">
      <x v="234"/>
    </i>
    <i r="5">
      <x v="263"/>
    </i>
    <i r="5">
      <x v="264"/>
    </i>
    <i r="5">
      <x v="265"/>
    </i>
    <i r="5">
      <x v="294"/>
    </i>
    <i r="5">
      <x v="295"/>
    </i>
    <i r="4">
      <x v="122"/>
      <x v="299"/>
    </i>
    <i r="4">
      <x v="123"/>
      <x v="300"/>
    </i>
    <i r="3">
      <x v="3"/>
      <x v="3"/>
      <x v="139"/>
    </i>
    <i r="4">
      <x v="57"/>
      <x v="61"/>
    </i>
    <i r="4">
      <x v="61"/>
      <x v="70"/>
    </i>
    <i r="4">
      <x v="75"/>
      <x v="67"/>
    </i>
    <i r="4">
      <x v="78"/>
      <x v="136"/>
    </i>
    <i r="5">
      <x v="267"/>
    </i>
    <i r="4">
      <x v="85"/>
      <x v="158"/>
    </i>
    <i r="4">
      <x v="87"/>
      <x v="166"/>
    </i>
    <i r="4">
      <x v="90"/>
      <x v="188"/>
    </i>
    <i r="5">
      <x v="269"/>
    </i>
    <i r="4">
      <x v="91"/>
      <x v="189"/>
    </i>
    <i r="5">
      <x v="190"/>
    </i>
    <i r="4">
      <x v="92"/>
      <x v="193"/>
    </i>
    <i r="4">
      <x v="102"/>
      <x v="238"/>
    </i>
    <i r="5">
      <x v="239"/>
    </i>
    <i r="5">
      <x v="240"/>
    </i>
    <i r="5">
      <x v="241"/>
    </i>
    <i r="4">
      <x v="123"/>
      <x v="304"/>
    </i>
    <i r="3">
      <x v="4"/>
      <x v="29"/>
      <x v="146"/>
    </i>
    <i r="3">
      <x v="5"/>
      <x v="3"/>
      <x v="227"/>
    </i>
    <i r="3">
      <x v="7"/>
      <x v="29"/>
      <x v="147"/>
    </i>
    <i r="4">
      <x v="93"/>
      <x v="306"/>
    </i>
    <i r="4">
      <x v="114"/>
      <x v="270"/>
    </i>
    <i r="3">
      <x v="8"/>
      <x v="3"/>
      <x v="271"/>
    </i>
    <i r="3">
      <x v="10"/>
      <x v="4"/>
      <x v="9"/>
    </i>
    <i r="4">
      <x v="102"/>
      <x v="228"/>
    </i>
    <i r="3">
      <x v="11"/>
      <x v="64"/>
      <x v="75"/>
    </i>
    <i r="3">
      <x v="12"/>
      <x v="102"/>
      <x v="236"/>
    </i>
    <i r="3">
      <x v="13"/>
      <x v="4"/>
      <x v="303"/>
    </i>
    <i r="4">
      <x v="102"/>
      <x v="237"/>
    </i>
    <i r="2">
      <x v="1"/>
      <x v="2"/>
      <x v="68"/>
      <x v="84"/>
    </i>
    <i r="3">
      <x v="3"/>
      <x v="68"/>
      <x v="82"/>
    </i>
    <i r="5">
      <x v="83"/>
    </i>
    <i r="5">
      <x v="85"/>
    </i>
    <i r="1">
      <x v="2"/>
      <x/>
      <x v="7"/>
      <x v="89"/>
      <x v="187"/>
    </i>
    <i r="2">
      <x v="3"/>
      <x v="5"/>
      <x v="30"/>
      <x v="15"/>
    </i>
    <i t="default">
      <x v="7"/>
    </i>
    <i>
      <x v="8"/>
      <x/>
      <x/>
      <x v="2"/>
      <x v="9"/>
      <x v="95"/>
    </i>
    <i r="4">
      <x v="44"/>
      <x v="38"/>
    </i>
    <i r="4">
      <x v="124"/>
      <x v="301"/>
    </i>
    <i r="5">
      <x v="302"/>
    </i>
    <i r="3">
      <x v="3"/>
      <x v="3"/>
      <x v="35"/>
    </i>
    <i r="5">
      <x v="195"/>
    </i>
    <i r="4">
      <x v="9"/>
      <x v="71"/>
    </i>
    <i r="4">
      <x v="42"/>
      <x v="266"/>
    </i>
    <i r="4">
      <x v="44"/>
      <x v="63"/>
    </i>
    <i r="3">
      <x v="4"/>
      <x v="3"/>
      <x v="10"/>
    </i>
    <i r="4">
      <x v="29"/>
      <x v="171"/>
    </i>
    <i r="5">
      <x v="172"/>
    </i>
    <i r="5">
      <x v="173"/>
    </i>
    <i r="5">
      <x v="174"/>
    </i>
    <i r="5">
      <x v="175"/>
    </i>
    <i r="5">
      <x v="176"/>
    </i>
    <i r="3">
      <x v="6"/>
      <x v="42"/>
      <x v="36"/>
    </i>
    <i r="3">
      <x v="7"/>
      <x v="3"/>
      <x v="157"/>
    </i>
    <i r="5">
      <x v="244"/>
    </i>
    <i r="4">
      <x v="62"/>
      <x v="72"/>
    </i>
    <i r="3">
      <x v="9"/>
      <x v="64"/>
      <x v="243"/>
    </i>
    <i r="3">
      <x v="10"/>
      <x v="9"/>
      <x v="97"/>
    </i>
    <i r="5">
      <x v="98"/>
    </i>
    <i r="3">
      <x v="12"/>
      <x v="9"/>
      <x v="96"/>
    </i>
    <i r="3">
      <x v="13"/>
      <x v="9"/>
      <x v="94"/>
    </i>
    <i r="2">
      <x v="1"/>
      <x v="1"/>
      <x v="106"/>
      <x v="245"/>
    </i>
    <i r="3">
      <x v="2"/>
      <x v="73"/>
      <x v="92"/>
    </i>
    <i r="3">
      <x v="4"/>
      <x v="28"/>
      <x v="14"/>
    </i>
    <i r="3">
      <x v="5"/>
      <x v="41"/>
      <x v="33"/>
    </i>
    <i r="3">
      <x v="7"/>
      <x v="126"/>
      <x v="310"/>
    </i>
    <i r="2">
      <x v="2"/>
      <x v="1"/>
      <x v="8"/>
      <x v="133"/>
    </i>
    <i r="5">
      <x v="134"/>
    </i>
    <i r="3">
      <x v="2"/>
      <x v="8"/>
      <x v="44"/>
    </i>
    <i r="5">
      <x v="135"/>
    </i>
    <i r="5">
      <x v="203"/>
    </i>
    <i r="3">
      <x v="5"/>
      <x v="13"/>
      <x v="209"/>
    </i>
    <i r="4">
      <x v="14"/>
      <x v="209"/>
    </i>
    <i r="4">
      <x v="15"/>
      <x v="6"/>
    </i>
    <i r="4">
      <x v="16"/>
      <x v="8"/>
    </i>
    <i r="5">
      <x v="11"/>
    </i>
    <i r="5">
      <x v="31"/>
    </i>
    <i r="5">
      <x v="209"/>
    </i>
    <i r="5">
      <x v="214"/>
    </i>
    <i r="4">
      <x v="17"/>
      <x v="210"/>
    </i>
    <i r="4">
      <x v="24"/>
      <x v="212"/>
    </i>
    <i r="4">
      <x v="33"/>
      <x v="216"/>
    </i>
    <i r="4">
      <x v="35"/>
      <x v="213"/>
    </i>
    <i r="4">
      <x v="39"/>
      <x v="32"/>
    </i>
    <i r="4">
      <x v="97"/>
      <x v="204"/>
    </i>
    <i r="4">
      <x v="99"/>
      <x v="211"/>
    </i>
    <i r="3">
      <x v="7"/>
      <x v="29"/>
      <x v="167"/>
    </i>
    <i r="3">
      <x v="9"/>
      <x v="40"/>
      <x v="132"/>
    </i>
    <i r="2">
      <x v="4"/>
      <x v="1"/>
      <x v="74"/>
      <x v="102"/>
    </i>
    <i r="5">
      <x v="103"/>
    </i>
    <i r="5">
      <x v="104"/>
    </i>
    <i r="5">
      <x v="110"/>
    </i>
    <i r="5">
      <x v="111"/>
    </i>
    <i r="5">
      <x v="113"/>
    </i>
    <i r="5">
      <x v="114"/>
    </i>
    <i r="5">
      <x v="116"/>
    </i>
    <i r="5">
      <x v="117"/>
    </i>
    <i r="5">
      <x v="119"/>
    </i>
    <i r="5">
      <x v="122"/>
    </i>
    <i r="3">
      <x v="2"/>
      <x v="8"/>
      <x v="205"/>
    </i>
    <i r="4">
      <x v="74"/>
      <x v="124"/>
    </i>
    <i r="3">
      <x v="3"/>
      <x v="74"/>
      <x v="99"/>
    </i>
    <i r="5">
      <x v="100"/>
    </i>
    <i r="5">
      <x v="105"/>
    </i>
    <i r="5">
      <x v="106"/>
    </i>
    <i r="5">
      <x v="107"/>
    </i>
    <i r="5">
      <x v="109"/>
    </i>
    <i r="5">
      <x v="115"/>
    </i>
    <i r="5">
      <x v="118"/>
    </i>
    <i r="5">
      <x v="120"/>
    </i>
    <i r="5">
      <x v="121"/>
    </i>
    <i r="5">
      <x v="123"/>
    </i>
    <i r="3">
      <x v="4"/>
      <x v="29"/>
      <x v="168"/>
    </i>
    <i r="3">
      <x v="5"/>
      <x v="20"/>
      <x v="217"/>
    </i>
    <i r="4">
      <x v="21"/>
      <x v="219"/>
    </i>
    <i r="4">
      <x v="22"/>
      <x v="7"/>
    </i>
    <i r="4">
      <x v="23"/>
      <x v="218"/>
    </i>
    <i r="4">
      <x v="26"/>
      <x v="212"/>
    </i>
    <i r="4">
      <x v="32"/>
      <x v="210"/>
    </i>
    <i r="4">
      <x v="34"/>
      <x v="210"/>
    </i>
    <i r="4">
      <x v="37"/>
      <x v="223"/>
    </i>
    <i r="4">
      <x v="49"/>
      <x v="210"/>
    </i>
    <i r="4">
      <x v="98"/>
      <x v="206"/>
    </i>
    <i r="3">
      <x v="6"/>
      <x v="46"/>
      <x v="222"/>
    </i>
    <i r="3">
      <x v="12"/>
      <x v="74"/>
      <x v="108"/>
    </i>
    <i r="5">
      <x v="112"/>
    </i>
    <i r="3">
      <x v="13"/>
      <x v="74"/>
      <x v="101"/>
    </i>
    <i r="1">
      <x v="1"/>
      <x v="1"/>
      <x/>
      <x v="5"/>
      <x v="29"/>
    </i>
    <i r="5">
      <x v="30"/>
    </i>
    <i r="4">
      <x v="107"/>
      <x v="250"/>
    </i>
    <i r="4">
      <x v="108"/>
      <x v="250"/>
    </i>
    <i r="3">
      <x v="1"/>
      <x v="52"/>
      <x v="49"/>
    </i>
    <i r="5">
      <x v="50"/>
    </i>
    <i r="4">
      <x v="55"/>
      <x v="57"/>
    </i>
    <i r="5">
      <x v="58"/>
    </i>
    <i r="1">
      <x v="2"/>
      <x/>
      <x v="9"/>
      <x v="28"/>
      <x v="284"/>
    </i>
    <i r="5">
      <x v="285"/>
    </i>
    <i r="2">
      <x v="3"/>
      <x v="1"/>
      <x v="101"/>
      <x v="226"/>
    </i>
    <i r="5">
      <x v="329"/>
    </i>
    <i r="3">
      <x v="3"/>
      <x v="101"/>
      <x v="333"/>
    </i>
    <i r="4">
      <x v="112"/>
      <x v="287"/>
    </i>
    <i r="3">
      <x v="5"/>
      <x v="18"/>
      <x v="224"/>
    </i>
    <i r="4">
      <x v="27"/>
      <x v="12"/>
    </i>
    <i r="4">
      <x v="36"/>
      <x v="16"/>
    </i>
    <i r="4">
      <x v="48"/>
      <x v="225"/>
    </i>
    <i r="4">
      <x v="50"/>
      <x v="224"/>
    </i>
    <i r="4">
      <x v="51"/>
      <x v="48"/>
    </i>
    <i r="3">
      <x v="9"/>
      <x v="18"/>
      <x v="14"/>
    </i>
    <i t="default">
      <x v="8"/>
    </i>
    <i>
      <x v="9"/>
      <x/>
      <x/>
      <x/>
      <x v="10"/>
      <x v="5"/>
    </i>
    <i r="5">
      <x v="13"/>
    </i>
    <i r="5">
      <x v="140"/>
    </i>
    <i r="3">
      <x v="2"/>
      <x v="93"/>
      <x v="298"/>
    </i>
    <i t="default">
      <x v="9"/>
    </i>
    <i>
      <x v="10"/>
      <x/>
      <x/>
      <x v="3"/>
      <x v="3"/>
      <x v="93"/>
    </i>
    <i r="3">
      <x v="10"/>
      <x v="88"/>
      <x v="169"/>
    </i>
    <i r="3">
      <x v="14"/>
      <x v="81"/>
      <x v="144"/>
    </i>
    <i t="default">
      <x v="10"/>
    </i>
    <i>
      <x v="11"/>
      <x/>
      <x/>
      <x v="16"/>
      <x v="29"/>
      <x v="305"/>
    </i>
    <i r="2">
      <x v="1"/>
      <x v="7"/>
      <x v="29"/>
      <x v="311"/>
    </i>
    <i r="1">
      <x v="1"/>
      <x v="1"/>
      <x v="7"/>
      <x v="29"/>
      <x v="25"/>
    </i>
    <i t="default">
      <x v="11"/>
    </i>
    <i>
      <x v="12"/>
      <x v="1"/>
      <x v="1"/>
      <x v="2"/>
      <x v="59"/>
      <x v="127"/>
    </i>
    <i r="4">
      <x v="86"/>
      <x v="317"/>
    </i>
    <i r="3">
      <x v="3"/>
      <x v="3"/>
      <x v="34"/>
    </i>
    <i r="4">
      <x v="59"/>
      <x v="65"/>
    </i>
    <i r="5">
      <x v="66"/>
    </i>
    <i r="5">
      <x v="126"/>
    </i>
    <i r="4">
      <x v="69"/>
      <x v="87"/>
    </i>
    <i t="default">
      <x v="12"/>
    </i>
    <i>
      <x v="13"/>
      <x v="2"/>
      <x v="3"/>
      <x v="7"/>
      <x v="29"/>
      <x v="76"/>
    </i>
    <i r="2">
      <x v="4"/>
      <x v="7"/>
      <x v="29"/>
      <x v="17"/>
    </i>
    <i r="5">
      <x v="156"/>
    </i>
    <i t="default">
      <x v="13"/>
    </i>
    <i>
      <x v="14"/>
      <x v="2"/>
      <x v="3"/>
      <x v="7"/>
      <x v="29"/>
      <x v="18"/>
    </i>
    <i r="5">
      <x v="26"/>
    </i>
    <i t="default">
      <x v="14"/>
    </i>
    <i>
      <x v="15"/>
      <x v="1"/>
      <x v="1"/>
      <x v="2"/>
      <x v="77"/>
      <x v="130"/>
    </i>
    <i r="5">
      <x v="315"/>
    </i>
    <i r="4">
      <x v="129"/>
      <x v="314"/>
    </i>
    <i r="4">
      <x v="130"/>
      <x v="316"/>
    </i>
    <i t="default">
      <x v="15"/>
    </i>
    <i>
      <x v="16"/>
      <x v="1"/>
      <x v="1"/>
      <x v="2"/>
      <x v="47"/>
      <x v="45"/>
    </i>
    <i r="4">
      <x v="109"/>
      <x v="252"/>
    </i>
    <i r="3">
      <x v="3"/>
      <x v="47"/>
      <x v="68"/>
    </i>
    <i r="5">
      <x v="74"/>
    </i>
    <i r="4">
      <x v="109"/>
      <x v="254"/>
    </i>
    <i r="3">
      <x v="10"/>
      <x v="109"/>
      <x v="251"/>
    </i>
    <i r="3">
      <x v="13"/>
      <x v="109"/>
      <x v="253"/>
    </i>
    <i t="default">
      <x v="16"/>
    </i>
    <i>
      <x v="17"/>
      <x v="1"/>
      <x v="1"/>
      <x v="1"/>
      <x v="56"/>
      <x v="59"/>
    </i>
    <i t="default">
      <x v="17"/>
    </i>
    <i>
      <x v="18"/>
      <x v="2"/>
      <x v="3"/>
      <x v="7"/>
      <x v="29"/>
      <x v="77"/>
    </i>
    <i t="default">
      <x v="18"/>
    </i>
    <i>
      <x v="19"/>
      <x v="1"/>
      <x v="1"/>
      <x v="2"/>
      <x v="3"/>
      <x v="279"/>
    </i>
    <i r="5">
      <x v="280"/>
    </i>
    <i r="4">
      <x v="70"/>
      <x v="88"/>
    </i>
    <i r="4">
      <x v="71"/>
      <x v="89"/>
    </i>
    <i r="3">
      <x v="3"/>
      <x v="118"/>
      <x v="282"/>
    </i>
    <i t="default">
      <x v="19"/>
    </i>
    <i>
      <x v="20"/>
      <x/>
      <x v="4"/>
      <x v="1"/>
      <x v="72"/>
      <x v="90"/>
    </i>
    <i r="3">
      <x v="3"/>
      <x v="105"/>
      <x v="275"/>
    </i>
    <i t="default">
      <x v="20"/>
    </i>
    <i>
      <x v="21"/>
      <x v="1"/>
      <x v="4"/>
      <x v="4"/>
      <x v="29"/>
      <x v="138"/>
    </i>
    <i t="default">
      <x v="21"/>
    </i>
    <i>
      <x v="22"/>
      <x v="2"/>
      <x v="4"/>
      <x v="15"/>
      <x v="29"/>
      <x v="170"/>
    </i>
    <i t="default">
      <x v="22"/>
    </i>
    <i>
      <x v="23"/>
      <x v="1"/>
      <x v="1"/>
      <x v="6"/>
      <x v="93"/>
      <x v="196"/>
    </i>
    <i t="default">
      <x v="23"/>
    </i>
    <i>
      <x v="24"/>
      <x v="1"/>
      <x v="1"/>
      <x v="3"/>
      <x v="110"/>
      <x v="255"/>
    </i>
    <i t="default">
      <x v="24"/>
    </i>
    <i>
      <x v="25"/>
      <x v="2"/>
      <x/>
      <x v="3"/>
      <x v="3"/>
      <x v="327"/>
    </i>
    <i r="2">
      <x v="3"/>
      <x v="3"/>
      <x v="113"/>
      <x v="258"/>
    </i>
    <i r="5">
      <x v="259"/>
    </i>
    <i t="default">
      <x v="25"/>
    </i>
    <i>
      <x v="26"/>
      <x/>
      <x/>
      <x v="3"/>
      <x v="3"/>
      <x v="268"/>
    </i>
    <i t="default">
      <x v="26"/>
    </i>
    <i>
      <x v="27"/>
      <x v="1"/>
      <x v="1"/>
      <x v="1"/>
      <x v="117"/>
      <x v="276"/>
    </i>
    <i r="3">
      <x v="2"/>
      <x v="117"/>
      <x v="277"/>
    </i>
    <i r="5">
      <x v="278"/>
    </i>
    <i r="3">
      <x v="13"/>
      <x v="117"/>
      <x v="281"/>
    </i>
    <i t="default">
      <x v="27"/>
    </i>
    <i>
      <x v="28"/>
      <x v="1"/>
      <x v="1"/>
      <x v="2"/>
      <x v="128"/>
      <x v="313"/>
    </i>
    <i t="default">
      <x v="28"/>
    </i>
    <i>
      <x v="29"/>
      <x v="1"/>
      <x v="1"/>
      <x v="13"/>
      <x v="132"/>
      <x v="319"/>
    </i>
    <i t="default">
      <x v="29"/>
    </i>
    <i t="grand">
      <x/>
    </i>
  </rowItems>
  <colItems count="1">
    <i/>
  </colItems>
  <dataFields count="1">
    <dataField name="Sum of Transaction Amount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478"/>
  <sheetViews>
    <sheetView view="pageBreakPreview" zoomScale="60" zoomScaleNormal="100" workbookViewId="0">
      <selection activeCell="H172" sqref="H172"/>
    </sheetView>
  </sheetViews>
  <sheetFormatPr defaultColWidth="9.140625" defaultRowHeight="12.75" outlineLevelRow="2" x14ac:dyDescent="0.2"/>
  <cols>
    <col min="1" max="1" width="19.5703125" style="15" customWidth="1"/>
    <col min="2" max="3" width="11.7109375" style="15" customWidth="1"/>
    <col min="4" max="9" width="13.7109375" style="14" customWidth="1"/>
    <col min="10" max="14" width="13.7109375" style="14" bestFit="1" customWidth="1"/>
    <col min="15" max="15" width="11.7109375" style="14" customWidth="1"/>
    <col min="16" max="18" width="11.7109375" style="15" customWidth="1"/>
    <col min="19" max="19" width="11.7109375" style="15" bestFit="1" customWidth="1"/>
    <col min="20" max="16384" width="9.140625" style="15"/>
  </cols>
  <sheetData>
    <row r="1" spans="1:16" x14ac:dyDescent="0.2">
      <c r="A1" s="23" t="s">
        <v>222</v>
      </c>
      <c r="B1" s="10"/>
      <c r="C1" s="10"/>
      <c r="D1" s="10"/>
      <c r="E1" s="10"/>
      <c r="F1" s="10"/>
      <c r="G1" s="10"/>
      <c r="H1" s="10"/>
    </row>
    <row r="2" spans="1:16" ht="12.75" customHeight="1" x14ac:dyDescent="0.2">
      <c r="A2" s="23" t="s">
        <v>223</v>
      </c>
      <c r="B2" s="10"/>
      <c r="C2" s="10"/>
      <c r="D2" s="10"/>
      <c r="E2" s="10"/>
      <c r="F2" s="10"/>
      <c r="G2" s="10"/>
      <c r="H2" s="10"/>
    </row>
    <row r="3" spans="1:16" ht="12.75" customHeight="1" x14ac:dyDescent="0.2">
      <c r="A3" s="23" t="s">
        <v>1404</v>
      </c>
      <c r="B3" s="10"/>
      <c r="C3" s="10"/>
      <c r="D3" s="10"/>
      <c r="E3" s="10"/>
      <c r="F3" s="10"/>
      <c r="G3" s="10"/>
      <c r="H3" s="10"/>
    </row>
    <row r="6" spans="1:16" x14ac:dyDescent="0.2">
      <c r="A6" s="13" t="s">
        <v>210</v>
      </c>
      <c r="B6" s="13"/>
      <c r="C6" s="13"/>
      <c r="D6" s="13" t="s">
        <v>225</v>
      </c>
      <c r="E6" s="13" t="s">
        <v>226</v>
      </c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x14ac:dyDescent="0.2">
      <c r="A7" s="13"/>
      <c r="B7" s="13"/>
      <c r="C7" s="13"/>
      <c r="D7" s="13" t="s">
        <v>227</v>
      </c>
      <c r="E7" s="13"/>
      <c r="F7" s="13"/>
      <c r="G7" s="13"/>
      <c r="H7" s="13" t="s">
        <v>228</v>
      </c>
      <c r="I7" s="13"/>
      <c r="J7" s="13"/>
      <c r="K7" s="13" t="s">
        <v>229</v>
      </c>
      <c r="L7" s="13"/>
      <c r="M7" s="13"/>
      <c r="N7" s="13"/>
      <c r="O7" s="13"/>
      <c r="P7" s="13" t="s">
        <v>230</v>
      </c>
    </row>
    <row r="8" spans="1:16" x14ac:dyDescent="0.2">
      <c r="A8" s="13"/>
      <c r="B8" s="13" t="s">
        <v>600</v>
      </c>
      <c r="C8" s="13"/>
      <c r="D8" s="13" t="s">
        <v>18</v>
      </c>
      <c r="E8" s="13" t="s">
        <v>26</v>
      </c>
      <c r="F8" s="13" t="s">
        <v>36</v>
      </c>
      <c r="G8" s="13" t="s">
        <v>33</v>
      </c>
      <c r="H8" s="13" t="s">
        <v>26</v>
      </c>
      <c r="I8" s="13" t="s">
        <v>36</v>
      </c>
      <c r="J8" s="13" t="s">
        <v>33</v>
      </c>
      <c r="K8" s="13" t="s">
        <v>18</v>
      </c>
      <c r="L8" s="13" t="s">
        <v>26</v>
      </c>
      <c r="M8" s="13" t="s">
        <v>36</v>
      </c>
      <c r="N8" s="13" t="s">
        <v>41</v>
      </c>
      <c r="O8" s="13" t="s">
        <v>33</v>
      </c>
      <c r="P8" s="13"/>
    </row>
    <row r="9" spans="1:16" x14ac:dyDescent="0.2">
      <c r="A9" s="13"/>
      <c r="B9" t="s">
        <v>1349</v>
      </c>
      <c r="D9" s="7"/>
      <c r="E9" s="7"/>
      <c r="F9" s="7"/>
      <c r="G9" s="7"/>
      <c r="H9" s="7">
        <v>120</v>
      </c>
      <c r="I9" s="7"/>
      <c r="J9" s="7"/>
      <c r="K9" s="7"/>
      <c r="L9" s="7"/>
      <c r="M9" s="7"/>
      <c r="N9" s="7"/>
      <c r="O9" s="7"/>
      <c r="P9" s="14">
        <f>SUM(D9:O9)</f>
        <v>120</v>
      </c>
    </row>
    <row r="10" spans="1:16" x14ac:dyDescent="0.2">
      <c r="B10" t="s">
        <v>88</v>
      </c>
      <c r="D10" s="7"/>
      <c r="E10" s="7"/>
      <c r="F10" s="7"/>
      <c r="G10" s="7"/>
      <c r="H10" s="7">
        <v>87.2</v>
      </c>
      <c r="I10" s="7"/>
      <c r="J10" s="7"/>
      <c r="K10" s="7"/>
      <c r="L10" s="7"/>
      <c r="M10" s="7"/>
      <c r="N10" s="7"/>
      <c r="O10" s="7"/>
      <c r="P10" s="14">
        <f t="shared" ref="P10:P39" si="0">SUM(D10:O10)</f>
        <v>87.2</v>
      </c>
    </row>
    <row r="11" spans="1:16" x14ac:dyDescent="0.2">
      <c r="B11" t="s">
        <v>1135</v>
      </c>
      <c r="D11" s="7"/>
      <c r="E11" s="7"/>
      <c r="F11" s="7"/>
      <c r="G11" s="7"/>
      <c r="H11" s="7">
        <v>4.3499999999999996</v>
      </c>
      <c r="I11" s="7"/>
      <c r="J11" s="7"/>
      <c r="K11" s="7"/>
      <c r="L11" s="7"/>
      <c r="M11" s="7"/>
      <c r="N11" s="7"/>
      <c r="O11" s="7"/>
      <c r="P11" s="14">
        <f t="shared" si="0"/>
        <v>4.3499999999999996</v>
      </c>
    </row>
    <row r="12" spans="1:16" x14ac:dyDescent="0.2">
      <c r="B12" t="s">
        <v>532</v>
      </c>
      <c r="C12" s="29"/>
      <c r="D12" s="7"/>
      <c r="E12" s="7"/>
      <c r="F12" s="7"/>
      <c r="G12" s="7"/>
      <c r="H12" s="7">
        <v>60.99</v>
      </c>
      <c r="I12" s="7"/>
      <c r="J12" s="7"/>
      <c r="K12" s="7"/>
      <c r="L12" s="7"/>
      <c r="M12" s="7"/>
      <c r="N12" s="7"/>
      <c r="O12" s="7"/>
      <c r="P12" s="14">
        <f t="shared" si="0"/>
        <v>60.99</v>
      </c>
    </row>
    <row r="13" spans="1:16" x14ac:dyDescent="0.2">
      <c r="B13" t="s">
        <v>1324</v>
      </c>
      <c r="C13" s="29"/>
      <c r="D13" s="7"/>
      <c r="E13" s="7"/>
      <c r="F13" s="7"/>
      <c r="G13" s="7"/>
      <c r="H13" s="7">
        <v>17.95</v>
      </c>
      <c r="I13" s="7"/>
      <c r="J13" s="7"/>
      <c r="K13" s="7"/>
      <c r="L13" s="7"/>
      <c r="M13" s="7"/>
      <c r="N13" s="7"/>
      <c r="O13" s="7"/>
      <c r="P13" s="14">
        <f t="shared" si="0"/>
        <v>17.95</v>
      </c>
    </row>
    <row r="14" spans="1:16" x14ac:dyDescent="0.2">
      <c r="B14" t="s">
        <v>1211</v>
      </c>
      <c r="D14" s="7"/>
      <c r="E14" s="7"/>
      <c r="F14" s="7"/>
      <c r="G14" s="7"/>
      <c r="H14" s="7">
        <v>403.27000000000004</v>
      </c>
      <c r="I14" s="7"/>
      <c r="J14" s="7"/>
      <c r="K14" s="7"/>
      <c r="L14" s="7"/>
      <c r="M14" s="7"/>
      <c r="N14" s="7"/>
      <c r="O14" s="7"/>
      <c r="P14" s="14">
        <f t="shared" si="0"/>
        <v>403.27000000000004</v>
      </c>
    </row>
    <row r="15" spans="1:16" x14ac:dyDescent="0.2">
      <c r="B15" t="s">
        <v>442</v>
      </c>
      <c r="C15" s="29"/>
      <c r="D15" s="7"/>
      <c r="E15" s="7"/>
      <c r="F15" s="7"/>
      <c r="G15" s="7"/>
      <c r="H15" s="7">
        <v>1785.69</v>
      </c>
      <c r="I15" s="7"/>
      <c r="J15" s="7"/>
      <c r="K15" s="7"/>
      <c r="L15" s="7"/>
      <c r="M15" s="7"/>
      <c r="N15" s="7"/>
      <c r="O15" s="7"/>
      <c r="P15" s="14">
        <f t="shared" si="0"/>
        <v>1785.69</v>
      </c>
    </row>
    <row r="16" spans="1:16" x14ac:dyDescent="0.2">
      <c r="B16" t="s">
        <v>481</v>
      </c>
      <c r="C16" s="29"/>
      <c r="D16" s="7"/>
      <c r="E16" s="7"/>
      <c r="F16" s="7"/>
      <c r="G16" s="7"/>
      <c r="H16" s="7">
        <v>1586.12</v>
      </c>
      <c r="I16" s="7"/>
      <c r="J16" s="7"/>
      <c r="K16" s="7"/>
      <c r="L16" s="7"/>
      <c r="M16" s="7"/>
      <c r="N16" s="7"/>
      <c r="O16" s="7"/>
      <c r="P16" s="14">
        <f t="shared" si="0"/>
        <v>1586.12</v>
      </c>
    </row>
    <row r="17" spans="1:16" x14ac:dyDescent="0.2">
      <c r="B17" t="s">
        <v>654</v>
      </c>
      <c r="D17" s="7"/>
      <c r="E17" s="7"/>
      <c r="F17" s="7"/>
      <c r="G17" s="7"/>
      <c r="H17" s="7">
        <v>311.96999999999997</v>
      </c>
      <c r="I17" s="7"/>
      <c r="J17" s="7"/>
      <c r="K17" s="7"/>
      <c r="L17" s="7"/>
      <c r="M17" s="7"/>
      <c r="N17" s="7"/>
      <c r="O17" s="7"/>
      <c r="P17" s="14">
        <f t="shared" si="0"/>
        <v>311.96999999999997</v>
      </c>
    </row>
    <row r="18" spans="1:16" x14ac:dyDescent="0.2">
      <c r="B18" t="s">
        <v>391</v>
      </c>
      <c r="D18" s="7"/>
      <c r="E18" s="7"/>
      <c r="F18" s="7"/>
      <c r="G18" s="7"/>
      <c r="H18" s="7">
        <v>725.04</v>
      </c>
      <c r="I18" s="7"/>
      <c r="J18" s="7"/>
      <c r="K18" s="7"/>
      <c r="L18" s="7"/>
      <c r="M18" s="7"/>
      <c r="N18" s="7"/>
      <c r="O18" s="7"/>
      <c r="P18" s="14">
        <f t="shared" si="0"/>
        <v>725.04</v>
      </c>
    </row>
    <row r="19" spans="1:16" x14ac:dyDescent="0.2">
      <c r="B19" t="s">
        <v>912</v>
      </c>
      <c r="D19" s="7"/>
      <c r="E19" s="7"/>
      <c r="F19" s="7"/>
      <c r="G19" s="7"/>
      <c r="H19" s="7">
        <v>98.3</v>
      </c>
      <c r="I19" s="7"/>
      <c r="J19" s="7"/>
      <c r="K19" s="7"/>
      <c r="L19" s="7"/>
      <c r="M19" s="7"/>
      <c r="N19" s="7"/>
      <c r="O19" s="7"/>
      <c r="P19" s="14">
        <f t="shared" si="0"/>
        <v>98.3</v>
      </c>
    </row>
    <row r="20" spans="1:16" x14ac:dyDescent="0.2">
      <c r="B20" t="s">
        <v>32</v>
      </c>
      <c r="D20" s="7"/>
      <c r="E20" s="7"/>
      <c r="F20" s="7"/>
      <c r="G20" s="7"/>
      <c r="H20" s="7">
        <v>454.83000000000004</v>
      </c>
      <c r="I20" s="7">
        <v>1247.95</v>
      </c>
      <c r="J20" s="7">
        <v>1245.03</v>
      </c>
      <c r="K20" s="7"/>
      <c r="L20" s="7"/>
      <c r="M20" s="7"/>
      <c r="N20" s="7"/>
      <c r="O20" s="7"/>
      <c r="P20" s="14">
        <f t="shared" si="0"/>
        <v>2947.8100000000004</v>
      </c>
    </row>
    <row r="21" spans="1:16" x14ac:dyDescent="0.2">
      <c r="B21" t="s">
        <v>767</v>
      </c>
      <c r="D21" s="7"/>
      <c r="E21" s="7"/>
      <c r="F21" s="7"/>
      <c r="G21" s="7"/>
      <c r="H21" s="7"/>
      <c r="I21" s="7"/>
      <c r="J21" s="7">
        <v>50</v>
      </c>
      <c r="K21" s="7"/>
      <c r="L21" s="7"/>
      <c r="M21" s="7"/>
      <c r="N21" s="7"/>
      <c r="O21" s="7"/>
      <c r="P21" s="14">
        <f t="shared" si="0"/>
        <v>50</v>
      </c>
    </row>
    <row r="22" spans="1:16" x14ac:dyDescent="0.2">
      <c r="B22" t="s">
        <v>97</v>
      </c>
      <c r="D22" s="7"/>
      <c r="E22" s="7"/>
      <c r="F22" s="7"/>
      <c r="G22" s="7"/>
      <c r="H22" s="7"/>
      <c r="I22" s="7"/>
      <c r="J22" s="7"/>
      <c r="K22" s="7">
        <v>58.95</v>
      </c>
      <c r="L22" s="7"/>
      <c r="M22" s="7"/>
      <c r="N22" s="7"/>
      <c r="O22" s="7"/>
      <c r="P22" s="14">
        <f t="shared" si="0"/>
        <v>58.95</v>
      </c>
    </row>
    <row r="23" spans="1:16" x14ac:dyDescent="0.2">
      <c r="B23" t="s">
        <v>1156</v>
      </c>
      <c r="D23" s="7"/>
      <c r="E23" s="7"/>
      <c r="F23" s="7"/>
      <c r="G23" s="7"/>
      <c r="H23" s="7"/>
      <c r="I23" s="7"/>
      <c r="J23" s="7"/>
      <c r="K23" s="7">
        <v>16.75</v>
      </c>
      <c r="L23" s="7"/>
      <c r="M23" s="7"/>
      <c r="N23" s="7">
        <v>40</v>
      </c>
      <c r="O23" s="7"/>
      <c r="P23" s="14">
        <f t="shared" si="0"/>
        <v>56.75</v>
      </c>
    </row>
    <row r="24" spans="1:16" x14ac:dyDescent="0.2">
      <c r="B24" t="s">
        <v>856</v>
      </c>
      <c r="C24" s="3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50</v>
      </c>
      <c r="P24" s="14">
        <f t="shared" si="0"/>
        <v>50</v>
      </c>
    </row>
    <row r="25" spans="1:16" x14ac:dyDescent="0.2">
      <c r="B25" t="s">
        <v>399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225</v>
      </c>
      <c r="O25" s="7"/>
      <c r="P25" s="14">
        <f t="shared" si="0"/>
        <v>225</v>
      </c>
    </row>
    <row r="26" spans="1:16" x14ac:dyDescent="0.2">
      <c r="B26" t="s">
        <v>39</v>
      </c>
      <c r="D26" s="7"/>
      <c r="E26" s="7"/>
      <c r="F26" s="7"/>
      <c r="G26" s="7"/>
      <c r="H26" s="7"/>
      <c r="I26" s="7"/>
      <c r="J26" s="7"/>
      <c r="K26" s="7">
        <v>68.97</v>
      </c>
      <c r="L26" s="7">
        <v>40</v>
      </c>
      <c r="M26" s="7">
        <v>874.2</v>
      </c>
      <c r="N26" s="7">
        <v>1905.5800000000002</v>
      </c>
      <c r="O26" s="7">
        <v>1149.52</v>
      </c>
      <c r="P26" s="14">
        <f t="shared" si="0"/>
        <v>4038.27</v>
      </c>
    </row>
    <row r="27" spans="1:16" x14ac:dyDescent="0.2">
      <c r="B27" t="s">
        <v>394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v>50</v>
      </c>
      <c r="O27" s="7">
        <v>75</v>
      </c>
      <c r="P27" s="14">
        <f t="shared" si="0"/>
        <v>125</v>
      </c>
    </row>
    <row r="28" spans="1:16" x14ac:dyDescent="0.2">
      <c r="B28" t="s">
        <v>614</v>
      </c>
      <c r="C28" s="29"/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v>50</v>
      </c>
      <c r="O28" s="7"/>
      <c r="P28" s="14">
        <f t="shared" si="0"/>
        <v>50</v>
      </c>
    </row>
    <row r="29" spans="1:16" x14ac:dyDescent="0.2">
      <c r="B29" t="s">
        <v>665</v>
      </c>
      <c r="D29" s="7"/>
      <c r="E29" s="7"/>
      <c r="F29" s="7"/>
      <c r="G29" s="7">
        <v>84.12</v>
      </c>
      <c r="H29" s="7"/>
      <c r="I29" s="7"/>
      <c r="J29" s="7"/>
      <c r="K29" s="7"/>
      <c r="L29" s="7"/>
      <c r="M29" s="7"/>
      <c r="N29" s="7"/>
      <c r="O29" s="7"/>
      <c r="P29" s="14">
        <f t="shared" si="0"/>
        <v>84.12</v>
      </c>
    </row>
    <row r="30" spans="1:16" x14ac:dyDescent="0.2">
      <c r="B30" t="s">
        <v>89</v>
      </c>
      <c r="C30" s="29"/>
      <c r="D30" s="7">
        <v>1918.4300000000005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4">
        <f t="shared" si="0"/>
        <v>1918.4300000000005</v>
      </c>
    </row>
    <row r="31" spans="1:16" x14ac:dyDescent="0.2">
      <c r="A31" s="30"/>
      <c r="B31" t="s">
        <v>53</v>
      </c>
      <c r="D31" s="7">
        <v>200</v>
      </c>
      <c r="E31" s="7">
        <v>43.87</v>
      </c>
      <c r="F31" s="7">
        <v>1181</v>
      </c>
      <c r="G31" s="7">
        <v>175.32</v>
      </c>
      <c r="H31" s="7"/>
      <c r="I31" s="7"/>
      <c r="J31" s="7"/>
      <c r="K31" s="7"/>
      <c r="L31" s="7"/>
      <c r="M31" s="7"/>
      <c r="N31" s="7">
        <v>48.29</v>
      </c>
      <c r="O31" s="7"/>
      <c r="P31" s="14">
        <f t="shared" si="0"/>
        <v>1648.4799999999998</v>
      </c>
    </row>
    <row r="32" spans="1:16" x14ac:dyDescent="0.2">
      <c r="A32" s="29"/>
      <c r="B32" t="s">
        <v>43</v>
      </c>
      <c r="D32" s="7"/>
      <c r="E32" s="7">
        <v>2928.21</v>
      </c>
      <c r="F32" s="7"/>
      <c r="G32" s="7"/>
      <c r="H32" s="7"/>
      <c r="I32" s="7"/>
      <c r="J32" s="7"/>
      <c r="K32" s="7"/>
      <c r="L32" s="7"/>
      <c r="M32" s="7"/>
      <c r="N32" s="7">
        <v>2675</v>
      </c>
      <c r="O32" s="7"/>
      <c r="P32" s="14">
        <f t="shared" si="0"/>
        <v>5603.21</v>
      </c>
    </row>
    <row r="33" spans="1:16" x14ac:dyDescent="0.2">
      <c r="A33" s="29"/>
      <c r="B33" t="s">
        <v>1183</v>
      </c>
      <c r="D33" s="7">
        <v>80.849999999999994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4">
        <f t="shared" si="0"/>
        <v>80.849999999999994</v>
      </c>
    </row>
    <row r="34" spans="1:16" x14ac:dyDescent="0.2">
      <c r="A34" s="29"/>
      <c r="B34" t="s">
        <v>15</v>
      </c>
      <c r="D34" s="7">
        <v>4628.9699999999993</v>
      </c>
      <c r="E34" s="7">
        <v>435.83000000000004</v>
      </c>
      <c r="F34" s="7"/>
      <c r="G34" s="7"/>
      <c r="H34" s="7"/>
      <c r="I34" s="7"/>
      <c r="J34" s="7"/>
      <c r="K34" s="7">
        <v>2530</v>
      </c>
      <c r="L34" s="7"/>
      <c r="M34" s="7"/>
      <c r="N34" s="7">
        <v>232.5</v>
      </c>
      <c r="O34" s="7"/>
      <c r="P34" s="14">
        <f t="shared" si="0"/>
        <v>7827.2999999999993</v>
      </c>
    </row>
    <row r="35" spans="1:16" x14ac:dyDescent="0.2">
      <c r="A35" s="29"/>
      <c r="B35" t="s">
        <v>312</v>
      </c>
      <c r="D35" s="7">
        <v>147.87999999999994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4">
        <f t="shared" si="0"/>
        <v>147.87999999999994</v>
      </c>
    </row>
    <row r="36" spans="1:16" x14ac:dyDescent="0.2">
      <c r="A36" s="29"/>
      <c r="B36" t="s">
        <v>387</v>
      </c>
      <c r="D36" s="7">
        <v>6659</v>
      </c>
      <c r="E36" s="7">
        <v>25</v>
      </c>
      <c r="F36" s="7"/>
      <c r="G36" s="7"/>
      <c r="H36" s="7">
        <v>125</v>
      </c>
      <c r="I36" s="7"/>
      <c r="J36" s="7"/>
      <c r="K36" s="7"/>
      <c r="L36" s="7"/>
      <c r="M36" s="7"/>
      <c r="N36" s="7"/>
      <c r="O36" s="7"/>
      <c r="P36" s="14">
        <f t="shared" si="0"/>
        <v>6809</v>
      </c>
    </row>
    <row r="37" spans="1:16" x14ac:dyDescent="0.2">
      <c r="A37" s="29"/>
      <c r="B37" t="s">
        <v>45</v>
      </c>
      <c r="D37" s="7">
        <v>12138.209999999997</v>
      </c>
      <c r="E37" s="7">
        <v>2431.46</v>
      </c>
      <c r="F37" s="7">
        <v>4766.17</v>
      </c>
      <c r="G37" s="7">
        <v>2823.9</v>
      </c>
      <c r="H37" s="7">
        <v>2680.96</v>
      </c>
      <c r="I37" s="7"/>
      <c r="J37" s="7"/>
      <c r="K37" s="7">
        <v>830</v>
      </c>
      <c r="L37" s="7"/>
      <c r="M37" s="7"/>
      <c r="N37" s="7">
        <v>3786.88</v>
      </c>
      <c r="O37" s="7"/>
      <c r="P37" s="14">
        <f t="shared" si="0"/>
        <v>29457.579999999998</v>
      </c>
    </row>
    <row r="38" spans="1:16" x14ac:dyDescent="0.2">
      <c r="A38" s="29"/>
      <c r="B38" t="s">
        <v>49</v>
      </c>
      <c r="D38" s="7">
        <v>12891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4">
        <f t="shared" si="0"/>
        <v>12891</v>
      </c>
    </row>
    <row r="39" spans="1:16" x14ac:dyDescent="0.2">
      <c r="A39" s="13"/>
      <c r="B39" s="13"/>
      <c r="C39" s="13"/>
      <c r="D39" s="13">
        <f>SUM(D9:D38)</f>
        <v>38664.339999999997</v>
      </c>
      <c r="E39" s="13">
        <f t="shared" ref="E39:O39" si="1">SUM(E9:E38)</f>
        <v>5864.37</v>
      </c>
      <c r="F39" s="13">
        <f t="shared" si="1"/>
        <v>5947.17</v>
      </c>
      <c r="G39" s="13">
        <f t="shared" si="1"/>
        <v>3083.34</v>
      </c>
      <c r="H39" s="13">
        <f t="shared" si="1"/>
        <v>8461.67</v>
      </c>
      <c r="I39" s="13">
        <f t="shared" si="1"/>
        <v>1247.95</v>
      </c>
      <c r="J39" s="13">
        <f t="shared" si="1"/>
        <v>1295.03</v>
      </c>
      <c r="K39" s="13">
        <f t="shared" si="1"/>
        <v>3504.67</v>
      </c>
      <c r="L39" s="13">
        <f t="shared" si="1"/>
        <v>40</v>
      </c>
      <c r="M39" s="13">
        <f t="shared" si="1"/>
        <v>874.2</v>
      </c>
      <c r="N39" s="13">
        <f t="shared" si="1"/>
        <v>9013.25</v>
      </c>
      <c r="O39" s="13">
        <f t="shared" si="1"/>
        <v>1274.52</v>
      </c>
      <c r="P39" s="11">
        <f t="shared" si="0"/>
        <v>79270.509999999995</v>
      </c>
    </row>
    <row r="40" spans="1:16" x14ac:dyDescent="0.2">
      <c r="A40" s="13" t="s">
        <v>209</v>
      </c>
      <c r="B40" s="13"/>
      <c r="C40" s="13"/>
      <c r="D40" s="13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">
      <c r="A41" s="13"/>
      <c r="B41" s="13"/>
      <c r="C41" s="1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4" spans="1:16" outlineLevel="1" x14ac:dyDescent="0.2"/>
    <row r="45" spans="1:16" outlineLevel="1" x14ac:dyDescent="0.2">
      <c r="A45" s="13" t="s">
        <v>1405</v>
      </c>
      <c r="D45" s="11" t="s">
        <v>231</v>
      </c>
      <c r="E45" s="11" t="s">
        <v>232</v>
      </c>
      <c r="F45" s="11" t="s">
        <v>233</v>
      </c>
      <c r="G45" s="11" t="s">
        <v>234</v>
      </c>
      <c r="H45" s="11" t="s">
        <v>235</v>
      </c>
      <c r="I45" s="11" t="s">
        <v>236</v>
      </c>
      <c r="J45" s="11" t="s">
        <v>237</v>
      </c>
      <c r="K45" s="11" t="s">
        <v>238</v>
      </c>
      <c r="L45" s="11" t="s">
        <v>601</v>
      </c>
      <c r="M45" s="11" t="s">
        <v>239</v>
      </c>
      <c r="N45" s="11" t="s">
        <v>240</v>
      </c>
      <c r="O45" s="11" t="s">
        <v>241</v>
      </c>
      <c r="P45" s="14"/>
    </row>
    <row r="46" spans="1:16" outlineLevel="1" x14ac:dyDescent="0.2">
      <c r="B46" t="s">
        <v>1349</v>
      </c>
      <c r="C46" s="15">
        <v>7</v>
      </c>
      <c r="D46" s="16">
        <v>0.70135000000000003</v>
      </c>
      <c r="E46" s="16">
        <v>0.77714000000000005</v>
      </c>
      <c r="F46" s="16">
        <f>E46</f>
        <v>0.77714000000000005</v>
      </c>
      <c r="G46" s="16">
        <f>F46</f>
        <v>0.77714000000000005</v>
      </c>
      <c r="H46" s="17">
        <v>1</v>
      </c>
      <c r="I46" s="17">
        <v>1</v>
      </c>
      <c r="J46" s="17">
        <v>1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4"/>
    </row>
    <row r="47" spans="1:16" outlineLevel="1" x14ac:dyDescent="0.2">
      <c r="B47" t="s">
        <v>88</v>
      </c>
      <c r="C47" s="15">
        <v>7</v>
      </c>
      <c r="D47" s="16">
        <f>D46</f>
        <v>0.70135000000000003</v>
      </c>
      <c r="E47" s="16">
        <f t="shared" ref="E47:G48" si="2">E46</f>
        <v>0.77714000000000005</v>
      </c>
      <c r="F47" s="16">
        <f t="shared" si="2"/>
        <v>0.77714000000000005</v>
      </c>
      <c r="G47" s="16">
        <f t="shared" si="2"/>
        <v>0.77714000000000005</v>
      </c>
      <c r="H47" s="17">
        <v>1</v>
      </c>
      <c r="I47" s="17">
        <v>1</v>
      </c>
      <c r="J47" s="17">
        <v>1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4"/>
    </row>
    <row r="48" spans="1:16" outlineLevel="1" x14ac:dyDescent="0.2">
      <c r="B48" t="s">
        <v>1135</v>
      </c>
      <c r="C48" s="15">
        <v>7</v>
      </c>
      <c r="D48" s="16">
        <f>D47</f>
        <v>0.70135000000000003</v>
      </c>
      <c r="E48" s="16">
        <f t="shared" si="2"/>
        <v>0.77714000000000005</v>
      </c>
      <c r="F48" s="16">
        <f t="shared" si="2"/>
        <v>0.77714000000000005</v>
      </c>
      <c r="G48" s="16">
        <f t="shared" si="2"/>
        <v>0.77714000000000005</v>
      </c>
      <c r="H48" s="17">
        <v>1</v>
      </c>
      <c r="I48" s="17">
        <v>1</v>
      </c>
      <c r="J48" s="17">
        <v>1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4"/>
    </row>
    <row r="49" spans="2:16" outlineLevel="1" x14ac:dyDescent="0.2">
      <c r="B49" t="s">
        <v>532</v>
      </c>
      <c r="C49" s="15">
        <v>7</v>
      </c>
      <c r="D49" s="16">
        <f t="shared" ref="D49:G65" si="3">D48</f>
        <v>0.70135000000000003</v>
      </c>
      <c r="E49" s="16">
        <f t="shared" si="3"/>
        <v>0.77714000000000005</v>
      </c>
      <c r="F49" s="16">
        <f t="shared" si="3"/>
        <v>0.77714000000000005</v>
      </c>
      <c r="G49" s="16">
        <f t="shared" si="3"/>
        <v>0.77714000000000005</v>
      </c>
      <c r="H49" s="17">
        <v>1</v>
      </c>
      <c r="I49" s="17">
        <v>1</v>
      </c>
      <c r="J49" s="17">
        <v>1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4"/>
    </row>
    <row r="50" spans="2:16" outlineLevel="1" x14ac:dyDescent="0.2">
      <c r="B50" t="s">
        <v>1324</v>
      </c>
      <c r="C50" s="15">
        <v>7</v>
      </c>
      <c r="D50" s="16">
        <f t="shared" si="3"/>
        <v>0.70135000000000003</v>
      </c>
      <c r="E50" s="16">
        <f t="shared" si="3"/>
        <v>0.77714000000000005</v>
      </c>
      <c r="F50" s="16">
        <f t="shared" si="3"/>
        <v>0.77714000000000005</v>
      </c>
      <c r="G50" s="16">
        <f t="shared" si="3"/>
        <v>0.77714000000000005</v>
      </c>
      <c r="H50" s="17">
        <v>1</v>
      </c>
      <c r="I50" s="17">
        <v>1</v>
      </c>
      <c r="J50" s="17">
        <v>1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4"/>
    </row>
    <row r="51" spans="2:16" outlineLevel="1" x14ac:dyDescent="0.2">
      <c r="B51" t="s">
        <v>1211</v>
      </c>
      <c r="C51" s="15">
        <v>7</v>
      </c>
      <c r="D51" s="16">
        <f t="shared" si="3"/>
        <v>0.70135000000000003</v>
      </c>
      <c r="E51" s="16">
        <f t="shared" si="3"/>
        <v>0.77714000000000005</v>
      </c>
      <c r="F51" s="16">
        <f t="shared" si="3"/>
        <v>0.77714000000000005</v>
      </c>
      <c r="G51" s="16">
        <f t="shared" si="3"/>
        <v>0.77714000000000005</v>
      </c>
      <c r="H51" s="17">
        <v>1</v>
      </c>
      <c r="I51" s="17">
        <v>1</v>
      </c>
      <c r="J51" s="17">
        <v>1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4"/>
    </row>
    <row r="52" spans="2:16" outlineLevel="1" x14ac:dyDescent="0.2">
      <c r="B52" t="s">
        <v>442</v>
      </c>
      <c r="C52" s="15">
        <v>7</v>
      </c>
      <c r="D52" s="16">
        <f t="shared" si="3"/>
        <v>0.70135000000000003</v>
      </c>
      <c r="E52" s="16">
        <f t="shared" si="3"/>
        <v>0.77714000000000005</v>
      </c>
      <c r="F52" s="16">
        <f t="shared" si="3"/>
        <v>0.77714000000000005</v>
      </c>
      <c r="G52" s="16">
        <f t="shared" si="3"/>
        <v>0.77714000000000005</v>
      </c>
      <c r="H52" s="17">
        <v>1</v>
      </c>
      <c r="I52" s="17">
        <v>1</v>
      </c>
      <c r="J52" s="17">
        <v>1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4"/>
    </row>
    <row r="53" spans="2:16" outlineLevel="1" x14ac:dyDescent="0.2">
      <c r="B53" t="s">
        <v>481</v>
      </c>
      <c r="C53" s="15">
        <v>7</v>
      </c>
      <c r="D53" s="16">
        <f t="shared" si="3"/>
        <v>0.70135000000000003</v>
      </c>
      <c r="E53" s="16">
        <f t="shared" si="3"/>
        <v>0.77714000000000005</v>
      </c>
      <c r="F53" s="16">
        <f t="shared" si="3"/>
        <v>0.77714000000000005</v>
      </c>
      <c r="G53" s="16">
        <f t="shared" si="3"/>
        <v>0.77714000000000005</v>
      </c>
      <c r="H53" s="17">
        <v>1</v>
      </c>
      <c r="I53" s="17">
        <v>1</v>
      </c>
      <c r="J53" s="17">
        <v>1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4"/>
    </row>
    <row r="54" spans="2:16" outlineLevel="1" x14ac:dyDescent="0.2">
      <c r="B54" t="s">
        <v>654</v>
      </c>
      <c r="C54" s="15">
        <v>7</v>
      </c>
      <c r="D54" s="16">
        <f t="shared" si="3"/>
        <v>0.70135000000000003</v>
      </c>
      <c r="E54" s="16">
        <f t="shared" si="3"/>
        <v>0.77714000000000005</v>
      </c>
      <c r="F54" s="16">
        <f t="shared" si="3"/>
        <v>0.77714000000000005</v>
      </c>
      <c r="G54" s="16">
        <f t="shared" si="3"/>
        <v>0.77714000000000005</v>
      </c>
      <c r="H54" s="17">
        <v>1</v>
      </c>
      <c r="I54" s="17">
        <v>1</v>
      </c>
      <c r="J54" s="17">
        <v>1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4"/>
    </row>
    <row r="55" spans="2:16" outlineLevel="1" x14ac:dyDescent="0.2">
      <c r="B55" t="s">
        <v>391</v>
      </c>
      <c r="C55" s="15">
        <v>7</v>
      </c>
      <c r="D55" s="16">
        <f t="shared" si="3"/>
        <v>0.70135000000000003</v>
      </c>
      <c r="E55" s="16">
        <f t="shared" si="3"/>
        <v>0.77714000000000005</v>
      </c>
      <c r="F55" s="16">
        <f t="shared" si="3"/>
        <v>0.77714000000000005</v>
      </c>
      <c r="G55" s="16">
        <f t="shared" si="3"/>
        <v>0.77714000000000005</v>
      </c>
      <c r="H55" s="17">
        <v>1</v>
      </c>
      <c r="I55" s="17">
        <v>1</v>
      </c>
      <c r="J55" s="17">
        <v>1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4"/>
    </row>
    <row r="56" spans="2:16" outlineLevel="1" x14ac:dyDescent="0.2">
      <c r="B56" t="s">
        <v>912</v>
      </c>
      <c r="C56" s="15">
        <v>7</v>
      </c>
      <c r="D56" s="16">
        <f t="shared" si="3"/>
        <v>0.70135000000000003</v>
      </c>
      <c r="E56" s="16">
        <f t="shared" si="3"/>
        <v>0.77714000000000005</v>
      </c>
      <c r="F56" s="16">
        <f t="shared" si="3"/>
        <v>0.77714000000000005</v>
      </c>
      <c r="G56" s="16">
        <f t="shared" si="3"/>
        <v>0.77714000000000005</v>
      </c>
      <c r="H56" s="17">
        <v>1</v>
      </c>
      <c r="I56" s="17">
        <v>1</v>
      </c>
      <c r="J56" s="17">
        <v>1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4"/>
    </row>
    <row r="57" spans="2:16" outlineLevel="1" x14ac:dyDescent="0.2">
      <c r="B57" t="s">
        <v>32</v>
      </c>
      <c r="C57" s="15">
        <v>7</v>
      </c>
      <c r="D57" s="16">
        <f t="shared" si="3"/>
        <v>0.70135000000000003</v>
      </c>
      <c r="E57" s="16">
        <f t="shared" si="3"/>
        <v>0.77714000000000005</v>
      </c>
      <c r="F57" s="16">
        <f t="shared" si="3"/>
        <v>0.77714000000000005</v>
      </c>
      <c r="G57" s="16">
        <f t="shared" si="3"/>
        <v>0.77714000000000005</v>
      </c>
      <c r="H57" s="17">
        <v>1</v>
      </c>
      <c r="I57" s="17">
        <v>1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4"/>
    </row>
    <row r="58" spans="2:16" outlineLevel="1" x14ac:dyDescent="0.2">
      <c r="B58" t="s">
        <v>767</v>
      </c>
      <c r="C58" s="15">
        <v>7</v>
      </c>
      <c r="D58" s="16">
        <f t="shared" si="3"/>
        <v>0.70135000000000003</v>
      </c>
      <c r="E58" s="16">
        <f t="shared" si="3"/>
        <v>0.77714000000000005</v>
      </c>
      <c r="F58" s="16">
        <f t="shared" si="3"/>
        <v>0.77714000000000005</v>
      </c>
      <c r="G58" s="16">
        <f t="shared" si="3"/>
        <v>0.77714000000000005</v>
      </c>
      <c r="H58" s="17">
        <v>1</v>
      </c>
      <c r="I58" s="17">
        <v>1</v>
      </c>
      <c r="J58" s="17">
        <v>1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4"/>
    </row>
    <row r="59" spans="2:16" outlineLevel="1" x14ac:dyDescent="0.2">
      <c r="B59" t="s">
        <v>97</v>
      </c>
      <c r="C59" s="15">
        <v>7</v>
      </c>
      <c r="D59" s="16">
        <f t="shared" si="3"/>
        <v>0.70135000000000003</v>
      </c>
      <c r="E59" s="16">
        <f t="shared" si="3"/>
        <v>0.77714000000000005</v>
      </c>
      <c r="F59" s="16">
        <f t="shared" si="3"/>
        <v>0.77714000000000005</v>
      </c>
      <c r="G59" s="16">
        <f t="shared" si="3"/>
        <v>0.77714000000000005</v>
      </c>
      <c r="H59" s="17">
        <v>1</v>
      </c>
      <c r="I59" s="17">
        <v>1</v>
      </c>
      <c r="J59" s="17">
        <v>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4"/>
    </row>
    <row r="60" spans="2:16" outlineLevel="1" x14ac:dyDescent="0.2">
      <c r="B60" t="s">
        <v>1156</v>
      </c>
      <c r="C60" s="15">
        <v>7</v>
      </c>
      <c r="D60" s="16">
        <f t="shared" si="3"/>
        <v>0.70135000000000003</v>
      </c>
      <c r="E60" s="16">
        <f t="shared" si="3"/>
        <v>0.77714000000000005</v>
      </c>
      <c r="F60" s="16">
        <f t="shared" si="3"/>
        <v>0.77714000000000005</v>
      </c>
      <c r="G60" s="16">
        <f t="shared" si="3"/>
        <v>0.77714000000000005</v>
      </c>
      <c r="H60" s="17">
        <v>1</v>
      </c>
      <c r="I60" s="17">
        <v>1</v>
      </c>
      <c r="J60" s="17">
        <v>1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4"/>
    </row>
    <row r="61" spans="2:16" outlineLevel="1" x14ac:dyDescent="0.2">
      <c r="B61" t="s">
        <v>856</v>
      </c>
      <c r="C61" s="15">
        <v>7</v>
      </c>
      <c r="D61" s="16">
        <f t="shared" si="3"/>
        <v>0.70135000000000003</v>
      </c>
      <c r="E61" s="16">
        <f t="shared" si="3"/>
        <v>0.77714000000000005</v>
      </c>
      <c r="F61" s="16">
        <f t="shared" si="3"/>
        <v>0.77714000000000005</v>
      </c>
      <c r="G61" s="16">
        <f t="shared" si="3"/>
        <v>0.77714000000000005</v>
      </c>
      <c r="H61" s="17">
        <v>1</v>
      </c>
      <c r="I61" s="17">
        <v>1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4"/>
    </row>
    <row r="62" spans="2:16" outlineLevel="1" x14ac:dyDescent="0.2">
      <c r="B62" t="s">
        <v>399</v>
      </c>
      <c r="C62" s="15">
        <v>7</v>
      </c>
      <c r="D62" s="16">
        <f t="shared" si="3"/>
        <v>0.70135000000000003</v>
      </c>
      <c r="E62" s="16">
        <f t="shared" si="3"/>
        <v>0.77714000000000005</v>
      </c>
      <c r="F62" s="16">
        <f t="shared" si="3"/>
        <v>0.77714000000000005</v>
      </c>
      <c r="G62" s="16">
        <f t="shared" si="3"/>
        <v>0.77714000000000005</v>
      </c>
      <c r="H62" s="17">
        <v>1</v>
      </c>
      <c r="I62" s="17">
        <v>1</v>
      </c>
      <c r="J62" s="17">
        <v>1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4"/>
    </row>
    <row r="63" spans="2:16" outlineLevel="1" x14ac:dyDescent="0.2">
      <c r="B63" t="s">
        <v>39</v>
      </c>
      <c r="C63" s="15">
        <v>7</v>
      </c>
      <c r="D63" s="16">
        <f t="shared" si="3"/>
        <v>0.70135000000000003</v>
      </c>
      <c r="E63" s="16">
        <f t="shared" si="3"/>
        <v>0.77714000000000005</v>
      </c>
      <c r="F63" s="16">
        <f t="shared" si="3"/>
        <v>0.77714000000000005</v>
      </c>
      <c r="G63" s="16">
        <f t="shared" si="3"/>
        <v>0.77714000000000005</v>
      </c>
      <c r="H63" s="17">
        <v>1</v>
      </c>
      <c r="I63" s="17">
        <v>1</v>
      </c>
      <c r="J63" s="17">
        <v>1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4"/>
    </row>
    <row r="64" spans="2:16" outlineLevel="1" x14ac:dyDescent="0.2">
      <c r="B64" t="s">
        <v>394</v>
      </c>
      <c r="C64" s="15">
        <v>7</v>
      </c>
      <c r="D64" s="16">
        <f t="shared" si="3"/>
        <v>0.70135000000000003</v>
      </c>
      <c r="E64" s="16">
        <f t="shared" si="3"/>
        <v>0.77714000000000005</v>
      </c>
      <c r="F64" s="16">
        <f t="shared" si="3"/>
        <v>0.77714000000000005</v>
      </c>
      <c r="G64" s="16">
        <f t="shared" si="3"/>
        <v>0.77714000000000005</v>
      </c>
      <c r="H64" s="17">
        <v>1</v>
      </c>
      <c r="I64" s="17">
        <v>1</v>
      </c>
      <c r="J64" s="17">
        <v>1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4"/>
    </row>
    <row r="65" spans="1:16" outlineLevel="1" x14ac:dyDescent="0.2">
      <c r="B65" t="s">
        <v>614</v>
      </c>
      <c r="C65" s="15">
        <v>7</v>
      </c>
      <c r="D65" s="16">
        <f t="shared" si="3"/>
        <v>0.70135000000000003</v>
      </c>
      <c r="E65" s="16">
        <f t="shared" si="3"/>
        <v>0.77714000000000005</v>
      </c>
      <c r="F65" s="16">
        <f t="shared" si="3"/>
        <v>0.77714000000000005</v>
      </c>
      <c r="G65" s="16">
        <f t="shared" si="3"/>
        <v>0.77714000000000005</v>
      </c>
      <c r="H65" s="17">
        <v>1</v>
      </c>
      <c r="I65" s="17">
        <v>1</v>
      </c>
      <c r="J65" s="17">
        <v>1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4"/>
    </row>
    <row r="66" spans="1:16" outlineLevel="1" x14ac:dyDescent="0.2">
      <c r="B66" t="s">
        <v>665</v>
      </c>
      <c r="C66" s="15">
        <v>7</v>
      </c>
      <c r="D66" s="16">
        <v>0.52395000000000003</v>
      </c>
      <c r="E66" s="16">
        <v>0.60882000000000003</v>
      </c>
      <c r="F66" s="16">
        <v>0.60882000000000003</v>
      </c>
      <c r="G66" s="16">
        <v>0.60882000000000003</v>
      </c>
      <c r="H66" s="17">
        <v>1</v>
      </c>
      <c r="I66" s="17">
        <v>1</v>
      </c>
      <c r="J66" s="17">
        <v>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4"/>
    </row>
    <row r="67" spans="1:16" outlineLevel="1" x14ac:dyDescent="0.2">
      <c r="B67" t="s">
        <v>89</v>
      </c>
      <c r="C67" s="15">
        <v>7</v>
      </c>
      <c r="D67" s="16">
        <f t="shared" ref="D67:D70" si="4">D66</f>
        <v>0.52395000000000003</v>
      </c>
      <c r="E67" s="16">
        <f t="shared" ref="E67:E70" si="5">E66</f>
        <v>0.60882000000000003</v>
      </c>
      <c r="F67" s="16">
        <f t="shared" ref="F67:G67" si="6">E67</f>
        <v>0.60882000000000003</v>
      </c>
      <c r="G67" s="16">
        <f t="shared" si="6"/>
        <v>0.60882000000000003</v>
      </c>
      <c r="H67" s="17">
        <v>1</v>
      </c>
      <c r="I67" s="17">
        <v>1</v>
      </c>
      <c r="J67" s="17">
        <v>1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4"/>
    </row>
    <row r="68" spans="1:16" outlineLevel="1" x14ac:dyDescent="0.2">
      <c r="B68" t="s">
        <v>53</v>
      </c>
      <c r="C68" s="15">
        <v>7</v>
      </c>
      <c r="D68" s="16">
        <f t="shared" si="4"/>
        <v>0.52395000000000003</v>
      </c>
      <c r="E68" s="16">
        <f t="shared" si="5"/>
        <v>0.60882000000000003</v>
      </c>
      <c r="F68" s="16">
        <f t="shared" ref="F68:G68" si="7">E68</f>
        <v>0.60882000000000003</v>
      </c>
      <c r="G68" s="16">
        <f t="shared" si="7"/>
        <v>0.60882000000000003</v>
      </c>
      <c r="H68" s="17">
        <v>1</v>
      </c>
      <c r="I68" s="17">
        <v>1</v>
      </c>
      <c r="J68" s="17">
        <v>1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4"/>
    </row>
    <row r="69" spans="1:16" outlineLevel="1" x14ac:dyDescent="0.2">
      <c r="B69" t="s">
        <v>43</v>
      </c>
      <c r="C69" s="15">
        <v>7</v>
      </c>
      <c r="D69" s="16">
        <f t="shared" si="4"/>
        <v>0.52395000000000003</v>
      </c>
      <c r="E69" s="16">
        <f t="shared" si="5"/>
        <v>0.60882000000000003</v>
      </c>
      <c r="F69" s="16">
        <f t="shared" ref="F69:G69" si="8">E69</f>
        <v>0.60882000000000003</v>
      </c>
      <c r="G69" s="16">
        <f t="shared" si="8"/>
        <v>0.60882000000000003</v>
      </c>
      <c r="H69" s="17">
        <v>1</v>
      </c>
      <c r="I69" s="17">
        <v>1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4"/>
    </row>
    <row r="70" spans="1:16" outlineLevel="1" x14ac:dyDescent="0.2">
      <c r="B70" t="s">
        <v>1183</v>
      </c>
      <c r="C70" s="15">
        <v>7</v>
      </c>
      <c r="D70" s="16">
        <f t="shared" si="4"/>
        <v>0.52395000000000003</v>
      </c>
      <c r="E70" s="16">
        <f t="shared" si="5"/>
        <v>0.60882000000000003</v>
      </c>
      <c r="F70" s="16">
        <f t="shared" ref="F70" si="9">E70</f>
        <v>0.60882000000000003</v>
      </c>
      <c r="G70" s="16">
        <f t="shared" ref="G70" si="10">F70</f>
        <v>0.60882000000000003</v>
      </c>
      <c r="H70" s="17">
        <v>1</v>
      </c>
      <c r="I70" s="17">
        <v>1</v>
      </c>
      <c r="J70" s="17">
        <v>1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4"/>
    </row>
    <row r="71" spans="1:16" outlineLevel="1" x14ac:dyDescent="0.2">
      <c r="B71" t="s">
        <v>15</v>
      </c>
      <c r="C71" s="15">
        <v>7</v>
      </c>
      <c r="D71" s="16">
        <f>D65</f>
        <v>0.70135000000000003</v>
      </c>
      <c r="E71" s="16">
        <f>E65</f>
        <v>0.77714000000000005</v>
      </c>
      <c r="F71" s="16">
        <f t="shared" ref="F71:G71" si="11">E71</f>
        <v>0.77714000000000005</v>
      </c>
      <c r="G71" s="16">
        <f t="shared" si="11"/>
        <v>0.77714000000000005</v>
      </c>
      <c r="H71" s="17">
        <v>1</v>
      </c>
      <c r="I71" s="17">
        <v>1</v>
      </c>
      <c r="J71" s="17">
        <v>1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4"/>
    </row>
    <row r="72" spans="1:16" outlineLevel="1" x14ac:dyDescent="0.2">
      <c r="B72" t="s">
        <v>312</v>
      </c>
      <c r="C72" s="15">
        <v>7</v>
      </c>
      <c r="D72" s="16">
        <f>D71</f>
        <v>0.70135000000000003</v>
      </c>
      <c r="E72" s="16">
        <f>E71</f>
        <v>0.77714000000000005</v>
      </c>
      <c r="F72" s="16">
        <f t="shared" ref="F72" si="12">E72</f>
        <v>0.77714000000000005</v>
      </c>
      <c r="G72" s="16">
        <f t="shared" ref="G72" si="13">F72</f>
        <v>0.77714000000000005</v>
      </c>
      <c r="H72" s="17">
        <v>1</v>
      </c>
      <c r="I72" s="17">
        <v>1</v>
      </c>
      <c r="J72" s="17">
        <v>1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4"/>
    </row>
    <row r="73" spans="1:16" outlineLevel="1" x14ac:dyDescent="0.2">
      <c r="B73" t="s">
        <v>387</v>
      </c>
      <c r="C73" s="15">
        <v>7</v>
      </c>
      <c r="D73" s="16">
        <f t="shared" ref="D73:D75" si="14">D72</f>
        <v>0.70135000000000003</v>
      </c>
      <c r="E73" s="16">
        <f t="shared" ref="E73:G73" si="15">E72</f>
        <v>0.77714000000000005</v>
      </c>
      <c r="F73" s="16">
        <f t="shared" si="15"/>
        <v>0.77714000000000005</v>
      </c>
      <c r="G73" s="16">
        <f t="shared" si="15"/>
        <v>0.77714000000000005</v>
      </c>
      <c r="H73" s="17">
        <v>1</v>
      </c>
      <c r="I73" s="17">
        <v>1</v>
      </c>
      <c r="J73" s="17">
        <v>1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4"/>
    </row>
    <row r="74" spans="1:16" outlineLevel="1" x14ac:dyDescent="0.2">
      <c r="B74" t="s">
        <v>45</v>
      </c>
      <c r="C74" s="15">
        <v>7</v>
      </c>
      <c r="D74" s="16">
        <f t="shared" si="14"/>
        <v>0.70135000000000003</v>
      </c>
      <c r="E74" s="16">
        <f>E71</f>
        <v>0.77714000000000005</v>
      </c>
      <c r="F74" s="16">
        <f t="shared" ref="F74:G74" si="16">E74</f>
        <v>0.77714000000000005</v>
      </c>
      <c r="G74" s="16">
        <f t="shared" si="16"/>
        <v>0.77714000000000005</v>
      </c>
      <c r="H74" s="17">
        <v>1</v>
      </c>
      <c r="I74" s="17">
        <v>1</v>
      </c>
      <c r="J74" s="17">
        <v>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4"/>
    </row>
    <row r="75" spans="1:16" outlineLevel="1" x14ac:dyDescent="0.2">
      <c r="B75" t="s">
        <v>49</v>
      </c>
      <c r="C75" s="15">
        <v>7</v>
      </c>
      <c r="D75" s="16">
        <f t="shared" si="14"/>
        <v>0.70135000000000003</v>
      </c>
      <c r="E75" s="16">
        <f>E65</f>
        <v>0.77714000000000005</v>
      </c>
      <c r="F75" s="16">
        <f t="shared" ref="F75:G75" si="17">E75</f>
        <v>0.77714000000000005</v>
      </c>
      <c r="G75" s="16">
        <f t="shared" si="17"/>
        <v>0.77714000000000005</v>
      </c>
      <c r="H75" s="17">
        <v>1</v>
      </c>
      <c r="I75" s="17">
        <v>1</v>
      </c>
      <c r="J75" s="17">
        <v>1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4"/>
    </row>
    <row r="76" spans="1:16" ht="13.5" outlineLevel="1" thickBot="1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4"/>
    </row>
    <row r="77" spans="1:16" outlineLevel="1" x14ac:dyDescent="0.2">
      <c r="P77" s="14"/>
    </row>
    <row r="78" spans="1:16" outlineLevel="1" x14ac:dyDescent="0.2">
      <c r="P78" s="14"/>
    </row>
    <row r="79" spans="1:16" outlineLevel="1" x14ac:dyDescent="0.2">
      <c r="P79" s="14"/>
    </row>
    <row r="80" spans="1:16" outlineLevel="1" x14ac:dyDescent="0.2">
      <c r="A80" s="13" t="s">
        <v>1406</v>
      </c>
      <c r="D80" s="11" t="s">
        <v>231</v>
      </c>
      <c r="E80" s="11" t="s">
        <v>232</v>
      </c>
      <c r="F80" s="11" t="s">
        <v>233</v>
      </c>
      <c r="G80" s="11" t="s">
        <v>234</v>
      </c>
      <c r="H80" s="11" t="s">
        <v>235</v>
      </c>
      <c r="I80" s="11" t="s">
        <v>236</v>
      </c>
      <c r="J80" s="11" t="s">
        <v>237</v>
      </c>
      <c r="K80" s="11" t="s">
        <v>238</v>
      </c>
      <c r="L80" s="11" t="s">
        <v>601</v>
      </c>
      <c r="M80" s="11" t="s">
        <v>239</v>
      </c>
      <c r="N80" s="11" t="s">
        <v>240</v>
      </c>
      <c r="O80" s="11" t="s">
        <v>241</v>
      </c>
      <c r="P80" s="14"/>
    </row>
    <row r="81" spans="2:16" outlineLevel="1" x14ac:dyDescent="0.2">
      <c r="B81" t="s">
        <v>1349</v>
      </c>
      <c r="C81" s="15">
        <v>7</v>
      </c>
      <c r="D81" s="16">
        <v>0.20549000000000001</v>
      </c>
      <c r="E81" s="16">
        <v>0.22286</v>
      </c>
      <c r="F81" s="16">
        <v>0.22286</v>
      </c>
      <c r="G81" s="16">
        <v>0.22286</v>
      </c>
      <c r="H81" s="17">
        <v>0</v>
      </c>
      <c r="I81" s="17">
        <v>0</v>
      </c>
      <c r="J81" s="17">
        <v>0</v>
      </c>
      <c r="K81" s="16">
        <v>0.68562000000000001</v>
      </c>
      <c r="L81" s="32">
        <v>1</v>
      </c>
      <c r="M81" s="17">
        <v>1</v>
      </c>
      <c r="N81" s="17">
        <v>0</v>
      </c>
      <c r="O81" s="17">
        <v>1</v>
      </c>
      <c r="P81" s="14"/>
    </row>
    <row r="82" spans="2:16" outlineLevel="1" x14ac:dyDescent="0.2">
      <c r="B82" t="s">
        <v>88</v>
      </c>
      <c r="C82" s="15">
        <v>7</v>
      </c>
      <c r="D82" s="16">
        <f t="shared" ref="D82:G83" si="18">D81</f>
        <v>0.20549000000000001</v>
      </c>
      <c r="E82" s="16">
        <f t="shared" si="18"/>
        <v>0.22286</v>
      </c>
      <c r="F82" s="16">
        <f t="shared" si="18"/>
        <v>0.22286</v>
      </c>
      <c r="G82" s="16">
        <f t="shared" si="18"/>
        <v>0.22286</v>
      </c>
      <c r="H82" s="17">
        <v>0</v>
      </c>
      <c r="I82" s="17">
        <v>0</v>
      </c>
      <c r="J82" s="17">
        <v>0</v>
      </c>
      <c r="K82" s="16">
        <f>K81</f>
        <v>0.68562000000000001</v>
      </c>
      <c r="L82" s="32">
        <v>1</v>
      </c>
      <c r="M82" s="17">
        <v>1</v>
      </c>
      <c r="N82" s="17">
        <v>0</v>
      </c>
      <c r="O82" s="17">
        <v>1</v>
      </c>
      <c r="P82" s="14"/>
    </row>
    <row r="83" spans="2:16" outlineLevel="1" x14ac:dyDescent="0.2">
      <c r="B83" t="s">
        <v>1135</v>
      </c>
      <c r="C83" s="15">
        <v>7</v>
      </c>
      <c r="D83" s="16">
        <f t="shared" si="18"/>
        <v>0.20549000000000001</v>
      </c>
      <c r="E83" s="16">
        <f t="shared" si="18"/>
        <v>0.22286</v>
      </c>
      <c r="F83" s="16">
        <f t="shared" si="18"/>
        <v>0.22286</v>
      </c>
      <c r="G83" s="16">
        <f t="shared" si="18"/>
        <v>0.22286</v>
      </c>
      <c r="H83" s="17">
        <v>0</v>
      </c>
      <c r="I83" s="17">
        <v>0</v>
      </c>
      <c r="J83" s="17">
        <v>0</v>
      </c>
      <c r="K83" s="16">
        <f>K82</f>
        <v>0.68562000000000001</v>
      </c>
      <c r="L83" s="32">
        <v>1</v>
      </c>
      <c r="M83" s="17">
        <v>1</v>
      </c>
      <c r="N83" s="17">
        <v>0</v>
      </c>
      <c r="O83" s="17">
        <v>1</v>
      </c>
      <c r="P83" s="14"/>
    </row>
    <row r="84" spans="2:16" outlineLevel="1" x14ac:dyDescent="0.2">
      <c r="B84" t="s">
        <v>532</v>
      </c>
      <c r="C84" s="15">
        <v>7</v>
      </c>
      <c r="D84" s="16">
        <f t="shared" ref="D84:G84" si="19">D83</f>
        <v>0.20549000000000001</v>
      </c>
      <c r="E84" s="16">
        <f t="shared" si="19"/>
        <v>0.22286</v>
      </c>
      <c r="F84" s="16">
        <f t="shared" si="19"/>
        <v>0.22286</v>
      </c>
      <c r="G84" s="16">
        <f t="shared" si="19"/>
        <v>0.22286</v>
      </c>
      <c r="H84" s="17">
        <v>0</v>
      </c>
      <c r="I84" s="17">
        <v>0</v>
      </c>
      <c r="J84" s="17">
        <v>0</v>
      </c>
      <c r="K84" s="16">
        <f t="shared" ref="K84:K100" si="20">K83</f>
        <v>0.68562000000000001</v>
      </c>
      <c r="L84" s="32">
        <v>1</v>
      </c>
      <c r="M84" s="17">
        <v>1</v>
      </c>
      <c r="N84" s="17">
        <v>0</v>
      </c>
      <c r="O84" s="17">
        <v>1</v>
      </c>
      <c r="P84" s="14"/>
    </row>
    <row r="85" spans="2:16" outlineLevel="1" x14ac:dyDescent="0.2">
      <c r="B85" t="s">
        <v>1324</v>
      </c>
      <c r="C85" s="15">
        <v>7</v>
      </c>
      <c r="D85" s="16">
        <f t="shared" ref="D85:G85" si="21">D84</f>
        <v>0.20549000000000001</v>
      </c>
      <c r="E85" s="16">
        <f t="shared" si="21"/>
        <v>0.22286</v>
      </c>
      <c r="F85" s="16">
        <f t="shared" si="21"/>
        <v>0.22286</v>
      </c>
      <c r="G85" s="16">
        <f t="shared" si="21"/>
        <v>0.22286</v>
      </c>
      <c r="H85" s="17">
        <v>0</v>
      </c>
      <c r="I85" s="17">
        <v>0</v>
      </c>
      <c r="J85" s="17">
        <v>0</v>
      </c>
      <c r="K85" s="16">
        <f t="shared" si="20"/>
        <v>0.68562000000000001</v>
      </c>
      <c r="L85" s="32">
        <v>1</v>
      </c>
      <c r="M85" s="17">
        <v>1</v>
      </c>
      <c r="N85" s="17">
        <v>0</v>
      </c>
      <c r="O85" s="17">
        <v>1</v>
      </c>
      <c r="P85" s="14"/>
    </row>
    <row r="86" spans="2:16" outlineLevel="1" x14ac:dyDescent="0.2">
      <c r="B86" t="s">
        <v>1211</v>
      </c>
      <c r="C86" s="15">
        <v>7</v>
      </c>
      <c r="D86" s="16">
        <f t="shared" ref="D86:G86" si="22">D85</f>
        <v>0.20549000000000001</v>
      </c>
      <c r="E86" s="16">
        <f t="shared" si="22"/>
        <v>0.22286</v>
      </c>
      <c r="F86" s="16">
        <f t="shared" si="22"/>
        <v>0.22286</v>
      </c>
      <c r="G86" s="16">
        <f t="shared" si="22"/>
        <v>0.22286</v>
      </c>
      <c r="H86" s="17">
        <v>0</v>
      </c>
      <c r="I86" s="17">
        <v>0</v>
      </c>
      <c r="J86" s="17">
        <v>0</v>
      </c>
      <c r="K86" s="16">
        <f t="shared" si="20"/>
        <v>0.68562000000000001</v>
      </c>
      <c r="L86" s="32">
        <v>1</v>
      </c>
      <c r="M86" s="17">
        <v>1</v>
      </c>
      <c r="N86" s="17">
        <v>0</v>
      </c>
      <c r="O86" s="17">
        <v>1</v>
      </c>
      <c r="P86" s="14"/>
    </row>
    <row r="87" spans="2:16" outlineLevel="1" x14ac:dyDescent="0.2">
      <c r="B87" t="s">
        <v>442</v>
      </c>
      <c r="C87" s="15">
        <v>7</v>
      </c>
      <c r="D87" s="16">
        <f t="shared" ref="D87:G87" si="23">D86</f>
        <v>0.20549000000000001</v>
      </c>
      <c r="E87" s="16">
        <f t="shared" si="23"/>
        <v>0.22286</v>
      </c>
      <c r="F87" s="16">
        <f t="shared" si="23"/>
        <v>0.22286</v>
      </c>
      <c r="G87" s="16">
        <f t="shared" si="23"/>
        <v>0.22286</v>
      </c>
      <c r="H87" s="17">
        <v>0</v>
      </c>
      <c r="I87" s="17">
        <v>0</v>
      </c>
      <c r="J87" s="17">
        <v>0</v>
      </c>
      <c r="K87" s="16">
        <f t="shared" si="20"/>
        <v>0.68562000000000001</v>
      </c>
      <c r="L87" s="32">
        <v>1</v>
      </c>
      <c r="M87" s="17">
        <v>1</v>
      </c>
      <c r="N87" s="17">
        <v>0</v>
      </c>
      <c r="O87" s="17">
        <v>1</v>
      </c>
      <c r="P87" s="14"/>
    </row>
    <row r="88" spans="2:16" outlineLevel="1" x14ac:dyDescent="0.2">
      <c r="B88" t="s">
        <v>481</v>
      </c>
      <c r="C88" s="15">
        <v>7</v>
      </c>
      <c r="D88" s="16">
        <f t="shared" ref="D88:G88" si="24">D87</f>
        <v>0.20549000000000001</v>
      </c>
      <c r="E88" s="16">
        <f t="shared" si="24"/>
        <v>0.22286</v>
      </c>
      <c r="F88" s="16">
        <f t="shared" si="24"/>
        <v>0.22286</v>
      </c>
      <c r="G88" s="16">
        <f t="shared" si="24"/>
        <v>0.22286</v>
      </c>
      <c r="H88" s="17">
        <v>0</v>
      </c>
      <c r="I88" s="17">
        <v>0</v>
      </c>
      <c r="J88" s="17">
        <v>0</v>
      </c>
      <c r="K88" s="16">
        <f t="shared" si="20"/>
        <v>0.68562000000000001</v>
      </c>
      <c r="L88" s="32">
        <v>1</v>
      </c>
      <c r="M88" s="17">
        <v>1</v>
      </c>
      <c r="N88" s="17">
        <v>0</v>
      </c>
      <c r="O88" s="17">
        <v>1</v>
      </c>
      <c r="P88" s="14"/>
    </row>
    <row r="89" spans="2:16" outlineLevel="1" x14ac:dyDescent="0.2">
      <c r="B89" t="s">
        <v>654</v>
      </c>
      <c r="C89" s="15">
        <v>7</v>
      </c>
      <c r="D89" s="16">
        <f t="shared" ref="D89:G89" si="25">D88</f>
        <v>0.20549000000000001</v>
      </c>
      <c r="E89" s="16">
        <f t="shared" si="25"/>
        <v>0.22286</v>
      </c>
      <c r="F89" s="16">
        <f t="shared" si="25"/>
        <v>0.22286</v>
      </c>
      <c r="G89" s="16">
        <f t="shared" si="25"/>
        <v>0.22286</v>
      </c>
      <c r="H89" s="17">
        <v>0</v>
      </c>
      <c r="I89" s="17">
        <v>0</v>
      </c>
      <c r="J89" s="17">
        <v>0</v>
      </c>
      <c r="K89" s="16">
        <f t="shared" si="20"/>
        <v>0.68562000000000001</v>
      </c>
      <c r="L89" s="32">
        <v>1</v>
      </c>
      <c r="M89" s="17">
        <v>1</v>
      </c>
      <c r="N89" s="17">
        <v>0</v>
      </c>
      <c r="O89" s="17">
        <v>1</v>
      </c>
      <c r="P89" s="14"/>
    </row>
    <row r="90" spans="2:16" outlineLevel="1" x14ac:dyDescent="0.2">
      <c r="B90" t="s">
        <v>391</v>
      </c>
      <c r="C90" s="15">
        <v>7</v>
      </c>
      <c r="D90" s="16">
        <f t="shared" ref="D90:G90" si="26">D89</f>
        <v>0.20549000000000001</v>
      </c>
      <c r="E90" s="16">
        <f t="shared" si="26"/>
        <v>0.22286</v>
      </c>
      <c r="F90" s="16">
        <f t="shared" si="26"/>
        <v>0.22286</v>
      </c>
      <c r="G90" s="16">
        <f t="shared" si="26"/>
        <v>0.22286</v>
      </c>
      <c r="H90" s="17">
        <v>0</v>
      </c>
      <c r="I90" s="17">
        <v>0</v>
      </c>
      <c r="J90" s="17">
        <v>0</v>
      </c>
      <c r="K90" s="16">
        <f t="shared" si="20"/>
        <v>0.68562000000000001</v>
      </c>
      <c r="L90" s="32">
        <v>1</v>
      </c>
      <c r="M90" s="17">
        <v>1</v>
      </c>
      <c r="N90" s="17">
        <v>0</v>
      </c>
      <c r="O90" s="17">
        <v>1</v>
      </c>
      <c r="P90" s="14"/>
    </row>
    <row r="91" spans="2:16" outlineLevel="1" x14ac:dyDescent="0.2">
      <c r="B91" t="s">
        <v>912</v>
      </c>
      <c r="C91" s="15">
        <v>7</v>
      </c>
      <c r="D91" s="16">
        <f t="shared" ref="D91:G91" si="27">D90</f>
        <v>0.20549000000000001</v>
      </c>
      <c r="E91" s="16">
        <f t="shared" si="27"/>
        <v>0.22286</v>
      </c>
      <c r="F91" s="16">
        <f t="shared" si="27"/>
        <v>0.22286</v>
      </c>
      <c r="G91" s="16">
        <f t="shared" si="27"/>
        <v>0.22286</v>
      </c>
      <c r="H91" s="17">
        <v>0</v>
      </c>
      <c r="I91" s="17">
        <v>0</v>
      </c>
      <c r="J91" s="17">
        <v>0</v>
      </c>
      <c r="K91" s="16">
        <f t="shared" si="20"/>
        <v>0.68562000000000001</v>
      </c>
      <c r="L91" s="32">
        <v>1</v>
      </c>
      <c r="M91" s="17">
        <v>1</v>
      </c>
      <c r="N91" s="17">
        <v>0</v>
      </c>
      <c r="O91" s="17">
        <v>1</v>
      </c>
      <c r="P91" s="14"/>
    </row>
    <row r="92" spans="2:16" outlineLevel="1" x14ac:dyDescent="0.2">
      <c r="B92" t="s">
        <v>32</v>
      </c>
      <c r="C92" s="15">
        <v>7</v>
      </c>
      <c r="D92" s="16">
        <f t="shared" ref="D92:G92" si="28">D91</f>
        <v>0.20549000000000001</v>
      </c>
      <c r="E92" s="16">
        <f t="shared" si="28"/>
        <v>0.22286</v>
      </c>
      <c r="F92" s="16">
        <f t="shared" si="28"/>
        <v>0.22286</v>
      </c>
      <c r="G92" s="16">
        <f t="shared" si="28"/>
        <v>0.22286</v>
      </c>
      <c r="H92" s="17">
        <v>0</v>
      </c>
      <c r="I92" s="17">
        <v>0</v>
      </c>
      <c r="J92" s="17">
        <v>0</v>
      </c>
      <c r="K92" s="16">
        <f t="shared" si="20"/>
        <v>0.68562000000000001</v>
      </c>
      <c r="L92" s="32">
        <v>1</v>
      </c>
      <c r="M92" s="17">
        <v>1</v>
      </c>
      <c r="N92" s="17">
        <v>0</v>
      </c>
      <c r="O92" s="17">
        <v>1</v>
      </c>
      <c r="P92" s="14"/>
    </row>
    <row r="93" spans="2:16" outlineLevel="1" x14ac:dyDescent="0.2">
      <c r="B93" t="s">
        <v>767</v>
      </c>
      <c r="C93" s="15">
        <v>7</v>
      </c>
      <c r="D93" s="16">
        <f t="shared" ref="D93:G93" si="29">D92</f>
        <v>0.20549000000000001</v>
      </c>
      <c r="E93" s="16">
        <f t="shared" si="29"/>
        <v>0.22286</v>
      </c>
      <c r="F93" s="16">
        <f t="shared" si="29"/>
        <v>0.22286</v>
      </c>
      <c r="G93" s="16">
        <f t="shared" si="29"/>
        <v>0.22286</v>
      </c>
      <c r="H93" s="17">
        <v>0</v>
      </c>
      <c r="I93" s="17">
        <v>0</v>
      </c>
      <c r="J93" s="17">
        <v>0</v>
      </c>
      <c r="K93" s="16">
        <f t="shared" si="20"/>
        <v>0.68562000000000001</v>
      </c>
      <c r="L93" s="32">
        <v>1</v>
      </c>
      <c r="M93" s="17">
        <v>1</v>
      </c>
      <c r="N93" s="17">
        <v>0</v>
      </c>
      <c r="O93" s="17">
        <v>1</v>
      </c>
      <c r="P93" s="14"/>
    </row>
    <row r="94" spans="2:16" outlineLevel="1" x14ac:dyDescent="0.2">
      <c r="B94" t="s">
        <v>97</v>
      </c>
      <c r="C94" s="15">
        <v>7</v>
      </c>
      <c r="D94" s="16">
        <f t="shared" ref="D94:G94" si="30">D93</f>
        <v>0.20549000000000001</v>
      </c>
      <c r="E94" s="16">
        <f t="shared" si="30"/>
        <v>0.22286</v>
      </c>
      <c r="F94" s="16">
        <f t="shared" si="30"/>
        <v>0.22286</v>
      </c>
      <c r="G94" s="16">
        <f t="shared" si="30"/>
        <v>0.22286</v>
      </c>
      <c r="H94" s="17">
        <v>0</v>
      </c>
      <c r="I94" s="17">
        <v>0</v>
      </c>
      <c r="J94" s="17">
        <v>0</v>
      </c>
      <c r="K94" s="16">
        <f t="shared" si="20"/>
        <v>0.68562000000000001</v>
      </c>
      <c r="L94" s="32">
        <v>1</v>
      </c>
      <c r="M94" s="17">
        <v>1</v>
      </c>
      <c r="N94" s="17">
        <v>0</v>
      </c>
      <c r="O94" s="17">
        <v>1</v>
      </c>
      <c r="P94" s="14"/>
    </row>
    <row r="95" spans="2:16" outlineLevel="1" x14ac:dyDescent="0.2">
      <c r="B95" t="s">
        <v>1156</v>
      </c>
      <c r="C95" s="15">
        <v>7</v>
      </c>
      <c r="D95" s="16">
        <f t="shared" ref="D95:G95" si="31">D94</f>
        <v>0.20549000000000001</v>
      </c>
      <c r="E95" s="16">
        <f t="shared" si="31"/>
        <v>0.22286</v>
      </c>
      <c r="F95" s="16">
        <f t="shared" si="31"/>
        <v>0.22286</v>
      </c>
      <c r="G95" s="16">
        <f t="shared" si="31"/>
        <v>0.22286</v>
      </c>
      <c r="H95" s="17">
        <v>0</v>
      </c>
      <c r="I95" s="17">
        <v>0</v>
      </c>
      <c r="J95" s="17">
        <v>0</v>
      </c>
      <c r="K95" s="16">
        <f t="shared" si="20"/>
        <v>0.68562000000000001</v>
      </c>
      <c r="L95" s="32">
        <v>1</v>
      </c>
      <c r="M95" s="17">
        <v>1</v>
      </c>
      <c r="N95" s="17">
        <v>0</v>
      </c>
      <c r="O95" s="17">
        <v>1</v>
      </c>
      <c r="P95" s="14"/>
    </row>
    <row r="96" spans="2:16" outlineLevel="1" x14ac:dyDescent="0.2">
      <c r="B96" t="s">
        <v>856</v>
      </c>
      <c r="C96" s="15">
        <v>7</v>
      </c>
      <c r="D96" s="16">
        <f t="shared" ref="D96:G96" si="32">D95</f>
        <v>0.20549000000000001</v>
      </c>
      <c r="E96" s="16">
        <f t="shared" si="32"/>
        <v>0.22286</v>
      </c>
      <c r="F96" s="16">
        <f t="shared" si="32"/>
        <v>0.22286</v>
      </c>
      <c r="G96" s="16">
        <f t="shared" si="32"/>
        <v>0.22286</v>
      </c>
      <c r="H96" s="17">
        <v>0</v>
      </c>
      <c r="I96" s="17">
        <v>0</v>
      </c>
      <c r="J96" s="17">
        <v>0</v>
      </c>
      <c r="K96" s="16">
        <f t="shared" si="20"/>
        <v>0.68562000000000001</v>
      </c>
      <c r="L96" s="32">
        <v>1</v>
      </c>
      <c r="M96" s="17">
        <v>1</v>
      </c>
      <c r="N96" s="17">
        <v>0</v>
      </c>
      <c r="O96" s="17">
        <v>1</v>
      </c>
      <c r="P96" s="14"/>
    </row>
    <row r="97" spans="2:16" outlineLevel="1" x14ac:dyDescent="0.2">
      <c r="B97" t="s">
        <v>399</v>
      </c>
      <c r="C97" s="15">
        <v>7</v>
      </c>
      <c r="D97" s="16">
        <f t="shared" ref="D97:G97" si="33">D96</f>
        <v>0.20549000000000001</v>
      </c>
      <c r="E97" s="16">
        <f t="shared" si="33"/>
        <v>0.22286</v>
      </c>
      <c r="F97" s="16">
        <f t="shared" si="33"/>
        <v>0.22286</v>
      </c>
      <c r="G97" s="16">
        <f t="shared" si="33"/>
        <v>0.22286</v>
      </c>
      <c r="H97" s="17">
        <v>0</v>
      </c>
      <c r="I97" s="17">
        <v>0</v>
      </c>
      <c r="J97" s="17">
        <v>0</v>
      </c>
      <c r="K97" s="16">
        <f t="shared" si="20"/>
        <v>0.68562000000000001</v>
      </c>
      <c r="L97" s="32">
        <v>1</v>
      </c>
      <c r="M97" s="17">
        <v>1</v>
      </c>
      <c r="N97" s="17">
        <v>0</v>
      </c>
      <c r="O97" s="17">
        <v>1</v>
      </c>
      <c r="P97" s="14"/>
    </row>
    <row r="98" spans="2:16" outlineLevel="1" x14ac:dyDescent="0.2">
      <c r="B98" t="s">
        <v>39</v>
      </c>
      <c r="C98" s="15">
        <v>7</v>
      </c>
      <c r="D98" s="16">
        <f t="shared" ref="D98:G98" si="34">D97</f>
        <v>0.20549000000000001</v>
      </c>
      <c r="E98" s="16">
        <f t="shared" si="34"/>
        <v>0.22286</v>
      </c>
      <c r="F98" s="16">
        <f t="shared" si="34"/>
        <v>0.22286</v>
      </c>
      <c r="G98" s="16">
        <f t="shared" si="34"/>
        <v>0.22286</v>
      </c>
      <c r="H98" s="17">
        <v>0</v>
      </c>
      <c r="I98" s="17">
        <v>0</v>
      </c>
      <c r="J98" s="17">
        <v>0</v>
      </c>
      <c r="K98" s="16">
        <f t="shared" si="20"/>
        <v>0.68562000000000001</v>
      </c>
      <c r="L98" s="32">
        <v>1</v>
      </c>
      <c r="M98" s="17">
        <v>1</v>
      </c>
      <c r="N98" s="17">
        <v>0</v>
      </c>
      <c r="O98" s="17">
        <v>1</v>
      </c>
      <c r="P98" s="14"/>
    </row>
    <row r="99" spans="2:16" outlineLevel="1" x14ac:dyDescent="0.2">
      <c r="B99" t="s">
        <v>394</v>
      </c>
      <c r="C99" s="15">
        <v>7</v>
      </c>
      <c r="D99" s="16">
        <f t="shared" ref="D99:G99" si="35">D98</f>
        <v>0.20549000000000001</v>
      </c>
      <c r="E99" s="16">
        <f t="shared" si="35"/>
        <v>0.22286</v>
      </c>
      <c r="F99" s="16">
        <f t="shared" si="35"/>
        <v>0.22286</v>
      </c>
      <c r="G99" s="16">
        <f t="shared" si="35"/>
        <v>0.22286</v>
      </c>
      <c r="H99" s="17">
        <v>0</v>
      </c>
      <c r="I99" s="17">
        <v>0</v>
      </c>
      <c r="J99" s="17">
        <v>0</v>
      </c>
      <c r="K99" s="16">
        <f t="shared" si="20"/>
        <v>0.68562000000000001</v>
      </c>
      <c r="L99" s="32">
        <v>1</v>
      </c>
      <c r="M99" s="17">
        <v>1</v>
      </c>
      <c r="N99" s="17">
        <v>0</v>
      </c>
      <c r="O99" s="17">
        <v>1</v>
      </c>
      <c r="P99" s="14"/>
    </row>
    <row r="100" spans="2:16" outlineLevel="1" x14ac:dyDescent="0.2">
      <c r="B100" t="s">
        <v>614</v>
      </c>
      <c r="C100" s="15">
        <v>7</v>
      </c>
      <c r="D100" s="16">
        <f t="shared" ref="D100:G100" si="36">D99</f>
        <v>0.20549000000000001</v>
      </c>
      <c r="E100" s="16">
        <f t="shared" si="36"/>
        <v>0.22286</v>
      </c>
      <c r="F100" s="16">
        <f t="shared" si="36"/>
        <v>0.22286</v>
      </c>
      <c r="G100" s="16">
        <f t="shared" si="36"/>
        <v>0.22286</v>
      </c>
      <c r="H100" s="17">
        <v>0</v>
      </c>
      <c r="I100" s="17">
        <v>0</v>
      </c>
      <c r="J100" s="17">
        <v>0</v>
      </c>
      <c r="K100" s="16">
        <f t="shared" si="20"/>
        <v>0.68562000000000001</v>
      </c>
      <c r="L100" s="32">
        <v>1</v>
      </c>
      <c r="M100" s="17">
        <v>1</v>
      </c>
      <c r="N100" s="17">
        <v>0</v>
      </c>
      <c r="O100" s="17">
        <v>1</v>
      </c>
      <c r="P100" s="14"/>
    </row>
    <row r="101" spans="2:16" outlineLevel="1" x14ac:dyDescent="0.2">
      <c r="B101" t="s">
        <v>665</v>
      </c>
      <c r="C101" s="15">
        <v>7</v>
      </c>
      <c r="D101" s="16">
        <v>0.33665</v>
      </c>
      <c r="E101" s="16">
        <v>0.39118000000000003</v>
      </c>
      <c r="F101" s="16">
        <v>0.39118000000000003</v>
      </c>
      <c r="G101" s="16">
        <v>0.39118000000000003</v>
      </c>
      <c r="H101" s="17">
        <v>0</v>
      </c>
      <c r="I101" s="17">
        <v>0</v>
      </c>
      <c r="J101" s="17">
        <v>0</v>
      </c>
      <c r="K101" s="16">
        <v>0.70716999999999997</v>
      </c>
      <c r="L101" s="32">
        <v>1</v>
      </c>
      <c r="M101" s="17">
        <v>1</v>
      </c>
      <c r="N101" s="17">
        <v>0</v>
      </c>
      <c r="O101" s="17">
        <v>1</v>
      </c>
      <c r="P101" s="14"/>
    </row>
    <row r="102" spans="2:16" outlineLevel="1" x14ac:dyDescent="0.2">
      <c r="B102" t="s">
        <v>89</v>
      </c>
      <c r="C102" s="15">
        <v>7</v>
      </c>
      <c r="D102" s="16">
        <f t="shared" ref="D102:G102" si="37">D101</f>
        <v>0.33665</v>
      </c>
      <c r="E102" s="16">
        <f t="shared" si="37"/>
        <v>0.39118000000000003</v>
      </c>
      <c r="F102" s="16">
        <f t="shared" si="37"/>
        <v>0.39118000000000003</v>
      </c>
      <c r="G102" s="16">
        <f t="shared" si="37"/>
        <v>0.39118000000000003</v>
      </c>
      <c r="H102" s="17">
        <v>0</v>
      </c>
      <c r="I102" s="17">
        <v>0</v>
      </c>
      <c r="J102" s="17">
        <v>0</v>
      </c>
      <c r="K102" s="16">
        <f t="shared" ref="K102:K105" si="38">K101</f>
        <v>0.70716999999999997</v>
      </c>
      <c r="L102" s="32">
        <v>1</v>
      </c>
      <c r="M102" s="17">
        <v>1</v>
      </c>
      <c r="N102" s="17">
        <v>0</v>
      </c>
      <c r="O102" s="17">
        <v>1</v>
      </c>
      <c r="P102" s="14"/>
    </row>
    <row r="103" spans="2:16" outlineLevel="1" x14ac:dyDescent="0.2">
      <c r="B103" t="s">
        <v>53</v>
      </c>
      <c r="C103" s="15">
        <v>7</v>
      </c>
      <c r="D103" s="16">
        <f t="shared" ref="D103:G103" si="39">D102</f>
        <v>0.33665</v>
      </c>
      <c r="E103" s="16">
        <f>E102</f>
        <v>0.39118000000000003</v>
      </c>
      <c r="F103" s="16">
        <f t="shared" si="39"/>
        <v>0.39118000000000003</v>
      </c>
      <c r="G103" s="16">
        <f t="shared" si="39"/>
        <v>0.39118000000000003</v>
      </c>
      <c r="H103" s="17">
        <v>0</v>
      </c>
      <c r="I103" s="17">
        <v>0</v>
      </c>
      <c r="J103" s="17">
        <v>0</v>
      </c>
      <c r="K103" s="16">
        <f t="shared" si="38"/>
        <v>0.70716999999999997</v>
      </c>
      <c r="L103" s="32">
        <v>1</v>
      </c>
      <c r="M103" s="17">
        <v>1</v>
      </c>
      <c r="N103" s="17">
        <v>0</v>
      </c>
      <c r="O103" s="17">
        <v>1</v>
      </c>
      <c r="P103" s="14"/>
    </row>
    <row r="104" spans="2:16" outlineLevel="1" x14ac:dyDescent="0.2">
      <c r="B104" t="s">
        <v>43</v>
      </c>
      <c r="C104" s="15">
        <v>7</v>
      </c>
      <c r="D104" s="16">
        <f t="shared" ref="D104:G105" si="40">D103</f>
        <v>0.33665</v>
      </c>
      <c r="E104" s="16">
        <f t="shared" si="40"/>
        <v>0.39118000000000003</v>
      </c>
      <c r="F104" s="16">
        <f t="shared" si="40"/>
        <v>0.39118000000000003</v>
      </c>
      <c r="G104" s="16">
        <f t="shared" si="40"/>
        <v>0.39118000000000003</v>
      </c>
      <c r="H104" s="17">
        <v>0</v>
      </c>
      <c r="I104" s="17">
        <v>0</v>
      </c>
      <c r="J104" s="17">
        <v>0</v>
      </c>
      <c r="K104" s="16">
        <f t="shared" si="38"/>
        <v>0.70716999999999997</v>
      </c>
      <c r="L104" s="32">
        <v>1</v>
      </c>
      <c r="M104" s="17">
        <v>1</v>
      </c>
      <c r="N104" s="17">
        <v>0</v>
      </c>
      <c r="O104" s="17">
        <v>1</v>
      </c>
      <c r="P104" s="14"/>
    </row>
    <row r="105" spans="2:16" outlineLevel="1" x14ac:dyDescent="0.2">
      <c r="B105" t="s">
        <v>1183</v>
      </c>
      <c r="C105" s="15">
        <v>7</v>
      </c>
      <c r="D105" s="16">
        <f t="shared" si="40"/>
        <v>0.33665</v>
      </c>
      <c r="E105" s="16">
        <f t="shared" si="40"/>
        <v>0.39118000000000003</v>
      </c>
      <c r="F105" s="16">
        <f t="shared" si="40"/>
        <v>0.39118000000000003</v>
      </c>
      <c r="G105" s="16">
        <f t="shared" si="40"/>
        <v>0.39118000000000003</v>
      </c>
      <c r="H105" s="17">
        <v>0</v>
      </c>
      <c r="I105" s="17">
        <v>0</v>
      </c>
      <c r="J105" s="17">
        <v>0</v>
      </c>
      <c r="K105" s="16">
        <f t="shared" si="38"/>
        <v>0.70716999999999997</v>
      </c>
      <c r="L105" s="32">
        <v>1</v>
      </c>
      <c r="M105" s="17">
        <v>1</v>
      </c>
      <c r="N105" s="17">
        <v>0</v>
      </c>
      <c r="O105" s="17">
        <v>1</v>
      </c>
      <c r="P105" s="14"/>
    </row>
    <row r="106" spans="2:16" outlineLevel="1" x14ac:dyDescent="0.2">
      <c r="B106" t="s">
        <v>15</v>
      </c>
      <c r="C106" s="15">
        <v>7</v>
      </c>
      <c r="D106" s="16">
        <f t="shared" ref="D106:G108" si="41">D81</f>
        <v>0.20549000000000001</v>
      </c>
      <c r="E106" s="16">
        <f t="shared" si="41"/>
        <v>0.22286</v>
      </c>
      <c r="F106" s="16">
        <f t="shared" si="41"/>
        <v>0.22286</v>
      </c>
      <c r="G106" s="16">
        <f t="shared" si="41"/>
        <v>0.22286</v>
      </c>
      <c r="H106" s="17">
        <v>0</v>
      </c>
      <c r="I106" s="17">
        <v>0</v>
      </c>
      <c r="J106" s="17">
        <v>0</v>
      </c>
      <c r="K106" s="16">
        <f>K81</f>
        <v>0.68562000000000001</v>
      </c>
      <c r="L106" s="32">
        <v>1</v>
      </c>
      <c r="M106" s="17">
        <v>1</v>
      </c>
      <c r="N106" s="17">
        <v>0</v>
      </c>
      <c r="O106" s="17">
        <v>1</v>
      </c>
      <c r="P106" s="14"/>
    </row>
    <row r="107" spans="2:16" outlineLevel="1" x14ac:dyDescent="0.2">
      <c r="B107" t="s">
        <v>312</v>
      </c>
      <c r="C107" s="15">
        <v>7</v>
      </c>
      <c r="D107" s="16">
        <f t="shared" si="41"/>
        <v>0.20549000000000001</v>
      </c>
      <c r="E107" s="16">
        <f t="shared" si="41"/>
        <v>0.22286</v>
      </c>
      <c r="F107" s="16">
        <f t="shared" si="41"/>
        <v>0.22286</v>
      </c>
      <c r="G107" s="16">
        <f t="shared" si="41"/>
        <v>0.22286</v>
      </c>
      <c r="H107" s="17">
        <v>0</v>
      </c>
      <c r="I107" s="17">
        <v>0</v>
      </c>
      <c r="J107" s="17">
        <v>0</v>
      </c>
      <c r="K107" s="16">
        <f>K82</f>
        <v>0.68562000000000001</v>
      </c>
      <c r="L107" s="32">
        <v>1</v>
      </c>
      <c r="M107" s="17">
        <v>1</v>
      </c>
      <c r="N107" s="17">
        <v>0</v>
      </c>
      <c r="O107" s="17">
        <v>1</v>
      </c>
      <c r="P107" s="14"/>
    </row>
    <row r="108" spans="2:16" outlineLevel="1" x14ac:dyDescent="0.2">
      <c r="B108" t="s">
        <v>387</v>
      </c>
      <c r="C108" s="15">
        <v>7</v>
      </c>
      <c r="D108" s="16">
        <f t="shared" si="41"/>
        <v>0.20549000000000001</v>
      </c>
      <c r="E108" s="16">
        <f t="shared" si="41"/>
        <v>0.22286</v>
      </c>
      <c r="F108" s="16">
        <f t="shared" si="41"/>
        <v>0.22286</v>
      </c>
      <c r="G108" s="16">
        <f t="shared" si="41"/>
        <v>0.22286</v>
      </c>
      <c r="H108" s="17">
        <v>0</v>
      </c>
      <c r="I108" s="17">
        <v>0</v>
      </c>
      <c r="J108" s="17">
        <v>0</v>
      </c>
      <c r="K108" s="16">
        <f>K83</f>
        <v>0.68562000000000001</v>
      </c>
      <c r="L108" s="32">
        <v>1</v>
      </c>
      <c r="M108" s="17">
        <v>1</v>
      </c>
      <c r="N108" s="17">
        <v>0</v>
      </c>
      <c r="O108" s="17">
        <v>1</v>
      </c>
      <c r="P108" s="14"/>
    </row>
    <row r="109" spans="2:16" outlineLevel="1" x14ac:dyDescent="0.2">
      <c r="B109" t="s">
        <v>45</v>
      </c>
      <c r="C109" s="15">
        <v>7</v>
      </c>
      <c r="D109" s="16">
        <f>D83</f>
        <v>0.20549000000000001</v>
      </c>
      <c r="E109" s="16">
        <f>E83</f>
        <v>0.22286</v>
      </c>
      <c r="F109" s="16">
        <f>F83</f>
        <v>0.22286</v>
      </c>
      <c r="G109" s="16">
        <f>G83</f>
        <v>0.22286</v>
      </c>
      <c r="H109" s="17">
        <v>0</v>
      </c>
      <c r="I109" s="17">
        <v>0</v>
      </c>
      <c r="J109" s="17">
        <v>0</v>
      </c>
      <c r="K109" s="16">
        <f>K83</f>
        <v>0.68562000000000001</v>
      </c>
      <c r="L109" s="32">
        <v>1</v>
      </c>
      <c r="M109" s="17">
        <v>1</v>
      </c>
      <c r="N109" s="17">
        <v>0</v>
      </c>
      <c r="O109" s="17">
        <v>1</v>
      </c>
      <c r="P109" s="14"/>
    </row>
    <row r="110" spans="2:16" outlineLevel="1" x14ac:dyDescent="0.2">
      <c r="B110" t="s">
        <v>49</v>
      </c>
      <c r="C110" s="15">
        <v>7</v>
      </c>
      <c r="D110" s="16">
        <f>D89</f>
        <v>0.20549000000000001</v>
      </c>
      <c r="E110" s="16">
        <f>E89</f>
        <v>0.22286</v>
      </c>
      <c r="F110" s="16">
        <f>F89</f>
        <v>0.22286</v>
      </c>
      <c r="G110" s="16">
        <f>G89</f>
        <v>0.22286</v>
      </c>
      <c r="H110" s="17">
        <v>0</v>
      </c>
      <c r="I110" s="17">
        <v>0</v>
      </c>
      <c r="J110" s="17">
        <v>0</v>
      </c>
      <c r="K110" s="16">
        <f>K89</f>
        <v>0.68562000000000001</v>
      </c>
      <c r="L110" s="32">
        <v>1</v>
      </c>
      <c r="M110" s="17">
        <v>1</v>
      </c>
      <c r="N110" s="17">
        <v>0</v>
      </c>
      <c r="O110" s="17">
        <v>1</v>
      </c>
      <c r="P110" s="14"/>
    </row>
    <row r="111" spans="2:16" ht="13.5" outlineLevel="1" thickBot="1" x14ac:dyDescent="0.25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4"/>
    </row>
    <row r="112" spans="2:16" outlineLevel="1" x14ac:dyDescent="0.2">
      <c r="P112" s="14"/>
    </row>
    <row r="113" spans="1:16" hidden="1" outlineLevel="2" x14ac:dyDescent="0.2">
      <c r="P113" s="14"/>
    </row>
    <row r="114" spans="1:16" hidden="1" outlineLevel="2" x14ac:dyDescent="0.2">
      <c r="P114" s="14"/>
    </row>
    <row r="115" spans="1:16" hidden="1" outlineLevel="2" x14ac:dyDescent="0.2">
      <c r="A115" s="13" t="s">
        <v>242</v>
      </c>
      <c r="D115" s="11" t="s">
        <v>231</v>
      </c>
      <c r="E115" s="11" t="s">
        <v>232</v>
      </c>
      <c r="F115" s="11" t="s">
        <v>233</v>
      </c>
      <c r="G115" s="11" t="s">
        <v>234</v>
      </c>
      <c r="H115" s="11" t="s">
        <v>235</v>
      </c>
      <c r="I115" s="11" t="s">
        <v>236</v>
      </c>
      <c r="J115" s="11" t="s">
        <v>237</v>
      </c>
      <c r="K115" s="12" t="s">
        <v>238</v>
      </c>
      <c r="L115" s="11" t="s">
        <v>601</v>
      </c>
      <c r="M115" s="11" t="s">
        <v>239</v>
      </c>
      <c r="N115" s="11" t="s">
        <v>240</v>
      </c>
      <c r="O115" s="11" t="s">
        <v>241</v>
      </c>
      <c r="P115" s="14"/>
    </row>
    <row r="116" spans="1:16" hidden="1" outlineLevel="2" x14ac:dyDescent="0.2">
      <c r="B116" s="15">
        <v>426500</v>
      </c>
      <c r="C116" s="15">
        <v>7</v>
      </c>
      <c r="D116" s="16">
        <v>9.2270000000000005E-2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6">
        <v>0.31441999999999998</v>
      </c>
      <c r="L116" s="32">
        <v>0</v>
      </c>
      <c r="M116" s="17">
        <v>0</v>
      </c>
      <c r="N116" s="17">
        <v>1</v>
      </c>
      <c r="O116" s="17">
        <v>0</v>
      </c>
      <c r="P116" s="14"/>
    </row>
    <row r="117" spans="1:16" hidden="1" outlineLevel="2" x14ac:dyDescent="0.2">
      <c r="B117" s="15">
        <v>506000</v>
      </c>
      <c r="C117" s="15">
        <v>7</v>
      </c>
      <c r="D117" s="16">
        <f>D116</f>
        <v>9.2270000000000005E-2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6">
        <f>K116</f>
        <v>0.31441999999999998</v>
      </c>
      <c r="L117" s="32">
        <v>0</v>
      </c>
      <c r="M117" s="17">
        <v>0</v>
      </c>
      <c r="N117" s="17">
        <v>1</v>
      </c>
      <c r="O117" s="17">
        <v>0</v>
      </c>
      <c r="P117" s="14"/>
    </row>
    <row r="118" spans="1:16" hidden="1" outlineLevel="2" x14ac:dyDescent="0.2">
      <c r="B118" s="15">
        <v>535000</v>
      </c>
      <c r="C118" s="15">
        <v>7</v>
      </c>
      <c r="D118" s="16">
        <f t="shared" ref="D118:D132" si="42">D117</f>
        <v>9.2270000000000005E-2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6">
        <f t="shared" ref="K118:K128" si="43">K117</f>
        <v>0.31441999999999998</v>
      </c>
      <c r="L118" s="32">
        <v>0</v>
      </c>
      <c r="M118" s="17">
        <v>0</v>
      </c>
      <c r="N118" s="17">
        <v>1</v>
      </c>
      <c r="O118" s="17">
        <v>0</v>
      </c>
      <c r="P118" s="14"/>
    </row>
    <row r="119" spans="1:16" hidden="1" outlineLevel="2" x14ac:dyDescent="0.2">
      <c r="B119" s="15">
        <v>537000</v>
      </c>
      <c r="C119" s="15">
        <v>7</v>
      </c>
      <c r="D119" s="16">
        <f t="shared" si="42"/>
        <v>9.2270000000000005E-2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6">
        <f t="shared" si="43"/>
        <v>0.31441999999999998</v>
      </c>
      <c r="L119" s="32">
        <v>0</v>
      </c>
      <c r="M119" s="17">
        <v>0</v>
      </c>
      <c r="N119" s="17">
        <v>1</v>
      </c>
      <c r="O119" s="17">
        <v>0</v>
      </c>
      <c r="P119" s="14"/>
    </row>
    <row r="120" spans="1:16" hidden="1" outlineLevel="2" x14ac:dyDescent="0.2">
      <c r="B120" s="29">
        <v>539000</v>
      </c>
      <c r="C120" s="15">
        <v>7</v>
      </c>
      <c r="D120" s="16">
        <f t="shared" si="42"/>
        <v>9.2270000000000005E-2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6">
        <f t="shared" si="43"/>
        <v>0.31441999999999998</v>
      </c>
      <c r="L120" s="32">
        <v>0</v>
      </c>
      <c r="M120" s="17">
        <v>0</v>
      </c>
      <c r="N120" s="17">
        <v>1</v>
      </c>
      <c r="O120" s="17">
        <v>0</v>
      </c>
      <c r="P120" s="14"/>
    </row>
    <row r="121" spans="1:16" hidden="1" outlineLevel="2" x14ac:dyDescent="0.2">
      <c r="B121" s="29">
        <v>544000</v>
      </c>
      <c r="C121" s="15">
        <v>7</v>
      </c>
      <c r="D121" s="16">
        <f t="shared" si="42"/>
        <v>9.2270000000000005E-2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6">
        <f t="shared" si="43"/>
        <v>0.31441999999999998</v>
      </c>
      <c r="L121" s="32">
        <v>0</v>
      </c>
      <c r="M121" s="17">
        <v>0</v>
      </c>
      <c r="N121" s="17">
        <v>1</v>
      </c>
      <c r="O121" s="17">
        <v>0</v>
      </c>
      <c r="P121" s="14"/>
    </row>
    <row r="122" spans="1:16" hidden="1" outlineLevel="2" x14ac:dyDescent="0.2">
      <c r="B122" s="15">
        <v>545000</v>
      </c>
      <c r="C122" s="15">
        <v>7</v>
      </c>
      <c r="D122" s="16">
        <f t="shared" si="42"/>
        <v>9.2270000000000005E-2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6">
        <f t="shared" si="43"/>
        <v>0.31441999999999998</v>
      </c>
      <c r="L122" s="32">
        <v>0</v>
      </c>
      <c r="M122" s="17">
        <v>0</v>
      </c>
      <c r="N122" s="17">
        <v>1</v>
      </c>
      <c r="O122" s="17">
        <v>0</v>
      </c>
      <c r="P122" s="14"/>
    </row>
    <row r="123" spans="1:16" hidden="1" outlineLevel="2" x14ac:dyDescent="0.2">
      <c r="B123" s="29">
        <v>557000</v>
      </c>
      <c r="C123" s="15">
        <v>7</v>
      </c>
      <c r="D123" s="16">
        <f t="shared" si="42"/>
        <v>9.2270000000000005E-2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6">
        <f t="shared" si="43"/>
        <v>0.31441999999999998</v>
      </c>
      <c r="L123" s="32">
        <v>0</v>
      </c>
      <c r="M123" s="17">
        <v>0</v>
      </c>
      <c r="N123" s="17">
        <v>1</v>
      </c>
      <c r="O123" s="17">
        <v>0</v>
      </c>
      <c r="P123" s="14"/>
    </row>
    <row r="124" spans="1:16" hidden="1" outlineLevel="2" x14ac:dyDescent="0.2">
      <c r="B124" s="29">
        <v>560000</v>
      </c>
      <c r="C124" s="15">
        <v>7</v>
      </c>
      <c r="D124" s="16">
        <f t="shared" si="42"/>
        <v>9.2270000000000005E-2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6">
        <f t="shared" si="43"/>
        <v>0.31441999999999998</v>
      </c>
      <c r="L124" s="32">
        <v>0</v>
      </c>
      <c r="M124" s="17">
        <v>0</v>
      </c>
      <c r="N124" s="17">
        <v>1</v>
      </c>
      <c r="O124" s="17">
        <v>0</v>
      </c>
      <c r="P124" s="14"/>
    </row>
    <row r="125" spans="1:16" hidden="1" outlineLevel="2" x14ac:dyDescent="0.2">
      <c r="B125" s="29">
        <v>573000</v>
      </c>
      <c r="C125" s="15">
        <v>7</v>
      </c>
      <c r="D125" s="16">
        <f t="shared" si="42"/>
        <v>9.2270000000000005E-2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6">
        <f t="shared" si="43"/>
        <v>0.31441999999999998</v>
      </c>
      <c r="L125" s="32">
        <v>0</v>
      </c>
      <c r="M125" s="17">
        <v>0</v>
      </c>
      <c r="N125" s="17">
        <v>1</v>
      </c>
      <c r="O125" s="17">
        <v>0</v>
      </c>
      <c r="P125" s="14"/>
    </row>
    <row r="126" spans="1:16" hidden="1" outlineLevel="2" x14ac:dyDescent="0.2">
      <c r="B126" s="29">
        <v>580000</v>
      </c>
      <c r="C126" s="15">
        <v>7</v>
      </c>
      <c r="D126" s="16">
        <f t="shared" si="42"/>
        <v>9.2270000000000005E-2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6">
        <f>K125</f>
        <v>0.31441999999999998</v>
      </c>
      <c r="L126" s="32">
        <v>0</v>
      </c>
      <c r="M126" s="17">
        <v>0</v>
      </c>
      <c r="N126" s="17">
        <v>1</v>
      </c>
      <c r="O126" s="17">
        <v>0</v>
      </c>
      <c r="P126" s="14"/>
    </row>
    <row r="127" spans="1:16" hidden="1" outlineLevel="2" x14ac:dyDescent="0.2">
      <c r="B127" s="29">
        <v>584000</v>
      </c>
      <c r="C127" s="15">
        <v>7</v>
      </c>
      <c r="D127" s="16">
        <f t="shared" si="42"/>
        <v>9.2270000000000005E-2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6">
        <f>K125</f>
        <v>0.31441999999999998</v>
      </c>
      <c r="L127" s="32">
        <v>0</v>
      </c>
      <c r="M127" s="17">
        <v>0</v>
      </c>
      <c r="N127" s="17">
        <v>1</v>
      </c>
      <c r="O127" s="17">
        <v>0</v>
      </c>
      <c r="P127" s="14"/>
    </row>
    <row r="128" spans="1:16" hidden="1" outlineLevel="2" x14ac:dyDescent="0.2">
      <c r="B128" s="15">
        <v>588000</v>
      </c>
      <c r="C128" s="15">
        <v>7</v>
      </c>
      <c r="D128" s="16">
        <f t="shared" si="42"/>
        <v>9.2270000000000005E-2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6">
        <f t="shared" si="43"/>
        <v>0.31441999999999998</v>
      </c>
      <c r="L128" s="32">
        <v>0</v>
      </c>
      <c r="M128" s="17">
        <v>0</v>
      </c>
      <c r="N128" s="17">
        <v>1</v>
      </c>
      <c r="O128" s="17">
        <v>0</v>
      </c>
      <c r="P128" s="14"/>
    </row>
    <row r="129" spans="2:16" hidden="1" outlineLevel="2" x14ac:dyDescent="0.2">
      <c r="B129" s="15">
        <v>870000</v>
      </c>
      <c r="C129" s="15">
        <v>7</v>
      </c>
      <c r="D129" s="16">
        <f t="shared" si="42"/>
        <v>9.2270000000000005E-2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6">
        <f>K126</f>
        <v>0.31441999999999998</v>
      </c>
      <c r="L129" s="32">
        <v>0</v>
      </c>
      <c r="M129" s="17">
        <v>0</v>
      </c>
      <c r="N129" s="17">
        <v>1</v>
      </c>
      <c r="O129" s="17">
        <v>0</v>
      </c>
      <c r="P129" s="14"/>
    </row>
    <row r="130" spans="2:16" hidden="1" outlineLevel="2" x14ac:dyDescent="0.2">
      <c r="B130" s="29">
        <v>879000</v>
      </c>
      <c r="C130" s="15">
        <v>7</v>
      </c>
      <c r="D130" s="16">
        <f t="shared" si="42"/>
        <v>9.2270000000000005E-2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6">
        <f>K122</f>
        <v>0.31441999999999998</v>
      </c>
      <c r="L130" s="32">
        <v>0</v>
      </c>
      <c r="M130" s="17">
        <v>0</v>
      </c>
      <c r="N130" s="17">
        <v>1</v>
      </c>
      <c r="O130" s="17">
        <v>0</v>
      </c>
      <c r="P130" s="14"/>
    </row>
    <row r="131" spans="2:16" hidden="1" outlineLevel="2" x14ac:dyDescent="0.2">
      <c r="B131" s="15">
        <v>880000</v>
      </c>
      <c r="C131" s="15">
        <v>7</v>
      </c>
      <c r="D131" s="16">
        <f t="shared" si="42"/>
        <v>9.2270000000000005E-2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6">
        <f>K122</f>
        <v>0.31441999999999998</v>
      </c>
      <c r="L131" s="32">
        <v>0</v>
      </c>
      <c r="M131" s="17">
        <v>0</v>
      </c>
      <c r="N131" s="17">
        <v>1</v>
      </c>
      <c r="O131" s="17">
        <v>0</v>
      </c>
      <c r="P131" s="14"/>
    </row>
    <row r="132" spans="2:16" hidden="1" outlineLevel="2" x14ac:dyDescent="0.2">
      <c r="B132" s="29">
        <v>892000</v>
      </c>
      <c r="C132" s="15">
        <v>7</v>
      </c>
      <c r="D132" s="16">
        <f t="shared" si="42"/>
        <v>9.2270000000000005E-2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6">
        <f>K123</f>
        <v>0.31441999999999998</v>
      </c>
      <c r="L132" s="32">
        <v>0</v>
      </c>
      <c r="M132" s="17">
        <v>0</v>
      </c>
      <c r="N132" s="17">
        <v>1</v>
      </c>
      <c r="O132" s="17">
        <v>0</v>
      </c>
      <c r="P132" s="14"/>
    </row>
    <row r="133" spans="2:16" hidden="1" outlineLevel="2" x14ac:dyDescent="0.2">
      <c r="B133" s="15">
        <v>905000</v>
      </c>
      <c r="C133" s="15">
        <v>7</v>
      </c>
      <c r="D133" s="16">
        <v>0.14002000000000001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6">
        <v>0.29525000000000001</v>
      </c>
      <c r="L133" s="32">
        <v>0</v>
      </c>
      <c r="M133" s="17">
        <v>0</v>
      </c>
      <c r="N133" s="17">
        <v>1</v>
      </c>
      <c r="O133" s="17">
        <v>0</v>
      </c>
      <c r="P133" s="14"/>
    </row>
    <row r="134" spans="2:16" hidden="1" outlineLevel="2" x14ac:dyDescent="0.2">
      <c r="B134" s="15">
        <v>908000</v>
      </c>
      <c r="C134" s="15">
        <v>7</v>
      </c>
      <c r="D134" s="16">
        <f>D133</f>
        <v>0.14002000000000001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6">
        <f>K133</f>
        <v>0.29525000000000001</v>
      </c>
      <c r="L134" s="32">
        <v>0</v>
      </c>
      <c r="M134" s="17">
        <v>0</v>
      </c>
      <c r="N134" s="17">
        <v>1</v>
      </c>
      <c r="O134" s="17">
        <v>0</v>
      </c>
      <c r="P134" s="14"/>
    </row>
    <row r="135" spans="2:16" hidden="1" outlineLevel="2" x14ac:dyDescent="0.2">
      <c r="B135" s="15">
        <v>909000</v>
      </c>
      <c r="C135" s="15">
        <v>7</v>
      </c>
      <c r="D135" s="16">
        <f>D134</f>
        <v>0.14002000000000001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6">
        <f>K134</f>
        <v>0.29525000000000001</v>
      </c>
      <c r="L135" s="32">
        <v>0</v>
      </c>
      <c r="M135" s="17">
        <v>0</v>
      </c>
      <c r="N135" s="17">
        <v>1</v>
      </c>
      <c r="O135" s="17">
        <v>0</v>
      </c>
      <c r="P135" s="14"/>
    </row>
    <row r="136" spans="2:16" hidden="1" outlineLevel="2" x14ac:dyDescent="0.2">
      <c r="B136" s="15">
        <v>921000</v>
      </c>
      <c r="C136" s="15">
        <v>7</v>
      </c>
      <c r="D136" s="16">
        <f>D116</f>
        <v>9.2270000000000005E-2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6">
        <f>K116</f>
        <v>0.31441999999999998</v>
      </c>
      <c r="L136" s="32">
        <v>0</v>
      </c>
      <c r="M136" s="17">
        <v>0</v>
      </c>
      <c r="N136" s="17">
        <v>1</v>
      </c>
      <c r="O136" s="17">
        <v>0</v>
      </c>
      <c r="P136" s="14"/>
    </row>
    <row r="137" spans="2:16" hidden="1" outlineLevel="2" x14ac:dyDescent="0.2">
      <c r="B137" s="29">
        <v>923000</v>
      </c>
      <c r="C137" s="15">
        <v>7</v>
      </c>
      <c r="D137" s="16">
        <f t="shared" ref="D137:D140" si="44">D117</f>
        <v>9.2270000000000005E-2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6">
        <f t="shared" ref="K137:K140" si="45">K117</f>
        <v>0.31441999999999998</v>
      </c>
      <c r="L137" s="32">
        <v>0</v>
      </c>
      <c r="M137" s="17">
        <v>0</v>
      </c>
      <c r="N137" s="17">
        <v>1</v>
      </c>
      <c r="O137" s="17">
        <v>0</v>
      </c>
      <c r="P137" s="14"/>
    </row>
    <row r="138" spans="2:16" hidden="1" outlineLevel="2" x14ac:dyDescent="0.2">
      <c r="B138" s="29">
        <v>925100</v>
      </c>
      <c r="C138" s="15">
        <v>7</v>
      </c>
      <c r="D138" s="16">
        <f t="shared" si="44"/>
        <v>9.2270000000000005E-2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6">
        <f t="shared" si="45"/>
        <v>0.31441999999999998</v>
      </c>
      <c r="L138" s="32">
        <v>0</v>
      </c>
      <c r="M138" s="17">
        <v>0</v>
      </c>
      <c r="N138" s="17">
        <v>1</v>
      </c>
      <c r="O138" s="17">
        <v>0</v>
      </c>
      <c r="P138" s="14"/>
    </row>
    <row r="139" spans="2:16" hidden="1" outlineLevel="2" x14ac:dyDescent="0.2">
      <c r="B139" s="15">
        <v>930200</v>
      </c>
      <c r="C139" s="15">
        <v>7</v>
      </c>
      <c r="D139" s="16">
        <f t="shared" si="44"/>
        <v>9.2270000000000005E-2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6">
        <f t="shared" si="45"/>
        <v>0.31441999999999998</v>
      </c>
      <c r="L139" s="32">
        <v>0</v>
      </c>
      <c r="M139" s="17">
        <v>0</v>
      </c>
      <c r="N139" s="17">
        <v>1</v>
      </c>
      <c r="O139" s="17">
        <v>0</v>
      </c>
      <c r="P139" s="14"/>
    </row>
    <row r="140" spans="2:16" hidden="1" outlineLevel="2" x14ac:dyDescent="0.2">
      <c r="B140" s="15">
        <v>935000</v>
      </c>
      <c r="C140" s="15">
        <v>7</v>
      </c>
      <c r="D140" s="16">
        <f t="shared" si="44"/>
        <v>9.2270000000000005E-2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6">
        <f t="shared" si="45"/>
        <v>0.31441999999999998</v>
      </c>
      <c r="L140" s="32">
        <v>0</v>
      </c>
      <c r="M140" s="17">
        <v>0</v>
      </c>
      <c r="N140" s="17">
        <v>1</v>
      </c>
      <c r="O140" s="17">
        <v>0</v>
      </c>
      <c r="P140" s="14"/>
    </row>
    <row r="141" spans="2:16" ht="13.5" hidden="1" outlineLevel="2" thickBot="1" x14ac:dyDescent="0.25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4"/>
    </row>
    <row r="142" spans="2:16" hidden="1" outlineLevel="2" x14ac:dyDescent="0.2">
      <c r="P142" s="14"/>
    </row>
    <row r="143" spans="2:16" outlineLevel="1" collapsed="1" x14ac:dyDescent="0.2">
      <c r="P143" s="14"/>
    </row>
    <row r="144" spans="2:16" outlineLevel="1" x14ac:dyDescent="0.2">
      <c r="P144" s="14"/>
    </row>
    <row r="145" spans="1:16" outlineLevel="1" x14ac:dyDescent="0.2">
      <c r="P145" s="14"/>
    </row>
    <row r="146" spans="1:16" outlineLevel="1" x14ac:dyDescent="0.2">
      <c r="A146" s="13" t="s">
        <v>1407</v>
      </c>
      <c r="D146" s="11" t="s">
        <v>231</v>
      </c>
      <c r="E146" s="11" t="s">
        <v>232</v>
      </c>
      <c r="F146" s="11" t="s">
        <v>233</v>
      </c>
      <c r="G146" s="11" t="s">
        <v>234</v>
      </c>
      <c r="H146" s="11" t="s">
        <v>235</v>
      </c>
      <c r="I146" s="11" t="s">
        <v>236</v>
      </c>
      <c r="J146" s="11" t="s">
        <v>237</v>
      </c>
      <c r="K146" s="11" t="s">
        <v>238</v>
      </c>
      <c r="L146" s="11" t="s">
        <v>601</v>
      </c>
      <c r="M146" s="11" t="s">
        <v>239</v>
      </c>
      <c r="N146" s="11" t="s">
        <v>240</v>
      </c>
      <c r="O146" s="11" t="s">
        <v>241</v>
      </c>
      <c r="P146" s="14"/>
    </row>
    <row r="147" spans="1:16" outlineLevel="1" x14ac:dyDescent="0.2">
      <c r="B147" t="s">
        <v>1349</v>
      </c>
      <c r="C147" s="15">
        <v>1</v>
      </c>
      <c r="D147" s="16">
        <v>0.65390000000000004</v>
      </c>
      <c r="E147" s="16">
        <f>D147</f>
        <v>0.65390000000000004</v>
      </c>
      <c r="F147" s="32">
        <v>0</v>
      </c>
      <c r="G147" s="31">
        <v>1</v>
      </c>
      <c r="H147" s="16">
        <f>D147</f>
        <v>0.65390000000000004</v>
      </c>
      <c r="I147" s="17">
        <v>0</v>
      </c>
      <c r="J147" s="17">
        <v>1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4"/>
    </row>
    <row r="148" spans="1:16" outlineLevel="1" x14ac:dyDescent="0.2">
      <c r="B148" t="s">
        <v>88</v>
      </c>
      <c r="C148" s="15">
        <v>1</v>
      </c>
      <c r="D148" s="16">
        <f>D147</f>
        <v>0.65390000000000004</v>
      </c>
      <c r="E148" s="16">
        <f t="shared" ref="E148" si="46">D148</f>
        <v>0.65390000000000004</v>
      </c>
      <c r="F148" s="32">
        <f>F147</f>
        <v>0</v>
      </c>
      <c r="G148" s="31">
        <f>G147</f>
        <v>1</v>
      </c>
      <c r="H148" s="16">
        <f t="shared" ref="H148" si="47">D148</f>
        <v>0.65390000000000004</v>
      </c>
      <c r="I148" s="17">
        <v>0</v>
      </c>
      <c r="J148" s="17">
        <v>1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4"/>
    </row>
    <row r="149" spans="1:16" outlineLevel="1" x14ac:dyDescent="0.2">
      <c r="B149" t="s">
        <v>1135</v>
      </c>
      <c r="C149" s="15">
        <v>1</v>
      </c>
      <c r="D149" s="16">
        <f t="shared" ref="D149:D166" si="48">D148</f>
        <v>0.65390000000000004</v>
      </c>
      <c r="E149" s="16">
        <f t="shared" ref="E149:E166" si="49">D149</f>
        <v>0.65390000000000004</v>
      </c>
      <c r="F149" s="32">
        <f t="shared" ref="F149:F166" si="50">F148</f>
        <v>0</v>
      </c>
      <c r="G149" s="31">
        <f t="shared" ref="G149:G166" si="51">G148</f>
        <v>1</v>
      </c>
      <c r="H149" s="16">
        <f t="shared" ref="H149:H166" si="52">D149</f>
        <v>0.65390000000000004</v>
      </c>
      <c r="I149" s="17">
        <v>0</v>
      </c>
      <c r="J149" s="17">
        <v>1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4"/>
    </row>
    <row r="150" spans="1:16" outlineLevel="1" x14ac:dyDescent="0.2">
      <c r="B150" t="s">
        <v>532</v>
      </c>
      <c r="C150" s="15">
        <v>1</v>
      </c>
      <c r="D150" s="16">
        <f t="shared" si="48"/>
        <v>0.65390000000000004</v>
      </c>
      <c r="E150" s="16">
        <f t="shared" si="49"/>
        <v>0.65390000000000004</v>
      </c>
      <c r="F150" s="32">
        <f t="shared" si="50"/>
        <v>0</v>
      </c>
      <c r="G150" s="31">
        <f t="shared" si="51"/>
        <v>1</v>
      </c>
      <c r="H150" s="16">
        <f t="shared" si="52"/>
        <v>0.65390000000000004</v>
      </c>
      <c r="I150" s="17">
        <v>0</v>
      </c>
      <c r="J150" s="17">
        <v>1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4"/>
    </row>
    <row r="151" spans="1:16" outlineLevel="1" x14ac:dyDescent="0.2">
      <c r="B151" t="s">
        <v>1324</v>
      </c>
      <c r="C151" s="15">
        <v>1</v>
      </c>
      <c r="D151" s="16">
        <f t="shared" si="48"/>
        <v>0.65390000000000004</v>
      </c>
      <c r="E151" s="16">
        <f t="shared" si="49"/>
        <v>0.65390000000000004</v>
      </c>
      <c r="F151" s="32">
        <f t="shared" si="50"/>
        <v>0</v>
      </c>
      <c r="G151" s="31">
        <f t="shared" si="51"/>
        <v>1</v>
      </c>
      <c r="H151" s="16">
        <f t="shared" si="52"/>
        <v>0.65390000000000004</v>
      </c>
      <c r="I151" s="17">
        <v>0</v>
      </c>
      <c r="J151" s="17">
        <v>1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4"/>
    </row>
    <row r="152" spans="1:16" outlineLevel="1" x14ac:dyDescent="0.2">
      <c r="B152" t="s">
        <v>1211</v>
      </c>
      <c r="C152" s="15">
        <v>1</v>
      </c>
      <c r="D152" s="16">
        <f t="shared" si="48"/>
        <v>0.65390000000000004</v>
      </c>
      <c r="E152" s="16">
        <f t="shared" si="49"/>
        <v>0.65390000000000004</v>
      </c>
      <c r="F152" s="32">
        <f t="shared" si="50"/>
        <v>0</v>
      </c>
      <c r="G152" s="31">
        <f t="shared" si="51"/>
        <v>1</v>
      </c>
      <c r="H152" s="16">
        <f t="shared" si="52"/>
        <v>0.65390000000000004</v>
      </c>
      <c r="I152" s="17">
        <v>0</v>
      </c>
      <c r="J152" s="17">
        <v>1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4"/>
    </row>
    <row r="153" spans="1:16" outlineLevel="1" x14ac:dyDescent="0.2">
      <c r="B153" t="s">
        <v>442</v>
      </c>
      <c r="C153" s="15">
        <v>1</v>
      </c>
      <c r="D153" s="16">
        <f t="shared" si="48"/>
        <v>0.65390000000000004</v>
      </c>
      <c r="E153" s="16">
        <f t="shared" si="49"/>
        <v>0.65390000000000004</v>
      </c>
      <c r="F153" s="32">
        <f t="shared" si="50"/>
        <v>0</v>
      </c>
      <c r="G153" s="31">
        <f t="shared" si="51"/>
        <v>1</v>
      </c>
      <c r="H153" s="16">
        <f t="shared" si="52"/>
        <v>0.65390000000000004</v>
      </c>
      <c r="I153" s="17">
        <v>0</v>
      </c>
      <c r="J153" s="17">
        <v>1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4"/>
    </row>
    <row r="154" spans="1:16" outlineLevel="1" x14ac:dyDescent="0.2">
      <c r="B154" t="s">
        <v>481</v>
      </c>
      <c r="C154" s="15">
        <v>1</v>
      </c>
      <c r="D154" s="16">
        <f t="shared" si="48"/>
        <v>0.65390000000000004</v>
      </c>
      <c r="E154" s="16">
        <f t="shared" si="49"/>
        <v>0.65390000000000004</v>
      </c>
      <c r="F154" s="32">
        <f t="shared" si="50"/>
        <v>0</v>
      </c>
      <c r="G154" s="31">
        <f t="shared" si="51"/>
        <v>1</v>
      </c>
      <c r="H154" s="16">
        <f t="shared" si="52"/>
        <v>0.65390000000000004</v>
      </c>
      <c r="I154" s="17">
        <v>0</v>
      </c>
      <c r="J154" s="17">
        <v>1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4"/>
    </row>
    <row r="155" spans="1:16" outlineLevel="1" x14ac:dyDescent="0.2">
      <c r="B155" t="s">
        <v>654</v>
      </c>
      <c r="C155" s="15">
        <v>1</v>
      </c>
      <c r="D155" s="16">
        <f t="shared" si="48"/>
        <v>0.65390000000000004</v>
      </c>
      <c r="E155" s="16">
        <f t="shared" si="49"/>
        <v>0.65390000000000004</v>
      </c>
      <c r="F155" s="32">
        <f t="shared" si="50"/>
        <v>0</v>
      </c>
      <c r="G155" s="31">
        <f t="shared" si="51"/>
        <v>1</v>
      </c>
      <c r="H155" s="16">
        <f t="shared" si="52"/>
        <v>0.65390000000000004</v>
      </c>
      <c r="I155" s="17">
        <v>0</v>
      </c>
      <c r="J155" s="17">
        <v>1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4"/>
    </row>
    <row r="156" spans="1:16" outlineLevel="1" x14ac:dyDescent="0.2">
      <c r="B156" t="s">
        <v>391</v>
      </c>
      <c r="C156" s="15">
        <v>3</v>
      </c>
      <c r="D156" s="16">
        <v>0.67766000000000004</v>
      </c>
      <c r="E156" s="16">
        <f t="shared" si="49"/>
        <v>0.67766000000000004</v>
      </c>
      <c r="F156" s="32">
        <v>0</v>
      </c>
      <c r="G156" s="31">
        <v>1</v>
      </c>
      <c r="H156" s="16">
        <f t="shared" si="52"/>
        <v>0.67766000000000004</v>
      </c>
      <c r="I156" s="17">
        <v>0</v>
      </c>
      <c r="J156" s="17">
        <v>1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4"/>
    </row>
    <row r="157" spans="1:16" outlineLevel="1" x14ac:dyDescent="0.2">
      <c r="B157" t="s">
        <v>912</v>
      </c>
      <c r="C157" s="15">
        <v>3</v>
      </c>
      <c r="D157" s="16">
        <f t="shared" si="48"/>
        <v>0.67766000000000004</v>
      </c>
      <c r="E157" s="16">
        <f t="shared" si="49"/>
        <v>0.67766000000000004</v>
      </c>
      <c r="F157" s="32">
        <f t="shared" si="50"/>
        <v>0</v>
      </c>
      <c r="G157" s="31">
        <f t="shared" si="51"/>
        <v>1</v>
      </c>
      <c r="H157" s="16">
        <f t="shared" si="52"/>
        <v>0.67766000000000004</v>
      </c>
      <c r="I157" s="17">
        <v>0</v>
      </c>
      <c r="J157" s="17">
        <v>1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4"/>
    </row>
    <row r="158" spans="1:16" outlineLevel="1" x14ac:dyDescent="0.2">
      <c r="B158" t="s">
        <v>32</v>
      </c>
      <c r="C158" s="15">
        <v>3</v>
      </c>
      <c r="D158" s="16">
        <f t="shared" si="48"/>
        <v>0.67766000000000004</v>
      </c>
      <c r="E158" s="16">
        <f t="shared" si="49"/>
        <v>0.67766000000000004</v>
      </c>
      <c r="F158" s="32">
        <f t="shared" si="50"/>
        <v>0</v>
      </c>
      <c r="G158" s="31">
        <f t="shared" si="51"/>
        <v>1</v>
      </c>
      <c r="H158" s="16">
        <f t="shared" si="52"/>
        <v>0.67766000000000004</v>
      </c>
      <c r="I158" s="17">
        <v>0</v>
      </c>
      <c r="J158" s="17">
        <v>1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4"/>
    </row>
    <row r="159" spans="1:16" outlineLevel="1" x14ac:dyDescent="0.2">
      <c r="B159" t="s">
        <v>767</v>
      </c>
      <c r="C159" s="15">
        <v>3</v>
      </c>
      <c r="D159" s="16">
        <f t="shared" si="48"/>
        <v>0.67766000000000004</v>
      </c>
      <c r="E159" s="16">
        <f t="shared" si="49"/>
        <v>0.67766000000000004</v>
      </c>
      <c r="F159" s="32">
        <f t="shared" si="50"/>
        <v>0</v>
      </c>
      <c r="G159" s="31">
        <f t="shared" si="51"/>
        <v>1</v>
      </c>
      <c r="H159" s="16">
        <f t="shared" si="52"/>
        <v>0.67766000000000004</v>
      </c>
      <c r="I159" s="17">
        <v>0</v>
      </c>
      <c r="J159" s="17">
        <v>1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4"/>
    </row>
    <row r="160" spans="1:16" outlineLevel="1" x14ac:dyDescent="0.2">
      <c r="B160" t="s">
        <v>97</v>
      </c>
      <c r="C160" s="15">
        <v>3</v>
      </c>
      <c r="D160" s="16">
        <f t="shared" si="48"/>
        <v>0.67766000000000004</v>
      </c>
      <c r="E160" s="16">
        <f t="shared" si="49"/>
        <v>0.67766000000000004</v>
      </c>
      <c r="F160" s="32">
        <f t="shared" si="50"/>
        <v>0</v>
      </c>
      <c r="G160" s="31">
        <f t="shared" si="51"/>
        <v>1</v>
      </c>
      <c r="H160" s="16">
        <f t="shared" si="52"/>
        <v>0.67766000000000004</v>
      </c>
      <c r="I160" s="17">
        <v>0</v>
      </c>
      <c r="J160" s="17">
        <v>1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4"/>
    </row>
    <row r="161" spans="2:16" outlineLevel="1" x14ac:dyDescent="0.2">
      <c r="B161" t="s">
        <v>1156</v>
      </c>
      <c r="C161" s="15">
        <v>3</v>
      </c>
      <c r="D161" s="16">
        <f>D160</f>
        <v>0.67766000000000004</v>
      </c>
      <c r="E161" s="16">
        <f t="shared" si="49"/>
        <v>0.67766000000000004</v>
      </c>
      <c r="F161" s="32">
        <f t="shared" si="50"/>
        <v>0</v>
      </c>
      <c r="G161" s="31">
        <f t="shared" si="51"/>
        <v>1</v>
      </c>
      <c r="H161" s="16">
        <f t="shared" si="52"/>
        <v>0.67766000000000004</v>
      </c>
      <c r="I161" s="17">
        <v>0</v>
      </c>
      <c r="J161" s="17">
        <v>1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4"/>
    </row>
    <row r="162" spans="2:16" outlineLevel="1" x14ac:dyDescent="0.2">
      <c r="B162" t="s">
        <v>856</v>
      </c>
      <c r="C162" s="15">
        <v>3</v>
      </c>
      <c r="D162" s="16">
        <f t="shared" si="48"/>
        <v>0.67766000000000004</v>
      </c>
      <c r="E162" s="16">
        <f t="shared" si="49"/>
        <v>0.67766000000000004</v>
      </c>
      <c r="F162" s="32">
        <f t="shared" si="50"/>
        <v>0</v>
      </c>
      <c r="G162" s="31">
        <f t="shared" si="51"/>
        <v>1</v>
      </c>
      <c r="H162" s="16">
        <f t="shared" si="52"/>
        <v>0.67766000000000004</v>
      </c>
      <c r="I162" s="17">
        <v>0</v>
      </c>
      <c r="J162" s="17">
        <v>1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4"/>
    </row>
    <row r="163" spans="2:16" outlineLevel="1" x14ac:dyDescent="0.2">
      <c r="B163" t="s">
        <v>399</v>
      </c>
      <c r="C163" s="15">
        <v>3</v>
      </c>
      <c r="D163" s="16">
        <f t="shared" si="48"/>
        <v>0.67766000000000004</v>
      </c>
      <c r="E163" s="16">
        <f t="shared" si="49"/>
        <v>0.67766000000000004</v>
      </c>
      <c r="F163" s="32">
        <f t="shared" si="50"/>
        <v>0</v>
      </c>
      <c r="G163" s="31">
        <f t="shared" si="51"/>
        <v>1</v>
      </c>
      <c r="H163" s="16">
        <f t="shared" si="52"/>
        <v>0.67766000000000004</v>
      </c>
      <c r="I163" s="17">
        <v>0</v>
      </c>
      <c r="J163" s="17">
        <v>1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4"/>
    </row>
    <row r="164" spans="2:16" outlineLevel="1" x14ac:dyDescent="0.2">
      <c r="B164" t="s">
        <v>39</v>
      </c>
      <c r="C164" s="15">
        <v>3</v>
      </c>
      <c r="D164" s="16">
        <f t="shared" si="48"/>
        <v>0.67766000000000004</v>
      </c>
      <c r="E164" s="16">
        <f t="shared" si="49"/>
        <v>0.67766000000000004</v>
      </c>
      <c r="F164" s="32">
        <f t="shared" si="50"/>
        <v>0</v>
      </c>
      <c r="G164" s="31">
        <f t="shared" si="51"/>
        <v>1</v>
      </c>
      <c r="H164" s="16">
        <f t="shared" si="52"/>
        <v>0.67766000000000004</v>
      </c>
      <c r="I164" s="17">
        <v>0</v>
      </c>
      <c r="J164" s="17">
        <v>1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4"/>
    </row>
    <row r="165" spans="2:16" outlineLevel="1" x14ac:dyDescent="0.2">
      <c r="B165" t="s">
        <v>394</v>
      </c>
      <c r="C165" s="15">
        <v>3</v>
      </c>
      <c r="D165" s="16">
        <f t="shared" si="48"/>
        <v>0.67766000000000004</v>
      </c>
      <c r="E165" s="16">
        <f t="shared" si="49"/>
        <v>0.67766000000000004</v>
      </c>
      <c r="F165" s="32">
        <f t="shared" si="50"/>
        <v>0</v>
      </c>
      <c r="G165" s="31">
        <f t="shared" si="51"/>
        <v>1</v>
      </c>
      <c r="H165" s="16">
        <f t="shared" si="52"/>
        <v>0.67766000000000004</v>
      </c>
      <c r="I165" s="17">
        <v>0</v>
      </c>
      <c r="J165" s="17">
        <v>1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4"/>
    </row>
    <row r="166" spans="2:16" outlineLevel="1" x14ac:dyDescent="0.2">
      <c r="B166" t="s">
        <v>614</v>
      </c>
      <c r="C166" s="15">
        <v>3</v>
      </c>
      <c r="D166" s="16">
        <f t="shared" si="48"/>
        <v>0.67766000000000004</v>
      </c>
      <c r="E166" s="16">
        <f t="shared" si="49"/>
        <v>0.67766000000000004</v>
      </c>
      <c r="F166" s="32">
        <f t="shared" si="50"/>
        <v>0</v>
      </c>
      <c r="G166" s="31">
        <f t="shared" si="51"/>
        <v>1</v>
      </c>
      <c r="H166" s="16">
        <f t="shared" si="52"/>
        <v>0.67766000000000004</v>
      </c>
      <c r="I166" s="17">
        <v>0</v>
      </c>
      <c r="J166" s="17">
        <v>1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4"/>
    </row>
    <row r="167" spans="2:16" outlineLevel="1" x14ac:dyDescent="0.2">
      <c r="B167" t="s">
        <v>665</v>
      </c>
      <c r="C167" s="29">
        <v>2</v>
      </c>
      <c r="D167" s="16">
        <v>0.65639999999999998</v>
      </c>
      <c r="E167" s="16">
        <f>D167</f>
        <v>0.65639999999999998</v>
      </c>
      <c r="F167" s="32">
        <v>0</v>
      </c>
      <c r="G167" s="31">
        <v>1</v>
      </c>
      <c r="H167" s="16">
        <f>D167</f>
        <v>0.65639999999999998</v>
      </c>
      <c r="I167" s="17">
        <v>0</v>
      </c>
      <c r="J167" s="17">
        <v>1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4"/>
    </row>
    <row r="168" spans="2:16" outlineLevel="1" x14ac:dyDescent="0.2">
      <c r="B168" t="s">
        <v>89</v>
      </c>
      <c r="C168" s="29">
        <v>2</v>
      </c>
      <c r="D168" s="16">
        <f>D167</f>
        <v>0.65639999999999998</v>
      </c>
      <c r="E168" s="16">
        <f t="shared" ref="E168" si="53">E167</f>
        <v>0.65639999999999998</v>
      </c>
      <c r="F168" s="32">
        <f t="shared" ref="F168:O176" si="54">F167</f>
        <v>0</v>
      </c>
      <c r="G168" s="31">
        <f t="shared" si="54"/>
        <v>1</v>
      </c>
      <c r="H168" s="16">
        <f t="shared" si="54"/>
        <v>0.65639999999999998</v>
      </c>
      <c r="I168" s="32">
        <f t="shared" si="54"/>
        <v>0</v>
      </c>
      <c r="J168" s="32">
        <f t="shared" si="54"/>
        <v>1</v>
      </c>
      <c r="K168" s="32">
        <f t="shared" si="54"/>
        <v>0</v>
      </c>
      <c r="L168" s="32">
        <f t="shared" si="54"/>
        <v>0</v>
      </c>
      <c r="M168" s="32">
        <f t="shared" si="54"/>
        <v>0</v>
      </c>
      <c r="N168" s="32">
        <f t="shared" si="54"/>
        <v>0</v>
      </c>
      <c r="O168" s="32">
        <f t="shared" si="54"/>
        <v>0</v>
      </c>
      <c r="P168" s="14"/>
    </row>
    <row r="169" spans="2:16" outlineLevel="1" x14ac:dyDescent="0.2">
      <c r="B169" t="s">
        <v>53</v>
      </c>
      <c r="C169" s="29">
        <v>2</v>
      </c>
      <c r="D169" s="16">
        <f t="shared" ref="D169:D171" si="55">D168</f>
        <v>0.65639999999999998</v>
      </c>
      <c r="E169" s="16">
        <f t="shared" ref="E169:O171" si="56">E168</f>
        <v>0.65639999999999998</v>
      </c>
      <c r="F169" s="32">
        <f t="shared" si="56"/>
        <v>0</v>
      </c>
      <c r="G169" s="31">
        <f t="shared" si="56"/>
        <v>1</v>
      </c>
      <c r="H169" s="16">
        <f t="shared" si="56"/>
        <v>0.65639999999999998</v>
      </c>
      <c r="I169" s="32">
        <f t="shared" si="56"/>
        <v>0</v>
      </c>
      <c r="J169" s="32">
        <f t="shared" si="56"/>
        <v>1</v>
      </c>
      <c r="K169" s="32">
        <f t="shared" si="56"/>
        <v>0</v>
      </c>
      <c r="L169" s="32">
        <f t="shared" si="56"/>
        <v>0</v>
      </c>
      <c r="M169" s="32">
        <f t="shared" si="56"/>
        <v>0</v>
      </c>
      <c r="N169" s="32">
        <f t="shared" si="56"/>
        <v>0</v>
      </c>
      <c r="O169" s="32">
        <f t="shared" si="56"/>
        <v>0</v>
      </c>
      <c r="P169" s="14"/>
    </row>
    <row r="170" spans="2:16" outlineLevel="1" x14ac:dyDescent="0.2">
      <c r="B170" t="s">
        <v>43</v>
      </c>
      <c r="C170" s="29">
        <v>2</v>
      </c>
      <c r="D170" s="16">
        <f t="shared" si="55"/>
        <v>0.65639999999999998</v>
      </c>
      <c r="E170" s="16">
        <f t="shared" si="56"/>
        <v>0.65639999999999998</v>
      </c>
      <c r="F170" s="32">
        <f t="shared" si="56"/>
        <v>0</v>
      </c>
      <c r="G170" s="31">
        <f t="shared" si="56"/>
        <v>1</v>
      </c>
      <c r="H170" s="16">
        <f t="shared" si="56"/>
        <v>0.65639999999999998</v>
      </c>
      <c r="I170" s="32">
        <f t="shared" si="56"/>
        <v>0</v>
      </c>
      <c r="J170" s="32">
        <f t="shared" si="56"/>
        <v>1</v>
      </c>
      <c r="K170" s="32">
        <f t="shared" si="56"/>
        <v>0</v>
      </c>
      <c r="L170" s="32">
        <f t="shared" si="56"/>
        <v>0</v>
      </c>
      <c r="M170" s="32">
        <f t="shared" si="56"/>
        <v>0</v>
      </c>
      <c r="N170" s="32">
        <f t="shared" si="56"/>
        <v>0</v>
      </c>
      <c r="O170" s="32">
        <f t="shared" si="56"/>
        <v>0</v>
      </c>
      <c r="P170" s="14"/>
    </row>
    <row r="171" spans="2:16" outlineLevel="1" x14ac:dyDescent="0.2">
      <c r="B171" t="s">
        <v>1183</v>
      </c>
      <c r="C171" s="29">
        <v>2</v>
      </c>
      <c r="D171" s="16">
        <f t="shared" si="55"/>
        <v>0.65639999999999998</v>
      </c>
      <c r="E171" s="16">
        <f t="shared" si="56"/>
        <v>0.65639999999999998</v>
      </c>
      <c r="F171" s="32">
        <f t="shared" si="56"/>
        <v>0</v>
      </c>
      <c r="G171" s="31">
        <f t="shared" si="56"/>
        <v>1</v>
      </c>
      <c r="H171" s="16">
        <f t="shared" si="56"/>
        <v>0.65639999999999998</v>
      </c>
      <c r="I171" s="32">
        <f t="shared" si="56"/>
        <v>0</v>
      </c>
      <c r="J171" s="32">
        <f t="shared" si="56"/>
        <v>1</v>
      </c>
      <c r="K171" s="32">
        <f t="shared" si="56"/>
        <v>0</v>
      </c>
      <c r="L171" s="32">
        <f t="shared" si="56"/>
        <v>0</v>
      </c>
      <c r="M171" s="32">
        <f t="shared" si="56"/>
        <v>0</v>
      </c>
      <c r="N171" s="32">
        <f t="shared" si="56"/>
        <v>0</v>
      </c>
      <c r="O171" s="32">
        <f t="shared" si="56"/>
        <v>0</v>
      </c>
      <c r="P171" s="14"/>
    </row>
    <row r="172" spans="2:16" outlineLevel="1" x14ac:dyDescent="0.2">
      <c r="B172" t="s">
        <v>15</v>
      </c>
      <c r="C172" s="29">
        <v>4</v>
      </c>
      <c r="D172" s="16">
        <v>0.68594999999999995</v>
      </c>
      <c r="E172" s="16">
        <f t="shared" ref="E172:E176" si="57">D172</f>
        <v>0.68594999999999995</v>
      </c>
      <c r="F172" s="32">
        <f>F170</f>
        <v>0</v>
      </c>
      <c r="G172" s="31">
        <v>1</v>
      </c>
      <c r="H172" s="16">
        <f t="shared" ref="H172:H176" si="58">D172</f>
        <v>0.68594999999999995</v>
      </c>
      <c r="I172" s="17">
        <v>0</v>
      </c>
      <c r="J172" s="17">
        <v>1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4"/>
    </row>
    <row r="173" spans="2:16" outlineLevel="1" x14ac:dyDescent="0.2">
      <c r="B173" t="s">
        <v>312</v>
      </c>
      <c r="C173" s="29">
        <v>4</v>
      </c>
      <c r="D173" s="16">
        <f>D172</f>
        <v>0.68594999999999995</v>
      </c>
      <c r="E173" s="16">
        <f t="shared" si="57"/>
        <v>0.68594999999999995</v>
      </c>
      <c r="F173" s="32">
        <f t="shared" si="54"/>
        <v>0</v>
      </c>
      <c r="G173" s="31">
        <v>1</v>
      </c>
      <c r="H173" s="16">
        <f t="shared" si="58"/>
        <v>0.68594999999999995</v>
      </c>
      <c r="I173" s="17">
        <v>0</v>
      </c>
      <c r="J173" s="17">
        <v>1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4"/>
    </row>
    <row r="174" spans="2:16" outlineLevel="1" x14ac:dyDescent="0.2">
      <c r="B174" t="s">
        <v>387</v>
      </c>
      <c r="C174" s="29">
        <v>4</v>
      </c>
      <c r="D174" s="16">
        <f t="shared" ref="D174:D176" si="59">D173</f>
        <v>0.68594999999999995</v>
      </c>
      <c r="E174" s="16">
        <f t="shared" si="57"/>
        <v>0.68594999999999995</v>
      </c>
      <c r="F174" s="32">
        <f t="shared" si="54"/>
        <v>0</v>
      </c>
      <c r="G174" s="31">
        <v>1</v>
      </c>
      <c r="H174" s="16">
        <f t="shared" si="58"/>
        <v>0.68594999999999995</v>
      </c>
      <c r="I174" s="17">
        <v>0</v>
      </c>
      <c r="J174" s="17">
        <v>1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4"/>
    </row>
    <row r="175" spans="2:16" outlineLevel="1" x14ac:dyDescent="0.2">
      <c r="B175" t="s">
        <v>45</v>
      </c>
      <c r="C175" s="29">
        <v>4</v>
      </c>
      <c r="D175" s="16">
        <f t="shared" si="59"/>
        <v>0.68594999999999995</v>
      </c>
      <c r="E175" s="16">
        <f t="shared" si="57"/>
        <v>0.68594999999999995</v>
      </c>
      <c r="F175" s="32">
        <f t="shared" si="54"/>
        <v>0</v>
      </c>
      <c r="G175" s="31">
        <v>1</v>
      </c>
      <c r="H175" s="16">
        <f t="shared" si="58"/>
        <v>0.68594999999999995</v>
      </c>
      <c r="I175" s="17">
        <v>0</v>
      </c>
      <c r="J175" s="17">
        <v>1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4"/>
    </row>
    <row r="176" spans="2:16" outlineLevel="1" x14ac:dyDescent="0.2">
      <c r="B176" t="s">
        <v>49</v>
      </c>
      <c r="C176" s="29">
        <v>4</v>
      </c>
      <c r="D176" s="16">
        <f t="shared" si="59"/>
        <v>0.68594999999999995</v>
      </c>
      <c r="E176" s="16">
        <f t="shared" si="57"/>
        <v>0.68594999999999995</v>
      </c>
      <c r="F176" s="32">
        <f t="shared" si="54"/>
        <v>0</v>
      </c>
      <c r="G176" s="31">
        <v>1</v>
      </c>
      <c r="H176" s="16">
        <f t="shared" si="58"/>
        <v>0.68594999999999995</v>
      </c>
      <c r="I176" s="17">
        <v>0</v>
      </c>
      <c r="J176" s="17">
        <v>1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4"/>
    </row>
    <row r="177" spans="1:16" ht="13.5" outlineLevel="1" thickBot="1" x14ac:dyDescent="0.25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4"/>
    </row>
    <row r="178" spans="1:16" outlineLevel="1" x14ac:dyDescent="0.2">
      <c r="P178" s="14"/>
    </row>
    <row r="179" spans="1:16" outlineLevel="1" x14ac:dyDescent="0.2">
      <c r="P179" s="14"/>
    </row>
    <row r="180" spans="1:16" outlineLevel="1" x14ac:dyDescent="0.2">
      <c r="A180" s="13" t="s">
        <v>1408</v>
      </c>
      <c r="D180" s="11" t="s">
        <v>231</v>
      </c>
      <c r="E180" s="11" t="s">
        <v>232</v>
      </c>
      <c r="F180" s="11" t="s">
        <v>233</v>
      </c>
      <c r="G180" s="11" t="s">
        <v>234</v>
      </c>
      <c r="H180" s="11" t="s">
        <v>235</v>
      </c>
      <c r="I180" s="11" t="s">
        <v>236</v>
      </c>
      <c r="J180" s="11" t="s">
        <v>237</v>
      </c>
      <c r="K180" s="11" t="s">
        <v>238</v>
      </c>
      <c r="L180" s="11" t="s">
        <v>601</v>
      </c>
      <c r="M180" s="11" t="s">
        <v>239</v>
      </c>
      <c r="N180" s="11" t="s">
        <v>240</v>
      </c>
      <c r="O180" s="11" t="s">
        <v>241</v>
      </c>
      <c r="P180" s="14"/>
    </row>
    <row r="181" spans="1:16" outlineLevel="1" x14ac:dyDescent="0.2">
      <c r="A181" s="29" t="s">
        <v>1409</v>
      </c>
      <c r="B181" t="s">
        <v>1349</v>
      </c>
      <c r="C181" s="15">
        <v>1</v>
      </c>
      <c r="D181" s="16">
        <v>0.69099999999999995</v>
      </c>
      <c r="E181" s="16">
        <f>D181</f>
        <v>0.69099999999999995</v>
      </c>
      <c r="F181" s="17">
        <v>0</v>
      </c>
      <c r="G181" s="32">
        <v>1</v>
      </c>
      <c r="H181" s="17">
        <v>0</v>
      </c>
      <c r="I181" s="17">
        <v>0</v>
      </c>
      <c r="J181" s="17">
        <v>0</v>
      </c>
      <c r="K181" s="16">
        <f>E181</f>
        <v>0.69099999999999995</v>
      </c>
      <c r="L181" s="16">
        <f>K181</f>
        <v>0.69099999999999995</v>
      </c>
      <c r="M181" s="17">
        <v>0</v>
      </c>
      <c r="N181" s="17">
        <v>0</v>
      </c>
      <c r="O181" s="17">
        <v>1</v>
      </c>
      <c r="P181" s="14"/>
    </row>
    <row r="182" spans="1:16" outlineLevel="1" x14ac:dyDescent="0.2">
      <c r="B182" t="s">
        <v>88</v>
      </c>
      <c r="C182" s="15">
        <v>1</v>
      </c>
      <c r="D182" s="16">
        <f>D181</f>
        <v>0.69099999999999995</v>
      </c>
      <c r="E182" s="16">
        <f>D182</f>
        <v>0.69099999999999995</v>
      </c>
      <c r="F182" s="17">
        <v>0</v>
      </c>
      <c r="G182" s="32">
        <v>1</v>
      </c>
      <c r="H182" s="17">
        <v>0</v>
      </c>
      <c r="I182" s="17">
        <v>0</v>
      </c>
      <c r="J182" s="17">
        <v>0</v>
      </c>
      <c r="K182" s="16">
        <f t="shared" ref="K182:K210" si="60">E182</f>
        <v>0.69099999999999995</v>
      </c>
      <c r="L182" s="16">
        <f t="shared" ref="L182:L210" si="61">K182</f>
        <v>0.69099999999999995</v>
      </c>
      <c r="M182" s="17">
        <v>0</v>
      </c>
      <c r="N182" s="17">
        <v>0</v>
      </c>
      <c r="O182" s="17">
        <v>1</v>
      </c>
      <c r="P182" s="14"/>
    </row>
    <row r="183" spans="1:16" outlineLevel="1" x14ac:dyDescent="0.2">
      <c r="B183" t="s">
        <v>1135</v>
      </c>
      <c r="C183" s="15">
        <v>1</v>
      </c>
      <c r="D183" s="16">
        <f t="shared" ref="D183:D189" si="62">D182</f>
        <v>0.69099999999999995</v>
      </c>
      <c r="E183" s="16">
        <f t="shared" ref="E183:E189" si="63">D183</f>
        <v>0.69099999999999995</v>
      </c>
      <c r="F183" s="17">
        <v>0</v>
      </c>
      <c r="G183" s="32">
        <v>1</v>
      </c>
      <c r="H183" s="17">
        <v>0</v>
      </c>
      <c r="I183" s="17">
        <v>0</v>
      </c>
      <c r="J183" s="17">
        <v>0</v>
      </c>
      <c r="K183" s="16">
        <f t="shared" ref="K183:K189" si="64">E183</f>
        <v>0.69099999999999995</v>
      </c>
      <c r="L183" s="16">
        <f t="shared" ref="L183:L189" si="65">K183</f>
        <v>0.69099999999999995</v>
      </c>
      <c r="M183" s="17">
        <v>0</v>
      </c>
      <c r="N183" s="17">
        <v>0</v>
      </c>
      <c r="O183" s="17">
        <v>1</v>
      </c>
      <c r="P183" s="14"/>
    </row>
    <row r="184" spans="1:16" outlineLevel="1" x14ac:dyDescent="0.2">
      <c r="B184" t="s">
        <v>532</v>
      </c>
      <c r="C184" s="15">
        <v>1</v>
      </c>
      <c r="D184" s="16">
        <f t="shared" si="62"/>
        <v>0.69099999999999995</v>
      </c>
      <c r="E184" s="16">
        <f t="shared" si="63"/>
        <v>0.69099999999999995</v>
      </c>
      <c r="F184" s="17">
        <v>0</v>
      </c>
      <c r="G184" s="32">
        <v>1</v>
      </c>
      <c r="H184" s="17">
        <v>0</v>
      </c>
      <c r="I184" s="17">
        <v>0</v>
      </c>
      <c r="J184" s="17">
        <v>0</v>
      </c>
      <c r="K184" s="16">
        <f t="shared" si="64"/>
        <v>0.69099999999999995</v>
      </c>
      <c r="L184" s="16">
        <f t="shared" si="65"/>
        <v>0.69099999999999995</v>
      </c>
      <c r="M184" s="17">
        <v>0</v>
      </c>
      <c r="N184" s="17">
        <v>0</v>
      </c>
      <c r="O184" s="17">
        <v>1</v>
      </c>
      <c r="P184" s="14"/>
    </row>
    <row r="185" spans="1:16" outlineLevel="1" x14ac:dyDescent="0.2">
      <c r="B185" t="s">
        <v>1324</v>
      </c>
      <c r="C185" s="15">
        <v>1</v>
      </c>
      <c r="D185" s="16">
        <f t="shared" si="62"/>
        <v>0.69099999999999995</v>
      </c>
      <c r="E185" s="16">
        <f t="shared" si="63"/>
        <v>0.69099999999999995</v>
      </c>
      <c r="F185" s="17">
        <v>0</v>
      </c>
      <c r="G185" s="32">
        <v>1</v>
      </c>
      <c r="H185" s="17">
        <v>0</v>
      </c>
      <c r="I185" s="17">
        <v>0</v>
      </c>
      <c r="J185" s="17">
        <v>0</v>
      </c>
      <c r="K185" s="16">
        <f t="shared" si="64"/>
        <v>0.69099999999999995</v>
      </c>
      <c r="L185" s="16">
        <f t="shared" si="65"/>
        <v>0.69099999999999995</v>
      </c>
      <c r="M185" s="17">
        <v>0</v>
      </c>
      <c r="N185" s="17">
        <v>0</v>
      </c>
      <c r="O185" s="17">
        <v>1</v>
      </c>
      <c r="P185" s="14"/>
    </row>
    <row r="186" spans="1:16" outlineLevel="1" x14ac:dyDescent="0.2">
      <c r="B186" t="s">
        <v>1211</v>
      </c>
      <c r="C186" s="15">
        <v>1</v>
      </c>
      <c r="D186" s="16">
        <f t="shared" si="62"/>
        <v>0.69099999999999995</v>
      </c>
      <c r="E186" s="16">
        <f t="shared" si="63"/>
        <v>0.69099999999999995</v>
      </c>
      <c r="F186" s="17">
        <v>0</v>
      </c>
      <c r="G186" s="32">
        <v>1</v>
      </c>
      <c r="H186" s="17">
        <v>0</v>
      </c>
      <c r="I186" s="17">
        <v>0</v>
      </c>
      <c r="J186" s="17">
        <v>0</v>
      </c>
      <c r="K186" s="16">
        <f t="shared" si="64"/>
        <v>0.69099999999999995</v>
      </c>
      <c r="L186" s="16">
        <f t="shared" si="65"/>
        <v>0.69099999999999995</v>
      </c>
      <c r="M186" s="17">
        <v>0</v>
      </c>
      <c r="N186" s="17">
        <v>0</v>
      </c>
      <c r="O186" s="17">
        <v>1</v>
      </c>
      <c r="P186" s="14"/>
    </row>
    <row r="187" spans="1:16" outlineLevel="1" x14ac:dyDescent="0.2">
      <c r="B187" t="s">
        <v>442</v>
      </c>
      <c r="C187" s="15">
        <v>1</v>
      </c>
      <c r="D187" s="16">
        <f t="shared" si="62"/>
        <v>0.69099999999999995</v>
      </c>
      <c r="E187" s="16">
        <f t="shared" si="63"/>
        <v>0.69099999999999995</v>
      </c>
      <c r="F187" s="17">
        <v>0</v>
      </c>
      <c r="G187" s="32">
        <v>1</v>
      </c>
      <c r="H187" s="17">
        <v>0</v>
      </c>
      <c r="I187" s="17">
        <v>0</v>
      </c>
      <c r="J187" s="17">
        <v>0</v>
      </c>
      <c r="K187" s="16">
        <f t="shared" si="64"/>
        <v>0.69099999999999995</v>
      </c>
      <c r="L187" s="16">
        <f t="shared" si="65"/>
        <v>0.69099999999999995</v>
      </c>
      <c r="M187" s="17">
        <v>0</v>
      </c>
      <c r="N187" s="17">
        <v>0</v>
      </c>
      <c r="O187" s="17">
        <v>1</v>
      </c>
      <c r="P187" s="14"/>
    </row>
    <row r="188" spans="1:16" outlineLevel="1" x14ac:dyDescent="0.2">
      <c r="B188" t="s">
        <v>481</v>
      </c>
      <c r="C188" s="15">
        <v>1</v>
      </c>
      <c r="D188" s="16">
        <f t="shared" si="62"/>
        <v>0.69099999999999995</v>
      </c>
      <c r="E188" s="16">
        <f t="shared" si="63"/>
        <v>0.69099999999999995</v>
      </c>
      <c r="F188" s="17">
        <v>0</v>
      </c>
      <c r="G188" s="32">
        <v>1</v>
      </c>
      <c r="H188" s="17">
        <v>0</v>
      </c>
      <c r="I188" s="17">
        <v>0</v>
      </c>
      <c r="J188" s="17">
        <v>0</v>
      </c>
      <c r="K188" s="16">
        <f t="shared" si="64"/>
        <v>0.69099999999999995</v>
      </c>
      <c r="L188" s="16">
        <f t="shared" si="65"/>
        <v>0.69099999999999995</v>
      </c>
      <c r="M188" s="17">
        <v>0</v>
      </c>
      <c r="N188" s="17">
        <v>0</v>
      </c>
      <c r="O188" s="17">
        <v>1</v>
      </c>
      <c r="P188" s="14"/>
    </row>
    <row r="189" spans="1:16" outlineLevel="1" x14ac:dyDescent="0.2">
      <c r="B189" t="s">
        <v>654</v>
      </c>
      <c r="C189" s="15">
        <v>1</v>
      </c>
      <c r="D189" s="16">
        <f t="shared" si="62"/>
        <v>0.69099999999999995</v>
      </c>
      <c r="E189" s="16">
        <f t="shared" si="63"/>
        <v>0.69099999999999995</v>
      </c>
      <c r="F189" s="17">
        <v>0</v>
      </c>
      <c r="G189" s="32">
        <v>1</v>
      </c>
      <c r="H189" s="17">
        <v>0</v>
      </c>
      <c r="I189" s="17">
        <v>0</v>
      </c>
      <c r="J189" s="17">
        <v>0</v>
      </c>
      <c r="K189" s="16">
        <f t="shared" si="64"/>
        <v>0.69099999999999995</v>
      </c>
      <c r="L189" s="16">
        <f t="shared" si="65"/>
        <v>0.69099999999999995</v>
      </c>
      <c r="M189" s="17">
        <v>0</v>
      </c>
      <c r="N189" s="17">
        <v>0</v>
      </c>
      <c r="O189" s="17">
        <v>1</v>
      </c>
      <c r="P189" s="14"/>
    </row>
    <row r="190" spans="1:16" outlineLevel="1" x14ac:dyDescent="0.2">
      <c r="B190" t="s">
        <v>391</v>
      </c>
      <c r="C190" s="15">
        <v>3</v>
      </c>
      <c r="D190" s="16">
        <v>0.70598000000000005</v>
      </c>
      <c r="E190" s="16">
        <v>0.70655999999999997</v>
      </c>
      <c r="F190" s="17">
        <v>0</v>
      </c>
      <c r="G190" s="32">
        <v>1</v>
      </c>
      <c r="H190" s="17">
        <v>0</v>
      </c>
      <c r="I190" s="17">
        <v>0</v>
      </c>
      <c r="J190" s="17">
        <v>0</v>
      </c>
      <c r="K190" s="16">
        <v>0.70655999999999997</v>
      </c>
      <c r="L190" s="16">
        <v>0.70655999999999997</v>
      </c>
      <c r="M190" s="17">
        <v>0</v>
      </c>
      <c r="N190" s="17">
        <v>0</v>
      </c>
      <c r="O190" s="17">
        <v>1</v>
      </c>
      <c r="P190" s="14"/>
    </row>
    <row r="191" spans="1:16" outlineLevel="1" x14ac:dyDescent="0.2">
      <c r="B191" t="s">
        <v>912</v>
      </c>
      <c r="C191" s="15">
        <v>3</v>
      </c>
      <c r="D191" s="16">
        <f t="shared" ref="D191:O191" si="66">D190</f>
        <v>0.70598000000000005</v>
      </c>
      <c r="E191" s="16">
        <f t="shared" si="66"/>
        <v>0.70655999999999997</v>
      </c>
      <c r="F191" s="32">
        <f t="shared" si="66"/>
        <v>0</v>
      </c>
      <c r="G191" s="32">
        <f t="shared" si="66"/>
        <v>1</v>
      </c>
      <c r="H191" s="32">
        <f t="shared" si="66"/>
        <v>0</v>
      </c>
      <c r="I191" s="32">
        <f t="shared" si="66"/>
        <v>0</v>
      </c>
      <c r="J191" s="32">
        <f t="shared" si="66"/>
        <v>0</v>
      </c>
      <c r="K191" s="16">
        <f t="shared" si="66"/>
        <v>0.70655999999999997</v>
      </c>
      <c r="L191" s="16">
        <f t="shared" si="66"/>
        <v>0.70655999999999997</v>
      </c>
      <c r="M191" s="32">
        <f t="shared" si="66"/>
        <v>0</v>
      </c>
      <c r="N191" s="32">
        <f t="shared" si="66"/>
        <v>0</v>
      </c>
      <c r="O191" s="32">
        <f t="shared" si="66"/>
        <v>1</v>
      </c>
      <c r="P191" s="14"/>
    </row>
    <row r="192" spans="1:16" outlineLevel="1" x14ac:dyDescent="0.2">
      <c r="B192" t="s">
        <v>32</v>
      </c>
      <c r="C192" s="15">
        <v>3</v>
      </c>
      <c r="D192" s="16">
        <f t="shared" ref="D192:O192" si="67">D191</f>
        <v>0.70598000000000005</v>
      </c>
      <c r="E192" s="16">
        <f t="shared" si="67"/>
        <v>0.70655999999999997</v>
      </c>
      <c r="F192" s="32">
        <f t="shared" si="67"/>
        <v>0</v>
      </c>
      <c r="G192" s="32">
        <f t="shared" si="67"/>
        <v>1</v>
      </c>
      <c r="H192" s="32">
        <f t="shared" si="67"/>
        <v>0</v>
      </c>
      <c r="I192" s="32">
        <f t="shared" si="67"/>
        <v>0</v>
      </c>
      <c r="J192" s="32">
        <f t="shared" si="67"/>
        <v>0</v>
      </c>
      <c r="K192" s="16">
        <f t="shared" si="67"/>
        <v>0.70655999999999997</v>
      </c>
      <c r="L192" s="16">
        <f t="shared" si="67"/>
        <v>0.70655999999999997</v>
      </c>
      <c r="M192" s="32">
        <f t="shared" si="67"/>
        <v>0</v>
      </c>
      <c r="N192" s="32">
        <f t="shared" si="67"/>
        <v>0</v>
      </c>
      <c r="O192" s="32">
        <f t="shared" si="67"/>
        <v>1</v>
      </c>
      <c r="P192" s="14"/>
    </row>
    <row r="193" spans="2:16" outlineLevel="1" x14ac:dyDescent="0.2">
      <c r="B193" t="s">
        <v>767</v>
      </c>
      <c r="C193" s="15">
        <v>3</v>
      </c>
      <c r="D193" s="16">
        <f t="shared" ref="D193:O193" si="68">D192</f>
        <v>0.70598000000000005</v>
      </c>
      <c r="E193" s="16">
        <f t="shared" si="68"/>
        <v>0.70655999999999997</v>
      </c>
      <c r="F193" s="32">
        <f t="shared" si="68"/>
        <v>0</v>
      </c>
      <c r="G193" s="32">
        <f t="shared" si="68"/>
        <v>1</v>
      </c>
      <c r="H193" s="32">
        <f t="shared" si="68"/>
        <v>0</v>
      </c>
      <c r="I193" s="32">
        <f t="shared" si="68"/>
        <v>0</v>
      </c>
      <c r="J193" s="32">
        <f t="shared" si="68"/>
        <v>0</v>
      </c>
      <c r="K193" s="16">
        <f t="shared" si="68"/>
        <v>0.70655999999999997</v>
      </c>
      <c r="L193" s="16">
        <f t="shared" si="68"/>
        <v>0.70655999999999997</v>
      </c>
      <c r="M193" s="32">
        <f t="shared" si="68"/>
        <v>0</v>
      </c>
      <c r="N193" s="32">
        <f t="shared" si="68"/>
        <v>0</v>
      </c>
      <c r="O193" s="32">
        <f t="shared" si="68"/>
        <v>1</v>
      </c>
      <c r="P193" s="14"/>
    </row>
    <row r="194" spans="2:16" outlineLevel="1" x14ac:dyDescent="0.2">
      <c r="B194" t="s">
        <v>97</v>
      </c>
      <c r="C194" s="15">
        <v>3</v>
      </c>
      <c r="D194" s="16">
        <f t="shared" ref="D194:O194" si="69">D193</f>
        <v>0.70598000000000005</v>
      </c>
      <c r="E194" s="16">
        <f t="shared" si="69"/>
        <v>0.70655999999999997</v>
      </c>
      <c r="F194" s="32">
        <f t="shared" si="69"/>
        <v>0</v>
      </c>
      <c r="G194" s="32">
        <f t="shared" si="69"/>
        <v>1</v>
      </c>
      <c r="H194" s="32">
        <f t="shared" si="69"/>
        <v>0</v>
      </c>
      <c r="I194" s="32">
        <f t="shared" si="69"/>
        <v>0</v>
      </c>
      <c r="J194" s="32">
        <f t="shared" si="69"/>
        <v>0</v>
      </c>
      <c r="K194" s="16">
        <f t="shared" si="69"/>
        <v>0.70655999999999997</v>
      </c>
      <c r="L194" s="16">
        <f t="shared" si="69"/>
        <v>0.70655999999999997</v>
      </c>
      <c r="M194" s="32">
        <f t="shared" si="69"/>
        <v>0</v>
      </c>
      <c r="N194" s="32">
        <f t="shared" si="69"/>
        <v>0</v>
      </c>
      <c r="O194" s="32">
        <f t="shared" si="69"/>
        <v>1</v>
      </c>
      <c r="P194" s="14"/>
    </row>
    <row r="195" spans="2:16" outlineLevel="1" x14ac:dyDescent="0.2">
      <c r="B195" t="s">
        <v>1156</v>
      </c>
      <c r="C195" s="15">
        <v>3</v>
      </c>
      <c r="D195" s="16">
        <f t="shared" ref="D195:O195" si="70">D194</f>
        <v>0.70598000000000005</v>
      </c>
      <c r="E195" s="16">
        <f t="shared" si="70"/>
        <v>0.70655999999999997</v>
      </c>
      <c r="F195" s="32">
        <f t="shared" si="70"/>
        <v>0</v>
      </c>
      <c r="G195" s="32">
        <f t="shared" si="70"/>
        <v>1</v>
      </c>
      <c r="H195" s="32">
        <f t="shared" si="70"/>
        <v>0</v>
      </c>
      <c r="I195" s="32">
        <f t="shared" si="70"/>
        <v>0</v>
      </c>
      <c r="J195" s="32">
        <f t="shared" si="70"/>
        <v>0</v>
      </c>
      <c r="K195" s="16">
        <f t="shared" si="70"/>
        <v>0.70655999999999997</v>
      </c>
      <c r="L195" s="16">
        <f t="shared" si="70"/>
        <v>0.70655999999999997</v>
      </c>
      <c r="M195" s="32">
        <f t="shared" si="70"/>
        <v>0</v>
      </c>
      <c r="N195" s="32">
        <f t="shared" si="70"/>
        <v>0</v>
      </c>
      <c r="O195" s="32">
        <f t="shared" si="70"/>
        <v>1</v>
      </c>
      <c r="P195" s="14"/>
    </row>
    <row r="196" spans="2:16" outlineLevel="1" x14ac:dyDescent="0.2">
      <c r="B196" t="s">
        <v>856</v>
      </c>
      <c r="C196" s="15">
        <v>3</v>
      </c>
      <c r="D196" s="16">
        <f t="shared" ref="D196:O196" si="71">D195</f>
        <v>0.70598000000000005</v>
      </c>
      <c r="E196" s="16">
        <f t="shared" si="71"/>
        <v>0.70655999999999997</v>
      </c>
      <c r="F196" s="32">
        <f t="shared" si="71"/>
        <v>0</v>
      </c>
      <c r="G196" s="32">
        <f t="shared" si="71"/>
        <v>1</v>
      </c>
      <c r="H196" s="32">
        <f t="shared" si="71"/>
        <v>0</v>
      </c>
      <c r="I196" s="32">
        <f t="shared" si="71"/>
        <v>0</v>
      </c>
      <c r="J196" s="32">
        <f t="shared" si="71"/>
        <v>0</v>
      </c>
      <c r="K196" s="16">
        <f t="shared" si="71"/>
        <v>0.70655999999999997</v>
      </c>
      <c r="L196" s="16">
        <f t="shared" si="71"/>
        <v>0.70655999999999997</v>
      </c>
      <c r="M196" s="32">
        <f t="shared" si="71"/>
        <v>0</v>
      </c>
      <c r="N196" s="32">
        <f t="shared" si="71"/>
        <v>0</v>
      </c>
      <c r="O196" s="32">
        <f t="shared" si="71"/>
        <v>1</v>
      </c>
      <c r="P196" s="14"/>
    </row>
    <row r="197" spans="2:16" outlineLevel="1" x14ac:dyDescent="0.2">
      <c r="B197" t="s">
        <v>399</v>
      </c>
      <c r="C197" s="15">
        <v>3</v>
      </c>
      <c r="D197" s="16">
        <f t="shared" ref="D197:O197" si="72">D196</f>
        <v>0.70598000000000005</v>
      </c>
      <c r="E197" s="16">
        <f t="shared" si="72"/>
        <v>0.70655999999999997</v>
      </c>
      <c r="F197" s="32">
        <f t="shared" si="72"/>
        <v>0</v>
      </c>
      <c r="G197" s="32">
        <f t="shared" si="72"/>
        <v>1</v>
      </c>
      <c r="H197" s="32">
        <f t="shared" si="72"/>
        <v>0</v>
      </c>
      <c r="I197" s="32">
        <f t="shared" si="72"/>
        <v>0</v>
      </c>
      <c r="J197" s="32">
        <f t="shared" si="72"/>
        <v>0</v>
      </c>
      <c r="K197" s="16">
        <f t="shared" si="72"/>
        <v>0.70655999999999997</v>
      </c>
      <c r="L197" s="16">
        <f t="shared" si="72"/>
        <v>0.70655999999999997</v>
      </c>
      <c r="M197" s="32">
        <f t="shared" si="72"/>
        <v>0</v>
      </c>
      <c r="N197" s="32">
        <f t="shared" si="72"/>
        <v>0</v>
      </c>
      <c r="O197" s="32">
        <f t="shared" si="72"/>
        <v>1</v>
      </c>
      <c r="P197" s="14"/>
    </row>
    <row r="198" spans="2:16" outlineLevel="1" x14ac:dyDescent="0.2">
      <c r="B198" t="s">
        <v>39</v>
      </c>
      <c r="C198" s="15">
        <v>3</v>
      </c>
      <c r="D198" s="16">
        <f t="shared" ref="D198:O198" si="73">D197</f>
        <v>0.70598000000000005</v>
      </c>
      <c r="E198" s="16">
        <f t="shared" si="73"/>
        <v>0.70655999999999997</v>
      </c>
      <c r="F198" s="32">
        <f t="shared" si="73"/>
        <v>0</v>
      </c>
      <c r="G198" s="32">
        <f t="shared" si="73"/>
        <v>1</v>
      </c>
      <c r="H198" s="32">
        <f t="shared" si="73"/>
        <v>0</v>
      </c>
      <c r="I198" s="32">
        <f t="shared" si="73"/>
        <v>0</v>
      </c>
      <c r="J198" s="32">
        <f t="shared" si="73"/>
        <v>0</v>
      </c>
      <c r="K198" s="16">
        <f t="shared" si="73"/>
        <v>0.70655999999999997</v>
      </c>
      <c r="L198" s="16">
        <f t="shared" si="73"/>
        <v>0.70655999999999997</v>
      </c>
      <c r="M198" s="32">
        <f t="shared" si="73"/>
        <v>0</v>
      </c>
      <c r="N198" s="32">
        <f t="shared" si="73"/>
        <v>0</v>
      </c>
      <c r="O198" s="32">
        <f t="shared" si="73"/>
        <v>1</v>
      </c>
      <c r="P198" s="14"/>
    </row>
    <row r="199" spans="2:16" outlineLevel="1" x14ac:dyDescent="0.2">
      <c r="B199" t="s">
        <v>394</v>
      </c>
      <c r="C199" s="15">
        <v>3</v>
      </c>
      <c r="D199" s="16">
        <f t="shared" ref="D199:O199" si="74">D198</f>
        <v>0.70598000000000005</v>
      </c>
      <c r="E199" s="16">
        <f t="shared" si="74"/>
        <v>0.70655999999999997</v>
      </c>
      <c r="F199" s="32">
        <f t="shared" si="74"/>
        <v>0</v>
      </c>
      <c r="G199" s="32">
        <f t="shared" si="74"/>
        <v>1</v>
      </c>
      <c r="H199" s="32">
        <f t="shared" si="74"/>
        <v>0</v>
      </c>
      <c r="I199" s="32">
        <f t="shared" si="74"/>
        <v>0</v>
      </c>
      <c r="J199" s="32">
        <f t="shared" si="74"/>
        <v>0</v>
      </c>
      <c r="K199" s="16">
        <f t="shared" si="74"/>
        <v>0.70655999999999997</v>
      </c>
      <c r="L199" s="16">
        <f t="shared" si="74"/>
        <v>0.70655999999999997</v>
      </c>
      <c r="M199" s="32">
        <f t="shared" si="74"/>
        <v>0</v>
      </c>
      <c r="N199" s="32">
        <f t="shared" si="74"/>
        <v>0</v>
      </c>
      <c r="O199" s="32">
        <f t="shared" si="74"/>
        <v>1</v>
      </c>
      <c r="P199" s="14"/>
    </row>
    <row r="200" spans="2:16" outlineLevel="1" x14ac:dyDescent="0.2">
      <c r="B200" t="s">
        <v>614</v>
      </c>
      <c r="C200" s="15">
        <v>3</v>
      </c>
      <c r="D200" s="16">
        <f t="shared" ref="D200:O200" si="75">D199</f>
        <v>0.70598000000000005</v>
      </c>
      <c r="E200" s="16">
        <f t="shared" si="75"/>
        <v>0.70655999999999997</v>
      </c>
      <c r="F200" s="32">
        <f t="shared" si="75"/>
        <v>0</v>
      </c>
      <c r="G200" s="32">
        <f t="shared" si="75"/>
        <v>1</v>
      </c>
      <c r="H200" s="32">
        <f t="shared" si="75"/>
        <v>0</v>
      </c>
      <c r="I200" s="32">
        <f t="shared" si="75"/>
        <v>0</v>
      </c>
      <c r="J200" s="32">
        <f t="shared" si="75"/>
        <v>0</v>
      </c>
      <c r="K200" s="16">
        <f t="shared" si="75"/>
        <v>0.70655999999999997</v>
      </c>
      <c r="L200" s="16">
        <f t="shared" si="75"/>
        <v>0.70655999999999997</v>
      </c>
      <c r="M200" s="32">
        <f t="shared" si="75"/>
        <v>0</v>
      </c>
      <c r="N200" s="32">
        <f t="shared" si="75"/>
        <v>0</v>
      </c>
      <c r="O200" s="32">
        <f t="shared" si="75"/>
        <v>1</v>
      </c>
      <c r="P200" s="14"/>
    </row>
    <row r="201" spans="2:16" outlineLevel="1" x14ac:dyDescent="0.2">
      <c r="B201" t="s">
        <v>665</v>
      </c>
      <c r="C201" s="29">
        <v>2</v>
      </c>
      <c r="D201" s="16">
        <v>0.66307000000000005</v>
      </c>
      <c r="E201" s="16">
        <f t="shared" ref="E201:E210" si="76">D201</f>
        <v>0.66307000000000005</v>
      </c>
      <c r="F201" s="17">
        <v>0</v>
      </c>
      <c r="G201" s="32">
        <v>1</v>
      </c>
      <c r="H201" s="17">
        <v>0</v>
      </c>
      <c r="I201" s="17">
        <v>0</v>
      </c>
      <c r="J201" s="17">
        <v>0</v>
      </c>
      <c r="K201" s="16">
        <f t="shared" si="60"/>
        <v>0.66307000000000005</v>
      </c>
      <c r="L201" s="16">
        <f t="shared" si="61"/>
        <v>0.66307000000000005</v>
      </c>
      <c r="M201" s="17">
        <v>0</v>
      </c>
      <c r="N201" s="17">
        <v>0</v>
      </c>
      <c r="O201" s="17">
        <v>1</v>
      </c>
      <c r="P201" s="14"/>
    </row>
    <row r="202" spans="2:16" outlineLevel="1" x14ac:dyDescent="0.2">
      <c r="B202" t="s">
        <v>89</v>
      </c>
      <c r="C202" s="29">
        <v>2</v>
      </c>
      <c r="D202" s="16">
        <f>D201</f>
        <v>0.66307000000000005</v>
      </c>
      <c r="E202" s="16">
        <f t="shared" ref="E202:O202" si="77">E201</f>
        <v>0.66307000000000005</v>
      </c>
      <c r="F202" s="32">
        <f t="shared" si="77"/>
        <v>0</v>
      </c>
      <c r="G202" s="32">
        <f t="shared" si="77"/>
        <v>1</v>
      </c>
      <c r="H202" s="32">
        <f t="shared" si="77"/>
        <v>0</v>
      </c>
      <c r="I202" s="32">
        <f t="shared" si="77"/>
        <v>0</v>
      </c>
      <c r="J202" s="32">
        <f t="shared" si="77"/>
        <v>0</v>
      </c>
      <c r="K202" s="16">
        <f t="shared" si="77"/>
        <v>0.66307000000000005</v>
      </c>
      <c r="L202" s="16">
        <f t="shared" si="77"/>
        <v>0.66307000000000005</v>
      </c>
      <c r="M202" s="32">
        <f t="shared" si="77"/>
        <v>0</v>
      </c>
      <c r="N202" s="32">
        <f t="shared" si="77"/>
        <v>0</v>
      </c>
      <c r="O202" s="32">
        <f t="shared" si="77"/>
        <v>1</v>
      </c>
      <c r="P202" s="14"/>
    </row>
    <row r="203" spans="2:16" outlineLevel="1" x14ac:dyDescent="0.2">
      <c r="B203" t="s">
        <v>53</v>
      </c>
      <c r="C203" s="29">
        <v>2</v>
      </c>
      <c r="D203" s="16">
        <f t="shared" ref="D203:D205" si="78">D202</f>
        <v>0.66307000000000005</v>
      </c>
      <c r="E203" s="16">
        <f t="shared" ref="E203:E205" si="79">E202</f>
        <v>0.66307000000000005</v>
      </c>
      <c r="F203" s="32">
        <f t="shared" ref="F203:F205" si="80">F202</f>
        <v>0</v>
      </c>
      <c r="G203" s="32">
        <f t="shared" ref="G203:G205" si="81">G202</f>
        <v>1</v>
      </c>
      <c r="H203" s="32">
        <f t="shared" ref="H203:H205" si="82">H202</f>
        <v>0</v>
      </c>
      <c r="I203" s="32">
        <f t="shared" ref="I203:I205" si="83">I202</f>
        <v>0</v>
      </c>
      <c r="J203" s="32">
        <f t="shared" ref="J203:J205" si="84">J202</f>
        <v>0</v>
      </c>
      <c r="K203" s="16">
        <f t="shared" ref="K203:K205" si="85">K202</f>
        <v>0.66307000000000005</v>
      </c>
      <c r="L203" s="16">
        <f t="shared" ref="L203:L205" si="86">L202</f>
        <v>0.66307000000000005</v>
      </c>
      <c r="M203" s="32">
        <f t="shared" ref="M203:M205" si="87">M202</f>
        <v>0</v>
      </c>
      <c r="N203" s="32">
        <f t="shared" ref="N203:N205" si="88">N202</f>
        <v>0</v>
      </c>
      <c r="O203" s="32">
        <f t="shared" ref="O203:O205" si="89">O202</f>
        <v>1</v>
      </c>
      <c r="P203" s="14"/>
    </row>
    <row r="204" spans="2:16" outlineLevel="1" x14ac:dyDescent="0.2">
      <c r="B204" t="s">
        <v>43</v>
      </c>
      <c r="C204" s="29">
        <v>2</v>
      </c>
      <c r="D204" s="16">
        <f t="shared" si="78"/>
        <v>0.66307000000000005</v>
      </c>
      <c r="E204" s="16">
        <f t="shared" si="79"/>
        <v>0.66307000000000005</v>
      </c>
      <c r="F204" s="32">
        <f t="shared" si="80"/>
        <v>0</v>
      </c>
      <c r="G204" s="32">
        <f t="shared" si="81"/>
        <v>1</v>
      </c>
      <c r="H204" s="32">
        <f t="shared" si="82"/>
        <v>0</v>
      </c>
      <c r="I204" s="32">
        <f t="shared" si="83"/>
        <v>0</v>
      </c>
      <c r="J204" s="32">
        <f t="shared" si="84"/>
        <v>0</v>
      </c>
      <c r="K204" s="16">
        <f t="shared" si="85"/>
        <v>0.66307000000000005</v>
      </c>
      <c r="L204" s="16">
        <f t="shared" si="86"/>
        <v>0.66307000000000005</v>
      </c>
      <c r="M204" s="32">
        <f t="shared" si="87"/>
        <v>0</v>
      </c>
      <c r="N204" s="32">
        <f t="shared" si="88"/>
        <v>0</v>
      </c>
      <c r="O204" s="32">
        <f t="shared" si="89"/>
        <v>1</v>
      </c>
      <c r="P204" s="14"/>
    </row>
    <row r="205" spans="2:16" outlineLevel="1" x14ac:dyDescent="0.2">
      <c r="B205" t="s">
        <v>1183</v>
      </c>
      <c r="C205" s="29">
        <v>2</v>
      </c>
      <c r="D205" s="16">
        <f t="shared" si="78"/>
        <v>0.66307000000000005</v>
      </c>
      <c r="E205" s="16">
        <f t="shared" si="79"/>
        <v>0.66307000000000005</v>
      </c>
      <c r="F205" s="32">
        <f t="shared" si="80"/>
        <v>0</v>
      </c>
      <c r="G205" s="32">
        <f t="shared" si="81"/>
        <v>1</v>
      </c>
      <c r="H205" s="32">
        <f t="shared" si="82"/>
        <v>0</v>
      </c>
      <c r="I205" s="32">
        <f t="shared" si="83"/>
        <v>0</v>
      </c>
      <c r="J205" s="32">
        <f t="shared" si="84"/>
        <v>0</v>
      </c>
      <c r="K205" s="16">
        <f t="shared" si="85"/>
        <v>0.66307000000000005</v>
      </c>
      <c r="L205" s="16">
        <f t="shared" si="86"/>
        <v>0.66307000000000005</v>
      </c>
      <c r="M205" s="32">
        <f t="shared" si="87"/>
        <v>0</v>
      </c>
      <c r="N205" s="32">
        <f t="shared" si="88"/>
        <v>0</v>
      </c>
      <c r="O205" s="32">
        <f t="shared" si="89"/>
        <v>1</v>
      </c>
      <c r="P205" s="14"/>
    </row>
    <row r="206" spans="2:16" outlineLevel="1" x14ac:dyDescent="0.2">
      <c r="B206" t="s">
        <v>15</v>
      </c>
      <c r="C206" s="29">
        <v>4</v>
      </c>
      <c r="D206" s="16">
        <v>0.72272000000000003</v>
      </c>
      <c r="E206" s="16">
        <f t="shared" si="76"/>
        <v>0.72272000000000003</v>
      </c>
      <c r="F206" s="17">
        <v>0</v>
      </c>
      <c r="G206" s="32">
        <v>1</v>
      </c>
      <c r="H206" s="17">
        <v>0</v>
      </c>
      <c r="I206" s="17">
        <v>0</v>
      </c>
      <c r="J206" s="17">
        <v>0</v>
      </c>
      <c r="K206" s="16">
        <f t="shared" si="60"/>
        <v>0.72272000000000003</v>
      </c>
      <c r="L206" s="16">
        <f t="shared" si="61"/>
        <v>0.72272000000000003</v>
      </c>
      <c r="M206" s="17">
        <v>0</v>
      </c>
      <c r="N206" s="17">
        <v>0</v>
      </c>
      <c r="O206" s="17">
        <v>1</v>
      </c>
      <c r="P206" s="14"/>
    </row>
    <row r="207" spans="2:16" outlineLevel="1" x14ac:dyDescent="0.2">
      <c r="B207" t="s">
        <v>312</v>
      </c>
      <c r="C207" s="29">
        <v>4</v>
      </c>
      <c r="D207" s="16">
        <f>D206</f>
        <v>0.72272000000000003</v>
      </c>
      <c r="E207" s="16">
        <f t="shared" si="76"/>
        <v>0.72272000000000003</v>
      </c>
      <c r="F207" s="17">
        <v>0</v>
      </c>
      <c r="G207" s="32">
        <v>1</v>
      </c>
      <c r="H207" s="17">
        <v>0</v>
      </c>
      <c r="I207" s="17">
        <v>0</v>
      </c>
      <c r="J207" s="17">
        <v>0</v>
      </c>
      <c r="K207" s="16">
        <f t="shared" si="60"/>
        <v>0.72272000000000003</v>
      </c>
      <c r="L207" s="16">
        <f t="shared" si="61"/>
        <v>0.72272000000000003</v>
      </c>
      <c r="M207" s="17">
        <v>0</v>
      </c>
      <c r="N207" s="17">
        <v>0</v>
      </c>
      <c r="O207" s="17">
        <v>1</v>
      </c>
      <c r="P207" s="14"/>
    </row>
    <row r="208" spans="2:16" outlineLevel="1" x14ac:dyDescent="0.2">
      <c r="B208" t="s">
        <v>387</v>
      </c>
      <c r="C208" s="29">
        <v>4</v>
      </c>
      <c r="D208" s="16">
        <f t="shared" ref="D208:D210" si="90">D207</f>
        <v>0.72272000000000003</v>
      </c>
      <c r="E208" s="16">
        <f t="shared" si="76"/>
        <v>0.72272000000000003</v>
      </c>
      <c r="F208" s="17">
        <v>0</v>
      </c>
      <c r="G208" s="32">
        <v>1</v>
      </c>
      <c r="H208" s="17">
        <v>0</v>
      </c>
      <c r="I208" s="17">
        <v>0</v>
      </c>
      <c r="J208" s="17">
        <v>0</v>
      </c>
      <c r="K208" s="16">
        <f t="shared" si="60"/>
        <v>0.72272000000000003</v>
      </c>
      <c r="L208" s="16">
        <f t="shared" si="61"/>
        <v>0.72272000000000003</v>
      </c>
      <c r="M208" s="17">
        <v>0</v>
      </c>
      <c r="N208" s="17">
        <v>0</v>
      </c>
      <c r="O208" s="17">
        <v>1</v>
      </c>
      <c r="P208" s="14"/>
    </row>
    <row r="209" spans="1:16" outlineLevel="1" x14ac:dyDescent="0.2">
      <c r="B209" t="s">
        <v>45</v>
      </c>
      <c r="C209" s="29">
        <v>4</v>
      </c>
      <c r="D209" s="16">
        <f t="shared" si="90"/>
        <v>0.72272000000000003</v>
      </c>
      <c r="E209" s="16">
        <f t="shared" si="76"/>
        <v>0.72272000000000003</v>
      </c>
      <c r="F209" s="17">
        <v>0</v>
      </c>
      <c r="G209" s="32">
        <v>1</v>
      </c>
      <c r="H209" s="17">
        <v>0</v>
      </c>
      <c r="I209" s="17">
        <v>0</v>
      </c>
      <c r="J209" s="17">
        <v>0</v>
      </c>
      <c r="K209" s="16">
        <f t="shared" si="60"/>
        <v>0.72272000000000003</v>
      </c>
      <c r="L209" s="16">
        <f t="shared" si="61"/>
        <v>0.72272000000000003</v>
      </c>
      <c r="M209" s="17">
        <v>0</v>
      </c>
      <c r="N209" s="17">
        <v>0</v>
      </c>
      <c r="O209" s="17">
        <v>1</v>
      </c>
      <c r="P209" s="14"/>
    </row>
    <row r="210" spans="1:16" outlineLevel="1" x14ac:dyDescent="0.2">
      <c r="B210" t="s">
        <v>49</v>
      </c>
      <c r="C210" s="29">
        <v>4</v>
      </c>
      <c r="D210" s="16">
        <f t="shared" si="90"/>
        <v>0.72272000000000003</v>
      </c>
      <c r="E210" s="16">
        <f t="shared" si="76"/>
        <v>0.72272000000000003</v>
      </c>
      <c r="F210" s="17">
        <v>0</v>
      </c>
      <c r="G210" s="32">
        <v>1</v>
      </c>
      <c r="H210" s="17">
        <v>0</v>
      </c>
      <c r="I210" s="17">
        <v>0</v>
      </c>
      <c r="J210" s="17">
        <v>0</v>
      </c>
      <c r="K210" s="16">
        <f t="shared" si="60"/>
        <v>0.72272000000000003</v>
      </c>
      <c r="L210" s="16">
        <f t="shared" si="61"/>
        <v>0.72272000000000003</v>
      </c>
      <c r="M210" s="17">
        <v>0</v>
      </c>
      <c r="N210" s="17">
        <v>0</v>
      </c>
      <c r="O210" s="17">
        <v>1</v>
      </c>
      <c r="P210" s="14"/>
    </row>
    <row r="211" spans="1:16" ht="13.5" outlineLevel="1" thickBot="1" x14ac:dyDescent="0.25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4"/>
    </row>
    <row r="212" spans="1:16" outlineLevel="1" x14ac:dyDescent="0.2">
      <c r="P212" s="14"/>
    </row>
    <row r="213" spans="1:16" hidden="1" outlineLevel="2" x14ac:dyDescent="0.2">
      <c r="P213" s="14"/>
    </row>
    <row r="214" spans="1:16" hidden="1" outlineLevel="2" x14ac:dyDescent="0.2">
      <c r="P214" s="14"/>
    </row>
    <row r="215" spans="1:16" hidden="1" outlineLevel="2" x14ac:dyDescent="0.2">
      <c r="A215" s="13" t="s">
        <v>243</v>
      </c>
      <c r="D215" s="11" t="s">
        <v>231</v>
      </c>
      <c r="E215" s="11" t="s">
        <v>232</v>
      </c>
      <c r="F215" s="11" t="s">
        <v>233</v>
      </c>
      <c r="G215" s="11" t="s">
        <v>234</v>
      </c>
      <c r="H215" s="11" t="s">
        <v>235</v>
      </c>
      <c r="I215" s="11" t="s">
        <v>236</v>
      </c>
      <c r="J215" s="11" t="s">
        <v>237</v>
      </c>
      <c r="K215" s="11" t="s">
        <v>238</v>
      </c>
      <c r="L215" s="11" t="s">
        <v>601</v>
      </c>
      <c r="M215" s="11" t="s">
        <v>239</v>
      </c>
      <c r="N215" s="11" t="s">
        <v>240</v>
      </c>
      <c r="O215" s="11" t="s">
        <v>241</v>
      </c>
      <c r="P215" s="14"/>
    </row>
    <row r="216" spans="1:16" hidden="1" outlineLevel="2" x14ac:dyDescent="0.2">
      <c r="B216" s="15">
        <v>426500</v>
      </c>
      <c r="C216" s="15">
        <v>1</v>
      </c>
      <c r="D216" s="16">
        <v>0.34610000000000002</v>
      </c>
      <c r="E216" s="16">
        <f>D216</f>
        <v>0.34610000000000002</v>
      </c>
      <c r="F216" s="16">
        <v>1</v>
      </c>
      <c r="G216" s="17">
        <v>0</v>
      </c>
      <c r="H216" s="16">
        <f>D216</f>
        <v>0.34610000000000002</v>
      </c>
      <c r="I216" s="17">
        <v>1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4"/>
    </row>
    <row r="217" spans="1:16" hidden="1" outlineLevel="2" x14ac:dyDescent="0.2">
      <c r="B217" s="15">
        <v>506000</v>
      </c>
      <c r="C217" s="15">
        <v>1</v>
      </c>
      <c r="D217" s="16">
        <f>D216</f>
        <v>0.34610000000000002</v>
      </c>
      <c r="E217" s="16">
        <f>D217</f>
        <v>0.34610000000000002</v>
      </c>
      <c r="F217" s="16">
        <v>1</v>
      </c>
      <c r="G217" s="17">
        <v>0</v>
      </c>
      <c r="H217" s="16">
        <f t="shared" ref="H217:H231" si="91">D217</f>
        <v>0.34610000000000002</v>
      </c>
      <c r="I217" s="17">
        <v>1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4"/>
    </row>
    <row r="218" spans="1:16" hidden="1" outlineLevel="2" x14ac:dyDescent="0.2">
      <c r="B218" s="15">
        <v>535000</v>
      </c>
      <c r="C218" s="15">
        <v>1</v>
      </c>
      <c r="D218" s="16">
        <f t="shared" ref="D218:D225" si="92">D217</f>
        <v>0.34610000000000002</v>
      </c>
      <c r="E218" s="16">
        <f t="shared" ref="E218:E231" si="93">D218</f>
        <v>0.34610000000000002</v>
      </c>
      <c r="F218" s="16">
        <v>1</v>
      </c>
      <c r="G218" s="17">
        <v>0</v>
      </c>
      <c r="H218" s="16">
        <f t="shared" si="91"/>
        <v>0.34610000000000002</v>
      </c>
      <c r="I218" s="17">
        <v>1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4"/>
    </row>
    <row r="219" spans="1:16" hidden="1" outlineLevel="2" x14ac:dyDescent="0.2">
      <c r="B219" s="15">
        <v>537000</v>
      </c>
      <c r="C219" s="15">
        <v>1</v>
      </c>
      <c r="D219" s="16">
        <f t="shared" si="92"/>
        <v>0.34610000000000002</v>
      </c>
      <c r="E219" s="16">
        <f t="shared" si="93"/>
        <v>0.34610000000000002</v>
      </c>
      <c r="F219" s="16">
        <v>1</v>
      </c>
      <c r="G219" s="17">
        <v>0</v>
      </c>
      <c r="H219" s="16">
        <f t="shared" si="91"/>
        <v>0.34610000000000002</v>
      </c>
      <c r="I219" s="17">
        <v>1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4"/>
    </row>
    <row r="220" spans="1:16" hidden="1" outlineLevel="2" x14ac:dyDescent="0.2">
      <c r="B220" s="29">
        <v>539000</v>
      </c>
      <c r="C220" s="15">
        <v>1</v>
      </c>
      <c r="D220" s="16">
        <f t="shared" si="92"/>
        <v>0.34610000000000002</v>
      </c>
      <c r="E220" s="16">
        <f t="shared" si="93"/>
        <v>0.34610000000000002</v>
      </c>
      <c r="F220" s="16">
        <v>1</v>
      </c>
      <c r="G220" s="17">
        <v>0</v>
      </c>
      <c r="H220" s="16">
        <f t="shared" si="91"/>
        <v>0.34610000000000002</v>
      </c>
      <c r="I220" s="17">
        <v>1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4"/>
    </row>
    <row r="221" spans="1:16" hidden="1" outlineLevel="2" x14ac:dyDescent="0.2">
      <c r="B221" s="29">
        <v>544000</v>
      </c>
      <c r="C221" s="15">
        <v>1</v>
      </c>
      <c r="D221" s="16">
        <f t="shared" si="92"/>
        <v>0.34610000000000002</v>
      </c>
      <c r="E221" s="16">
        <f t="shared" si="93"/>
        <v>0.34610000000000002</v>
      </c>
      <c r="F221" s="16">
        <v>1</v>
      </c>
      <c r="G221" s="17">
        <v>0</v>
      </c>
      <c r="H221" s="16">
        <f t="shared" si="91"/>
        <v>0.34610000000000002</v>
      </c>
      <c r="I221" s="17">
        <v>1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4"/>
    </row>
    <row r="222" spans="1:16" hidden="1" outlineLevel="2" x14ac:dyDescent="0.2">
      <c r="B222" s="15">
        <v>545000</v>
      </c>
      <c r="C222" s="15">
        <v>1</v>
      </c>
      <c r="D222" s="16">
        <f t="shared" si="92"/>
        <v>0.34610000000000002</v>
      </c>
      <c r="E222" s="16">
        <f t="shared" si="93"/>
        <v>0.34610000000000002</v>
      </c>
      <c r="F222" s="16">
        <v>1</v>
      </c>
      <c r="G222" s="17">
        <v>0</v>
      </c>
      <c r="H222" s="16">
        <f t="shared" si="91"/>
        <v>0.34610000000000002</v>
      </c>
      <c r="I222" s="17">
        <v>1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4"/>
    </row>
    <row r="223" spans="1:16" hidden="1" outlineLevel="2" x14ac:dyDescent="0.2">
      <c r="B223" s="29">
        <v>557000</v>
      </c>
      <c r="C223" s="15">
        <v>1</v>
      </c>
      <c r="D223" s="16">
        <f t="shared" si="92"/>
        <v>0.34610000000000002</v>
      </c>
      <c r="E223" s="16">
        <f t="shared" si="93"/>
        <v>0.34610000000000002</v>
      </c>
      <c r="F223" s="16">
        <v>1</v>
      </c>
      <c r="G223" s="17">
        <v>0</v>
      </c>
      <c r="H223" s="16">
        <f t="shared" si="91"/>
        <v>0.34610000000000002</v>
      </c>
      <c r="I223" s="17">
        <v>1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4"/>
    </row>
    <row r="224" spans="1:16" hidden="1" outlineLevel="2" x14ac:dyDescent="0.2">
      <c r="B224" s="29">
        <v>560000</v>
      </c>
      <c r="C224" s="15">
        <v>1</v>
      </c>
      <c r="D224" s="16">
        <f t="shared" si="92"/>
        <v>0.34610000000000002</v>
      </c>
      <c r="E224" s="16">
        <f t="shared" si="93"/>
        <v>0.34610000000000002</v>
      </c>
      <c r="F224" s="16">
        <v>1</v>
      </c>
      <c r="G224" s="17">
        <v>0</v>
      </c>
      <c r="H224" s="16">
        <f t="shared" si="91"/>
        <v>0.34610000000000002</v>
      </c>
      <c r="I224" s="17">
        <v>1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4"/>
    </row>
    <row r="225" spans="2:16" hidden="1" outlineLevel="2" x14ac:dyDescent="0.2">
      <c r="B225" s="29">
        <v>573000</v>
      </c>
      <c r="C225" s="15">
        <v>1</v>
      </c>
      <c r="D225" s="16">
        <f t="shared" si="92"/>
        <v>0.34610000000000002</v>
      </c>
      <c r="E225" s="16">
        <f t="shared" si="93"/>
        <v>0.34610000000000002</v>
      </c>
      <c r="F225" s="16">
        <v>1</v>
      </c>
      <c r="G225" s="17">
        <v>0</v>
      </c>
      <c r="H225" s="16">
        <f t="shared" si="91"/>
        <v>0.34610000000000002</v>
      </c>
      <c r="I225" s="17">
        <v>1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4"/>
    </row>
    <row r="226" spans="2:16" hidden="1" outlineLevel="2" x14ac:dyDescent="0.2">
      <c r="B226" s="29">
        <v>580000</v>
      </c>
      <c r="C226" s="15">
        <v>3</v>
      </c>
      <c r="D226" s="16">
        <v>0.32234000000000002</v>
      </c>
      <c r="E226" s="16">
        <f t="shared" si="93"/>
        <v>0.32234000000000002</v>
      </c>
      <c r="F226" s="16">
        <v>1</v>
      </c>
      <c r="G226" s="17">
        <v>0</v>
      </c>
      <c r="H226" s="16">
        <f t="shared" si="91"/>
        <v>0.32234000000000002</v>
      </c>
      <c r="I226" s="17">
        <v>1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4"/>
    </row>
    <row r="227" spans="2:16" hidden="1" outlineLevel="2" x14ac:dyDescent="0.2">
      <c r="B227" s="29">
        <v>584000</v>
      </c>
      <c r="C227" s="15">
        <v>3</v>
      </c>
      <c r="D227" s="16">
        <f>D226</f>
        <v>0.32234000000000002</v>
      </c>
      <c r="E227" s="16">
        <f t="shared" si="93"/>
        <v>0.32234000000000002</v>
      </c>
      <c r="F227" s="16">
        <v>1</v>
      </c>
      <c r="G227" s="17">
        <v>0</v>
      </c>
      <c r="H227" s="16">
        <f t="shared" si="91"/>
        <v>0.32234000000000002</v>
      </c>
      <c r="I227" s="17">
        <v>1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4"/>
    </row>
    <row r="228" spans="2:16" hidden="1" outlineLevel="2" x14ac:dyDescent="0.2">
      <c r="B228" s="15">
        <v>588000</v>
      </c>
      <c r="C228" s="15">
        <v>3</v>
      </c>
      <c r="D228" s="16">
        <f t="shared" ref="D228:D232" si="94">D227</f>
        <v>0.32234000000000002</v>
      </c>
      <c r="E228" s="16">
        <f t="shared" si="93"/>
        <v>0.32234000000000002</v>
      </c>
      <c r="F228" s="16">
        <v>1</v>
      </c>
      <c r="G228" s="17">
        <v>0</v>
      </c>
      <c r="H228" s="16">
        <f t="shared" si="91"/>
        <v>0.32234000000000002</v>
      </c>
      <c r="I228" s="17">
        <v>1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4"/>
    </row>
    <row r="229" spans="2:16" hidden="1" outlineLevel="2" x14ac:dyDescent="0.2">
      <c r="B229" s="15">
        <v>870000</v>
      </c>
      <c r="C229" s="15">
        <v>3</v>
      </c>
      <c r="D229" s="16">
        <f t="shared" si="94"/>
        <v>0.32234000000000002</v>
      </c>
      <c r="E229" s="16">
        <f t="shared" si="93"/>
        <v>0.32234000000000002</v>
      </c>
      <c r="F229" s="16">
        <v>1</v>
      </c>
      <c r="G229" s="17">
        <v>0</v>
      </c>
      <c r="H229" s="16">
        <f t="shared" si="91"/>
        <v>0.32234000000000002</v>
      </c>
      <c r="I229" s="17">
        <v>1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4"/>
    </row>
    <row r="230" spans="2:16" hidden="1" outlineLevel="2" x14ac:dyDescent="0.2">
      <c r="B230" s="29">
        <v>879000</v>
      </c>
      <c r="C230" s="15">
        <v>3</v>
      </c>
      <c r="D230" s="16">
        <f t="shared" si="94"/>
        <v>0.32234000000000002</v>
      </c>
      <c r="E230" s="16">
        <f t="shared" si="93"/>
        <v>0.32234000000000002</v>
      </c>
      <c r="F230" s="16">
        <v>1</v>
      </c>
      <c r="G230" s="17">
        <v>0</v>
      </c>
      <c r="H230" s="16">
        <f t="shared" si="91"/>
        <v>0.32234000000000002</v>
      </c>
      <c r="I230" s="17">
        <v>1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4"/>
    </row>
    <row r="231" spans="2:16" hidden="1" outlineLevel="2" x14ac:dyDescent="0.2">
      <c r="B231" s="15">
        <v>880000</v>
      </c>
      <c r="C231" s="15">
        <v>3</v>
      </c>
      <c r="D231" s="16">
        <f t="shared" si="94"/>
        <v>0.32234000000000002</v>
      </c>
      <c r="E231" s="16">
        <f t="shared" si="93"/>
        <v>0.32234000000000002</v>
      </c>
      <c r="F231" s="16">
        <v>1</v>
      </c>
      <c r="G231" s="17">
        <v>0</v>
      </c>
      <c r="H231" s="16">
        <f t="shared" si="91"/>
        <v>0.32234000000000002</v>
      </c>
      <c r="I231" s="17">
        <v>1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4"/>
    </row>
    <row r="232" spans="2:16" hidden="1" outlineLevel="2" x14ac:dyDescent="0.2">
      <c r="B232" s="29">
        <v>892000</v>
      </c>
      <c r="C232" s="29">
        <v>3</v>
      </c>
      <c r="D232" s="16">
        <f t="shared" si="94"/>
        <v>0.32234000000000002</v>
      </c>
      <c r="E232" s="16">
        <f t="shared" ref="E232:E240" si="95">D232</f>
        <v>0.32234000000000002</v>
      </c>
      <c r="F232" s="16">
        <v>1</v>
      </c>
      <c r="G232" s="17">
        <v>0</v>
      </c>
      <c r="H232" s="16">
        <f t="shared" ref="H232:H240" si="96">D232</f>
        <v>0.32234000000000002</v>
      </c>
      <c r="I232" s="17">
        <v>1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4"/>
    </row>
    <row r="233" spans="2:16" hidden="1" outlineLevel="2" x14ac:dyDescent="0.2">
      <c r="B233" s="15">
        <v>905000</v>
      </c>
      <c r="C233" s="29">
        <v>2</v>
      </c>
      <c r="D233" s="16">
        <v>0.34360000000000002</v>
      </c>
      <c r="E233" s="16">
        <f t="shared" si="95"/>
        <v>0.34360000000000002</v>
      </c>
      <c r="F233" s="16">
        <v>1</v>
      </c>
      <c r="G233" s="17">
        <v>0</v>
      </c>
      <c r="H233" s="16">
        <f t="shared" si="96"/>
        <v>0.34360000000000002</v>
      </c>
      <c r="I233" s="17">
        <v>1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4"/>
    </row>
    <row r="234" spans="2:16" hidden="1" outlineLevel="2" x14ac:dyDescent="0.2">
      <c r="B234" s="15">
        <v>908000</v>
      </c>
      <c r="C234" s="29">
        <v>2</v>
      </c>
      <c r="D234" s="16">
        <f>D233</f>
        <v>0.34360000000000002</v>
      </c>
      <c r="E234" s="16">
        <f t="shared" si="95"/>
        <v>0.34360000000000002</v>
      </c>
      <c r="F234" s="16">
        <v>1</v>
      </c>
      <c r="G234" s="17">
        <v>0</v>
      </c>
      <c r="H234" s="16">
        <f t="shared" si="96"/>
        <v>0.34360000000000002</v>
      </c>
      <c r="I234" s="17">
        <v>1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4"/>
    </row>
    <row r="235" spans="2:16" hidden="1" outlineLevel="2" x14ac:dyDescent="0.2">
      <c r="B235" s="15">
        <v>909000</v>
      </c>
      <c r="C235" s="29">
        <v>2</v>
      </c>
      <c r="D235" s="16">
        <f>D234</f>
        <v>0.34360000000000002</v>
      </c>
      <c r="E235" s="16">
        <f t="shared" si="95"/>
        <v>0.34360000000000002</v>
      </c>
      <c r="F235" s="16">
        <v>1</v>
      </c>
      <c r="G235" s="17">
        <v>0</v>
      </c>
      <c r="H235" s="16">
        <f t="shared" si="96"/>
        <v>0.34360000000000002</v>
      </c>
      <c r="I235" s="17">
        <v>1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4"/>
    </row>
    <row r="236" spans="2:16" hidden="1" outlineLevel="2" x14ac:dyDescent="0.2">
      <c r="B236" s="15">
        <v>921000</v>
      </c>
      <c r="C236" s="29">
        <v>4</v>
      </c>
      <c r="D236" s="16">
        <v>0.31405</v>
      </c>
      <c r="E236" s="16">
        <f t="shared" si="95"/>
        <v>0.31405</v>
      </c>
      <c r="F236" s="16">
        <v>1</v>
      </c>
      <c r="G236" s="17">
        <v>0</v>
      </c>
      <c r="H236" s="16">
        <f t="shared" si="96"/>
        <v>0.31405</v>
      </c>
      <c r="I236" s="17">
        <v>1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4"/>
    </row>
    <row r="237" spans="2:16" hidden="1" outlineLevel="2" x14ac:dyDescent="0.2">
      <c r="B237" s="29">
        <v>923000</v>
      </c>
      <c r="C237" s="29">
        <v>4</v>
      </c>
      <c r="D237" s="16">
        <f>D236</f>
        <v>0.31405</v>
      </c>
      <c r="E237" s="16">
        <f t="shared" si="95"/>
        <v>0.31405</v>
      </c>
      <c r="F237" s="16">
        <v>1</v>
      </c>
      <c r="G237" s="17">
        <v>0</v>
      </c>
      <c r="H237" s="16">
        <f t="shared" si="96"/>
        <v>0.31405</v>
      </c>
      <c r="I237" s="17">
        <v>1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4"/>
    </row>
    <row r="238" spans="2:16" hidden="1" outlineLevel="2" x14ac:dyDescent="0.2">
      <c r="B238" s="29">
        <v>925100</v>
      </c>
      <c r="C238" s="29">
        <v>4</v>
      </c>
      <c r="D238" s="16">
        <f t="shared" ref="D238:D240" si="97">D237</f>
        <v>0.31405</v>
      </c>
      <c r="E238" s="16">
        <f t="shared" si="95"/>
        <v>0.31405</v>
      </c>
      <c r="F238" s="16">
        <v>1</v>
      </c>
      <c r="G238" s="17">
        <v>0</v>
      </c>
      <c r="H238" s="16">
        <f t="shared" si="96"/>
        <v>0.31405</v>
      </c>
      <c r="I238" s="17">
        <v>1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4"/>
    </row>
    <row r="239" spans="2:16" hidden="1" outlineLevel="2" x14ac:dyDescent="0.2">
      <c r="B239" s="15">
        <v>930200</v>
      </c>
      <c r="C239" s="29">
        <v>4</v>
      </c>
      <c r="D239" s="16">
        <f t="shared" si="97"/>
        <v>0.31405</v>
      </c>
      <c r="E239" s="16">
        <f t="shared" si="95"/>
        <v>0.31405</v>
      </c>
      <c r="F239" s="16">
        <v>1</v>
      </c>
      <c r="G239" s="17">
        <v>0</v>
      </c>
      <c r="H239" s="16">
        <f t="shared" si="96"/>
        <v>0.31405</v>
      </c>
      <c r="I239" s="17">
        <v>1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4"/>
    </row>
    <row r="240" spans="2:16" hidden="1" outlineLevel="2" x14ac:dyDescent="0.2">
      <c r="B240" s="15">
        <v>935000</v>
      </c>
      <c r="C240" s="29">
        <v>4</v>
      </c>
      <c r="D240" s="16">
        <f t="shared" si="97"/>
        <v>0.31405</v>
      </c>
      <c r="E240" s="16">
        <f t="shared" si="95"/>
        <v>0.31405</v>
      </c>
      <c r="F240" s="16">
        <v>1</v>
      </c>
      <c r="G240" s="17">
        <v>0</v>
      </c>
      <c r="H240" s="16">
        <f t="shared" si="96"/>
        <v>0.31405</v>
      </c>
      <c r="I240" s="17">
        <v>1</v>
      </c>
      <c r="J240" s="17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4"/>
    </row>
    <row r="241" spans="1:16" ht="13.5" hidden="1" outlineLevel="2" thickBot="1" x14ac:dyDescent="0.25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4"/>
    </row>
    <row r="242" spans="1:16" hidden="1" outlineLevel="2" x14ac:dyDescent="0.2">
      <c r="P242" s="14"/>
    </row>
    <row r="243" spans="1:16" hidden="1" outlineLevel="2" x14ac:dyDescent="0.2">
      <c r="P243" s="14"/>
    </row>
    <row r="244" spans="1:16" hidden="1" outlineLevel="2" x14ac:dyDescent="0.2">
      <c r="A244" s="13" t="s">
        <v>244</v>
      </c>
      <c r="D244" s="11" t="s">
        <v>231</v>
      </c>
      <c r="E244" s="11" t="s">
        <v>232</v>
      </c>
      <c r="F244" s="11" t="s">
        <v>233</v>
      </c>
      <c r="G244" s="11" t="s">
        <v>234</v>
      </c>
      <c r="H244" s="11" t="s">
        <v>235</v>
      </c>
      <c r="I244" s="11" t="s">
        <v>236</v>
      </c>
      <c r="J244" s="11" t="s">
        <v>237</v>
      </c>
      <c r="K244" s="11" t="s">
        <v>238</v>
      </c>
      <c r="L244" s="11" t="s">
        <v>601</v>
      </c>
      <c r="M244" s="11" t="s">
        <v>239</v>
      </c>
      <c r="N244" s="11" t="s">
        <v>240</v>
      </c>
      <c r="O244" s="11" t="s">
        <v>241</v>
      </c>
      <c r="P244" s="14"/>
    </row>
    <row r="245" spans="1:16" hidden="1" outlineLevel="2" x14ac:dyDescent="0.2">
      <c r="B245" s="15">
        <v>426500</v>
      </c>
      <c r="C245" s="15">
        <v>1</v>
      </c>
      <c r="D245" s="16">
        <v>0.309</v>
      </c>
      <c r="E245" s="16">
        <f>D245</f>
        <v>0.309</v>
      </c>
      <c r="F245" s="16">
        <v>1</v>
      </c>
      <c r="G245" s="17">
        <v>0</v>
      </c>
      <c r="H245" s="17">
        <v>0</v>
      </c>
      <c r="I245" s="17">
        <v>0</v>
      </c>
      <c r="J245" s="17">
        <v>0</v>
      </c>
      <c r="K245" s="16">
        <f>D245</f>
        <v>0.309</v>
      </c>
      <c r="L245" s="16">
        <v>0.22192000000000001</v>
      </c>
      <c r="M245" s="17">
        <v>1</v>
      </c>
      <c r="N245" s="17">
        <v>0</v>
      </c>
      <c r="O245" s="17">
        <v>0</v>
      </c>
      <c r="P245" s="14"/>
    </row>
    <row r="246" spans="1:16" hidden="1" outlineLevel="2" x14ac:dyDescent="0.2">
      <c r="B246" s="15">
        <v>506000</v>
      </c>
      <c r="C246" s="15">
        <v>1</v>
      </c>
      <c r="D246" s="16">
        <f>D245</f>
        <v>0.309</v>
      </c>
      <c r="E246" s="16">
        <f t="shared" ref="E246:E260" si="98">D246</f>
        <v>0.309</v>
      </c>
      <c r="F246" s="16">
        <v>1</v>
      </c>
      <c r="G246" s="17">
        <v>0</v>
      </c>
      <c r="H246" s="17">
        <v>0</v>
      </c>
      <c r="I246" s="17">
        <v>0</v>
      </c>
      <c r="J246" s="17">
        <v>0</v>
      </c>
      <c r="K246" s="16">
        <f t="shared" ref="K246:K269" si="99">D246</f>
        <v>0.309</v>
      </c>
      <c r="L246" s="16">
        <v>0.22192000000000001</v>
      </c>
      <c r="M246" s="17">
        <v>1</v>
      </c>
      <c r="N246" s="17">
        <v>0</v>
      </c>
      <c r="O246" s="17">
        <v>0</v>
      </c>
      <c r="P246" s="14"/>
    </row>
    <row r="247" spans="1:16" hidden="1" outlineLevel="2" x14ac:dyDescent="0.2">
      <c r="B247" s="15">
        <v>535000</v>
      </c>
      <c r="C247" s="15">
        <v>1</v>
      </c>
      <c r="D247" s="16">
        <f t="shared" ref="D247:D254" si="100">D246</f>
        <v>0.309</v>
      </c>
      <c r="E247" s="16">
        <f t="shared" si="98"/>
        <v>0.309</v>
      </c>
      <c r="F247" s="16">
        <v>1</v>
      </c>
      <c r="G247" s="17">
        <v>0</v>
      </c>
      <c r="H247" s="17">
        <v>0</v>
      </c>
      <c r="I247" s="17">
        <v>0</v>
      </c>
      <c r="J247" s="17">
        <v>0</v>
      </c>
      <c r="K247" s="16">
        <f t="shared" si="99"/>
        <v>0.309</v>
      </c>
      <c r="L247" s="16">
        <v>0.22192000000000001</v>
      </c>
      <c r="M247" s="17">
        <v>1</v>
      </c>
      <c r="N247" s="17">
        <v>0</v>
      </c>
      <c r="O247" s="17">
        <v>0</v>
      </c>
      <c r="P247" s="14"/>
    </row>
    <row r="248" spans="1:16" hidden="1" outlineLevel="2" x14ac:dyDescent="0.2">
      <c r="B248" s="15">
        <v>537000</v>
      </c>
      <c r="C248" s="15">
        <v>1</v>
      </c>
      <c r="D248" s="16">
        <f t="shared" si="100"/>
        <v>0.309</v>
      </c>
      <c r="E248" s="16">
        <f t="shared" si="98"/>
        <v>0.309</v>
      </c>
      <c r="F248" s="16">
        <v>1</v>
      </c>
      <c r="G248" s="17">
        <v>0</v>
      </c>
      <c r="H248" s="17">
        <v>0</v>
      </c>
      <c r="I248" s="17">
        <v>0</v>
      </c>
      <c r="J248" s="17">
        <v>0</v>
      </c>
      <c r="K248" s="16">
        <f t="shared" si="99"/>
        <v>0.309</v>
      </c>
      <c r="L248" s="16">
        <v>0.22192000000000001</v>
      </c>
      <c r="M248" s="17">
        <v>1</v>
      </c>
      <c r="N248" s="17">
        <v>0</v>
      </c>
      <c r="O248" s="17">
        <v>0</v>
      </c>
      <c r="P248" s="14"/>
    </row>
    <row r="249" spans="1:16" hidden="1" outlineLevel="2" x14ac:dyDescent="0.2">
      <c r="B249" s="29">
        <v>539000</v>
      </c>
      <c r="C249" s="15">
        <v>1</v>
      </c>
      <c r="D249" s="16">
        <f t="shared" si="100"/>
        <v>0.309</v>
      </c>
      <c r="E249" s="16">
        <f t="shared" si="98"/>
        <v>0.309</v>
      </c>
      <c r="F249" s="16">
        <v>1</v>
      </c>
      <c r="G249" s="17">
        <v>0</v>
      </c>
      <c r="H249" s="17">
        <v>0</v>
      </c>
      <c r="I249" s="17">
        <v>0</v>
      </c>
      <c r="J249" s="17">
        <v>0</v>
      </c>
      <c r="K249" s="16">
        <f t="shared" si="99"/>
        <v>0.309</v>
      </c>
      <c r="L249" s="16">
        <v>0.22192000000000001</v>
      </c>
      <c r="M249" s="17">
        <v>1</v>
      </c>
      <c r="N249" s="17">
        <v>0</v>
      </c>
      <c r="O249" s="17">
        <v>0</v>
      </c>
      <c r="P249" s="14"/>
    </row>
    <row r="250" spans="1:16" hidden="1" outlineLevel="2" x14ac:dyDescent="0.2">
      <c r="B250" s="29">
        <v>544000</v>
      </c>
      <c r="C250" s="15">
        <v>1</v>
      </c>
      <c r="D250" s="16">
        <f t="shared" si="100"/>
        <v>0.309</v>
      </c>
      <c r="E250" s="16">
        <f t="shared" si="98"/>
        <v>0.309</v>
      </c>
      <c r="F250" s="16">
        <v>1</v>
      </c>
      <c r="G250" s="17">
        <v>0</v>
      </c>
      <c r="H250" s="17">
        <v>0</v>
      </c>
      <c r="I250" s="17">
        <v>0</v>
      </c>
      <c r="J250" s="17">
        <v>0</v>
      </c>
      <c r="K250" s="16">
        <f t="shared" si="99"/>
        <v>0.309</v>
      </c>
      <c r="L250" s="16">
        <v>0.22192000000000001</v>
      </c>
      <c r="M250" s="17">
        <v>1</v>
      </c>
      <c r="N250" s="17">
        <v>0</v>
      </c>
      <c r="O250" s="17">
        <v>0</v>
      </c>
      <c r="P250" s="14"/>
    </row>
    <row r="251" spans="1:16" hidden="1" outlineLevel="2" x14ac:dyDescent="0.2">
      <c r="B251" s="15">
        <v>545000</v>
      </c>
      <c r="C251" s="15">
        <v>1</v>
      </c>
      <c r="D251" s="16">
        <f t="shared" si="100"/>
        <v>0.309</v>
      </c>
      <c r="E251" s="16">
        <f t="shared" si="98"/>
        <v>0.309</v>
      </c>
      <c r="F251" s="16">
        <v>1</v>
      </c>
      <c r="G251" s="17">
        <v>0</v>
      </c>
      <c r="H251" s="17">
        <v>0</v>
      </c>
      <c r="I251" s="17">
        <v>0</v>
      </c>
      <c r="J251" s="17">
        <v>0</v>
      </c>
      <c r="K251" s="16">
        <f t="shared" si="99"/>
        <v>0.309</v>
      </c>
      <c r="L251" s="16">
        <v>0.22192000000000001</v>
      </c>
      <c r="M251" s="17">
        <v>1</v>
      </c>
      <c r="N251" s="17">
        <v>0</v>
      </c>
      <c r="O251" s="17">
        <v>0</v>
      </c>
      <c r="P251" s="14"/>
    </row>
    <row r="252" spans="1:16" hidden="1" outlineLevel="2" x14ac:dyDescent="0.2">
      <c r="B252" s="29">
        <v>557000</v>
      </c>
      <c r="C252" s="15">
        <v>1</v>
      </c>
      <c r="D252" s="16">
        <f t="shared" si="100"/>
        <v>0.309</v>
      </c>
      <c r="E252" s="16">
        <f t="shared" si="98"/>
        <v>0.309</v>
      </c>
      <c r="F252" s="16">
        <v>1</v>
      </c>
      <c r="G252" s="17">
        <v>0</v>
      </c>
      <c r="H252" s="17">
        <v>0</v>
      </c>
      <c r="I252" s="17">
        <v>0</v>
      </c>
      <c r="J252" s="17">
        <v>0</v>
      </c>
      <c r="K252" s="16">
        <f t="shared" si="99"/>
        <v>0.309</v>
      </c>
      <c r="L252" s="16">
        <v>0.22192000000000001</v>
      </c>
      <c r="M252" s="17">
        <v>1</v>
      </c>
      <c r="N252" s="17">
        <v>0</v>
      </c>
      <c r="O252" s="17">
        <v>0</v>
      </c>
      <c r="P252" s="14"/>
    </row>
    <row r="253" spans="1:16" hidden="1" outlineLevel="2" x14ac:dyDescent="0.2">
      <c r="B253" s="29">
        <v>560000</v>
      </c>
      <c r="C253" s="15">
        <v>1</v>
      </c>
      <c r="D253" s="16">
        <f t="shared" si="100"/>
        <v>0.309</v>
      </c>
      <c r="E253" s="16">
        <f t="shared" si="98"/>
        <v>0.309</v>
      </c>
      <c r="F253" s="16">
        <v>1</v>
      </c>
      <c r="G253" s="17">
        <v>0</v>
      </c>
      <c r="H253" s="17">
        <v>0</v>
      </c>
      <c r="I253" s="17">
        <v>0</v>
      </c>
      <c r="J253" s="17">
        <v>0</v>
      </c>
      <c r="K253" s="16">
        <f t="shared" si="99"/>
        <v>0.309</v>
      </c>
      <c r="L253" s="16">
        <v>0.22192000000000001</v>
      </c>
      <c r="M253" s="17">
        <v>1</v>
      </c>
      <c r="N253" s="17">
        <v>0</v>
      </c>
      <c r="O253" s="17">
        <v>0</v>
      </c>
      <c r="P253" s="14"/>
    </row>
    <row r="254" spans="1:16" hidden="1" outlineLevel="2" x14ac:dyDescent="0.2">
      <c r="B254" s="29">
        <v>573000</v>
      </c>
      <c r="C254" s="15">
        <v>1</v>
      </c>
      <c r="D254" s="16">
        <f t="shared" si="100"/>
        <v>0.309</v>
      </c>
      <c r="E254" s="16">
        <f t="shared" si="98"/>
        <v>0.309</v>
      </c>
      <c r="F254" s="16">
        <v>1</v>
      </c>
      <c r="G254" s="17">
        <v>0</v>
      </c>
      <c r="H254" s="17">
        <v>0</v>
      </c>
      <c r="I254" s="17">
        <v>0</v>
      </c>
      <c r="J254" s="17">
        <v>0</v>
      </c>
      <c r="K254" s="16">
        <f t="shared" si="99"/>
        <v>0.309</v>
      </c>
      <c r="L254" s="16">
        <v>0.22192000000000001</v>
      </c>
      <c r="M254" s="17">
        <v>1</v>
      </c>
      <c r="N254" s="17">
        <v>0</v>
      </c>
      <c r="O254" s="17">
        <v>0</v>
      </c>
      <c r="P254" s="14"/>
    </row>
    <row r="255" spans="1:16" hidden="1" outlineLevel="2" x14ac:dyDescent="0.2">
      <c r="B255" s="29">
        <v>580000</v>
      </c>
      <c r="C255" s="15">
        <v>3</v>
      </c>
      <c r="D255" s="16">
        <v>0.29402</v>
      </c>
      <c r="E255" s="16">
        <f t="shared" si="98"/>
        <v>0.29402</v>
      </c>
      <c r="F255" s="16">
        <v>1</v>
      </c>
      <c r="G255" s="17">
        <v>0</v>
      </c>
      <c r="H255" s="17">
        <v>0</v>
      </c>
      <c r="I255" s="17">
        <v>0</v>
      </c>
      <c r="J255" s="17">
        <v>0</v>
      </c>
      <c r="K255" s="16">
        <f t="shared" si="99"/>
        <v>0.29402</v>
      </c>
      <c r="L255" s="16">
        <v>0.22192000000000001</v>
      </c>
      <c r="M255" s="17">
        <v>1</v>
      </c>
      <c r="N255" s="17">
        <v>0</v>
      </c>
      <c r="O255" s="17">
        <v>0</v>
      </c>
      <c r="P255" s="14"/>
    </row>
    <row r="256" spans="1:16" hidden="1" outlineLevel="2" x14ac:dyDescent="0.2">
      <c r="B256" s="29">
        <v>584000</v>
      </c>
      <c r="C256" s="15">
        <v>3</v>
      </c>
      <c r="D256" s="16">
        <f>D255</f>
        <v>0.29402</v>
      </c>
      <c r="E256" s="16">
        <f t="shared" si="98"/>
        <v>0.29402</v>
      </c>
      <c r="F256" s="16">
        <v>1</v>
      </c>
      <c r="G256" s="17">
        <v>0</v>
      </c>
      <c r="H256" s="17">
        <v>0</v>
      </c>
      <c r="I256" s="17">
        <v>0</v>
      </c>
      <c r="J256" s="17">
        <v>0</v>
      </c>
      <c r="K256" s="16">
        <f t="shared" si="99"/>
        <v>0.29402</v>
      </c>
      <c r="L256" s="16">
        <v>0.22192000000000001</v>
      </c>
      <c r="M256" s="17">
        <v>1</v>
      </c>
      <c r="N256" s="17">
        <v>0</v>
      </c>
      <c r="O256" s="17">
        <v>0</v>
      </c>
      <c r="P256" s="14"/>
    </row>
    <row r="257" spans="2:16" hidden="1" outlineLevel="2" x14ac:dyDescent="0.2">
      <c r="B257" s="15">
        <v>588000</v>
      </c>
      <c r="C257" s="15">
        <v>3</v>
      </c>
      <c r="D257" s="16">
        <f t="shared" ref="D257:D261" si="101">D256</f>
        <v>0.29402</v>
      </c>
      <c r="E257" s="16">
        <f t="shared" si="98"/>
        <v>0.29402</v>
      </c>
      <c r="F257" s="16">
        <v>1</v>
      </c>
      <c r="G257" s="17">
        <v>0</v>
      </c>
      <c r="H257" s="17">
        <v>0</v>
      </c>
      <c r="I257" s="17">
        <v>0</v>
      </c>
      <c r="J257" s="17">
        <v>0</v>
      </c>
      <c r="K257" s="16">
        <f t="shared" si="99"/>
        <v>0.29402</v>
      </c>
      <c r="L257" s="16">
        <v>0.22192000000000001</v>
      </c>
      <c r="M257" s="17">
        <v>1</v>
      </c>
      <c r="N257" s="17">
        <v>0</v>
      </c>
      <c r="O257" s="17">
        <v>0</v>
      </c>
      <c r="P257" s="14"/>
    </row>
    <row r="258" spans="2:16" hidden="1" outlineLevel="2" x14ac:dyDescent="0.2">
      <c r="B258" s="15">
        <v>870000</v>
      </c>
      <c r="C258" s="15">
        <v>3</v>
      </c>
      <c r="D258" s="16">
        <f t="shared" si="101"/>
        <v>0.29402</v>
      </c>
      <c r="E258" s="16">
        <f t="shared" si="98"/>
        <v>0.29402</v>
      </c>
      <c r="F258" s="16">
        <v>1</v>
      </c>
      <c r="G258" s="17">
        <v>0</v>
      </c>
      <c r="H258" s="17">
        <v>0</v>
      </c>
      <c r="I258" s="17">
        <v>0</v>
      </c>
      <c r="J258" s="17">
        <v>0</v>
      </c>
      <c r="K258" s="16">
        <f t="shared" si="99"/>
        <v>0.29402</v>
      </c>
      <c r="L258" s="16">
        <v>0.22192000000000001</v>
      </c>
      <c r="M258" s="17">
        <v>1</v>
      </c>
      <c r="N258" s="17">
        <v>0</v>
      </c>
      <c r="O258" s="17">
        <v>0</v>
      </c>
      <c r="P258" s="14"/>
    </row>
    <row r="259" spans="2:16" hidden="1" outlineLevel="2" x14ac:dyDescent="0.2">
      <c r="B259" s="29">
        <v>879000</v>
      </c>
      <c r="C259" s="15">
        <v>3</v>
      </c>
      <c r="D259" s="16">
        <f t="shared" si="101"/>
        <v>0.29402</v>
      </c>
      <c r="E259" s="16">
        <f t="shared" si="98"/>
        <v>0.29402</v>
      </c>
      <c r="F259" s="16">
        <v>1</v>
      </c>
      <c r="G259" s="17">
        <v>0</v>
      </c>
      <c r="H259" s="17">
        <v>0</v>
      </c>
      <c r="I259" s="17">
        <v>0</v>
      </c>
      <c r="J259" s="17">
        <v>0</v>
      </c>
      <c r="K259" s="16">
        <f t="shared" si="99"/>
        <v>0.29402</v>
      </c>
      <c r="L259" s="16">
        <v>0.22192000000000001</v>
      </c>
      <c r="M259" s="17">
        <v>1</v>
      </c>
      <c r="N259" s="17">
        <v>0</v>
      </c>
      <c r="O259" s="17">
        <v>0</v>
      </c>
      <c r="P259" s="14"/>
    </row>
    <row r="260" spans="2:16" hidden="1" outlineLevel="2" x14ac:dyDescent="0.2">
      <c r="B260" s="15">
        <v>880000</v>
      </c>
      <c r="C260" s="15">
        <v>3</v>
      </c>
      <c r="D260" s="16">
        <f t="shared" si="101"/>
        <v>0.29402</v>
      </c>
      <c r="E260" s="16">
        <f t="shared" si="98"/>
        <v>0.29402</v>
      </c>
      <c r="F260" s="16">
        <v>1</v>
      </c>
      <c r="G260" s="17">
        <v>0</v>
      </c>
      <c r="H260" s="17">
        <v>0</v>
      </c>
      <c r="I260" s="17">
        <v>0</v>
      </c>
      <c r="J260" s="17">
        <v>0</v>
      </c>
      <c r="K260" s="16">
        <f t="shared" si="99"/>
        <v>0.29402</v>
      </c>
      <c r="L260" s="16">
        <v>0.22192000000000001</v>
      </c>
      <c r="M260" s="17">
        <v>1</v>
      </c>
      <c r="N260" s="17">
        <v>0</v>
      </c>
      <c r="O260" s="17">
        <v>0</v>
      </c>
      <c r="P260" s="14"/>
    </row>
    <row r="261" spans="2:16" hidden="1" outlineLevel="2" x14ac:dyDescent="0.2">
      <c r="B261" s="29">
        <v>892000</v>
      </c>
      <c r="C261" s="29">
        <v>3</v>
      </c>
      <c r="D261" s="16">
        <f t="shared" si="101"/>
        <v>0.29402</v>
      </c>
      <c r="E261" s="16">
        <f t="shared" ref="E261:E269" si="102">D261</f>
        <v>0.29402</v>
      </c>
      <c r="F261" s="16">
        <v>1</v>
      </c>
      <c r="G261" s="17">
        <v>0</v>
      </c>
      <c r="H261" s="17">
        <v>0</v>
      </c>
      <c r="I261" s="17">
        <v>0</v>
      </c>
      <c r="J261" s="17">
        <v>0</v>
      </c>
      <c r="K261" s="16">
        <f t="shared" si="99"/>
        <v>0.29402</v>
      </c>
      <c r="L261" s="16">
        <v>0.22192000000000001</v>
      </c>
      <c r="M261" s="17">
        <v>1</v>
      </c>
      <c r="N261" s="17">
        <v>0</v>
      </c>
      <c r="O261" s="17">
        <v>0</v>
      </c>
      <c r="P261" s="14"/>
    </row>
    <row r="262" spans="2:16" hidden="1" outlineLevel="2" x14ac:dyDescent="0.2">
      <c r="B262" s="15">
        <v>905000</v>
      </c>
      <c r="C262" s="29">
        <v>2</v>
      </c>
      <c r="D262" s="16">
        <v>0.33693000000000001</v>
      </c>
      <c r="E262" s="16">
        <f t="shared" si="102"/>
        <v>0.33693000000000001</v>
      </c>
      <c r="F262" s="16">
        <v>1</v>
      </c>
      <c r="G262" s="17">
        <v>0</v>
      </c>
      <c r="H262" s="17">
        <v>0</v>
      </c>
      <c r="I262" s="17">
        <v>0</v>
      </c>
      <c r="J262" s="17">
        <v>0</v>
      </c>
      <c r="K262" s="16">
        <f t="shared" si="99"/>
        <v>0.33693000000000001</v>
      </c>
      <c r="L262" s="16">
        <v>0.22192000000000001</v>
      </c>
      <c r="M262" s="17">
        <v>1</v>
      </c>
      <c r="N262" s="17">
        <v>0</v>
      </c>
      <c r="O262" s="17">
        <v>0</v>
      </c>
      <c r="P262" s="14"/>
    </row>
    <row r="263" spans="2:16" hidden="1" outlineLevel="2" x14ac:dyDescent="0.2">
      <c r="B263" s="15">
        <v>908000</v>
      </c>
      <c r="C263" s="29">
        <v>2</v>
      </c>
      <c r="D263" s="16">
        <f>D262</f>
        <v>0.33693000000000001</v>
      </c>
      <c r="E263" s="16">
        <f t="shared" si="102"/>
        <v>0.33693000000000001</v>
      </c>
      <c r="F263" s="16">
        <v>1</v>
      </c>
      <c r="G263" s="17">
        <v>0</v>
      </c>
      <c r="H263" s="17">
        <v>0</v>
      </c>
      <c r="I263" s="17">
        <v>0</v>
      </c>
      <c r="J263" s="17">
        <v>0</v>
      </c>
      <c r="K263" s="16">
        <f t="shared" si="99"/>
        <v>0.33693000000000001</v>
      </c>
      <c r="L263" s="16">
        <v>0.22192000000000001</v>
      </c>
      <c r="M263" s="17">
        <v>1</v>
      </c>
      <c r="N263" s="17">
        <v>0</v>
      </c>
      <c r="O263" s="17">
        <v>0</v>
      </c>
      <c r="P263" s="14"/>
    </row>
    <row r="264" spans="2:16" hidden="1" outlineLevel="2" x14ac:dyDescent="0.2">
      <c r="B264" s="15">
        <v>909000</v>
      </c>
      <c r="C264" s="29">
        <v>2</v>
      </c>
      <c r="D264" s="16">
        <f>D263</f>
        <v>0.33693000000000001</v>
      </c>
      <c r="E264" s="16">
        <f t="shared" si="102"/>
        <v>0.33693000000000001</v>
      </c>
      <c r="F264" s="16">
        <v>1</v>
      </c>
      <c r="G264" s="17">
        <v>0</v>
      </c>
      <c r="H264" s="17">
        <v>0</v>
      </c>
      <c r="I264" s="17">
        <v>0</v>
      </c>
      <c r="J264" s="17">
        <v>0</v>
      </c>
      <c r="K264" s="16">
        <f t="shared" si="99"/>
        <v>0.33693000000000001</v>
      </c>
      <c r="L264" s="16">
        <v>0.22192000000000001</v>
      </c>
      <c r="M264" s="17">
        <v>1</v>
      </c>
      <c r="N264" s="17">
        <v>0</v>
      </c>
      <c r="O264" s="17">
        <v>0</v>
      </c>
      <c r="P264" s="14"/>
    </row>
    <row r="265" spans="2:16" hidden="1" outlineLevel="2" x14ac:dyDescent="0.2">
      <c r="B265" s="15">
        <v>921000</v>
      </c>
      <c r="C265" s="29">
        <v>4</v>
      </c>
      <c r="D265" s="16">
        <v>0.27728000000000003</v>
      </c>
      <c r="E265" s="16">
        <f t="shared" si="102"/>
        <v>0.27728000000000003</v>
      </c>
      <c r="F265" s="16">
        <v>1</v>
      </c>
      <c r="G265" s="17">
        <v>0</v>
      </c>
      <c r="H265" s="17">
        <v>0</v>
      </c>
      <c r="I265" s="17">
        <v>0</v>
      </c>
      <c r="J265" s="17">
        <v>0</v>
      </c>
      <c r="K265" s="16">
        <f t="shared" si="99"/>
        <v>0.27728000000000003</v>
      </c>
      <c r="L265" s="16">
        <v>0.22192000000000001</v>
      </c>
      <c r="M265" s="17">
        <v>1</v>
      </c>
      <c r="N265" s="17">
        <v>0</v>
      </c>
      <c r="O265" s="17">
        <v>0</v>
      </c>
      <c r="P265" s="14"/>
    </row>
    <row r="266" spans="2:16" hidden="1" outlineLevel="2" x14ac:dyDescent="0.2">
      <c r="B266" s="29">
        <v>923000</v>
      </c>
      <c r="C266" s="29">
        <v>4</v>
      </c>
      <c r="D266" s="16">
        <f>D265</f>
        <v>0.27728000000000003</v>
      </c>
      <c r="E266" s="16">
        <f t="shared" si="102"/>
        <v>0.27728000000000003</v>
      </c>
      <c r="F266" s="16">
        <v>1</v>
      </c>
      <c r="G266" s="17">
        <v>0</v>
      </c>
      <c r="H266" s="17">
        <v>0</v>
      </c>
      <c r="I266" s="17">
        <v>0</v>
      </c>
      <c r="J266" s="17">
        <v>0</v>
      </c>
      <c r="K266" s="16">
        <f t="shared" si="99"/>
        <v>0.27728000000000003</v>
      </c>
      <c r="L266" s="16">
        <v>0.22192000000000001</v>
      </c>
      <c r="M266" s="17">
        <v>1</v>
      </c>
      <c r="N266" s="17">
        <v>0</v>
      </c>
      <c r="O266" s="17">
        <v>0</v>
      </c>
      <c r="P266" s="14"/>
    </row>
    <row r="267" spans="2:16" hidden="1" outlineLevel="2" x14ac:dyDescent="0.2">
      <c r="B267" s="29">
        <v>925100</v>
      </c>
      <c r="C267" s="29">
        <v>4</v>
      </c>
      <c r="D267" s="16">
        <f t="shared" ref="D267:D269" si="103">D266</f>
        <v>0.27728000000000003</v>
      </c>
      <c r="E267" s="16">
        <f t="shared" si="102"/>
        <v>0.27728000000000003</v>
      </c>
      <c r="F267" s="16">
        <v>1</v>
      </c>
      <c r="G267" s="17">
        <v>0</v>
      </c>
      <c r="H267" s="17">
        <v>0</v>
      </c>
      <c r="I267" s="17">
        <v>0</v>
      </c>
      <c r="J267" s="17">
        <v>0</v>
      </c>
      <c r="K267" s="16">
        <f t="shared" si="99"/>
        <v>0.27728000000000003</v>
      </c>
      <c r="L267" s="16">
        <v>0.22192000000000001</v>
      </c>
      <c r="M267" s="17">
        <v>1</v>
      </c>
      <c r="N267" s="17">
        <v>0</v>
      </c>
      <c r="O267" s="17">
        <v>0</v>
      </c>
      <c r="P267" s="14"/>
    </row>
    <row r="268" spans="2:16" hidden="1" outlineLevel="2" x14ac:dyDescent="0.2">
      <c r="B268" s="15">
        <v>930200</v>
      </c>
      <c r="C268" s="29">
        <v>4</v>
      </c>
      <c r="D268" s="16">
        <f t="shared" si="103"/>
        <v>0.27728000000000003</v>
      </c>
      <c r="E268" s="16">
        <f t="shared" si="102"/>
        <v>0.27728000000000003</v>
      </c>
      <c r="F268" s="16">
        <v>1</v>
      </c>
      <c r="G268" s="17">
        <v>0</v>
      </c>
      <c r="H268" s="17">
        <v>0</v>
      </c>
      <c r="I268" s="17">
        <v>0</v>
      </c>
      <c r="J268" s="17">
        <v>0</v>
      </c>
      <c r="K268" s="16">
        <f t="shared" si="99"/>
        <v>0.27728000000000003</v>
      </c>
      <c r="L268" s="16">
        <v>0.22192000000000001</v>
      </c>
      <c r="M268" s="17">
        <v>1</v>
      </c>
      <c r="N268" s="17">
        <v>0</v>
      </c>
      <c r="O268" s="17">
        <v>0</v>
      </c>
      <c r="P268" s="14"/>
    </row>
    <row r="269" spans="2:16" hidden="1" outlineLevel="2" x14ac:dyDescent="0.2">
      <c r="B269" s="15">
        <v>935000</v>
      </c>
      <c r="C269" s="29">
        <v>4</v>
      </c>
      <c r="D269" s="16">
        <f t="shared" si="103"/>
        <v>0.27728000000000003</v>
      </c>
      <c r="E269" s="16">
        <f t="shared" si="102"/>
        <v>0.27728000000000003</v>
      </c>
      <c r="F269" s="16">
        <v>1</v>
      </c>
      <c r="G269" s="17">
        <v>0</v>
      </c>
      <c r="H269" s="17">
        <v>0</v>
      </c>
      <c r="I269" s="17">
        <v>0</v>
      </c>
      <c r="J269" s="17">
        <v>0</v>
      </c>
      <c r="K269" s="16">
        <f t="shared" si="99"/>
        <v>0.27728000000000003</v>
      </c>
      <c r="L269" s="16">
        <v>0.22192000000000001</v>
      </c>
      <c r="M269" s="17">
        <v>1</v>
      </c>
      <c r="N269" s="17">
        <v>0</v>
      </c>
      <c r="O269" s="17">
        <v>0</v>
      </c>
      <c r="P269" s="14"/>
    </row>
    <row r="270" spans="2:16" ht="13.5" hidden="1" outlineLevel="2" thickBot="1" x14ac:dyDescent="0.25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4"/>
    </row>
    <row r="271" spans="2:16" hidden="1" outlineLevel="2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14"/>
    </row>
    <row r="272" spans="2:16" hidden="1" outlineLevel="2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14"/>
    </row>
    <row r="273" spans="2:17" outlineLevel="1" collapsed="1" x14ac:dyDescent="0.2">
      <c r="P273" s="14"/>
    </row>
    <row r="274" spans="2:17" x14ac:dyDescent="0.2">
      <c r="D274" s="15"/>
      <c r="P274" s="14"/>
      <c r="Q274" s="14"/>
    </row>
    <row r="275" spans="2:17" x14ac:dyDescent="0.2">
      <c r="B275" s="13" t="s">
        <v>249</v>
      </c>
      <c r="D275" s="11" t="s">
        <v>231</v>
      </c>
      <c r="E275" s="11" t="s">
        <v>232</v>
      </c>
      <c r="F275" s="11" t="s">
        <v>233</v>
      </c>
      <c r="G275" s="11" t="s">
        <v>234</v>
      </c>
      <c r="H275" s="11" t="s">
        <v>235</v>
      </c>
      <c r="I275" s="11" t="s">
        <v>236</v>
      </c>
      <c r="J275" s="11" t="s">
        <v>237</v>
      </c>
      <c r="K275" s="11" t="s">
        <v>238</v>
      </c>
      <c r="L275" s="11" t="s">
        <v>601</v>
      </c>
      <c r="M275" s="11" t="s">
        <v>239</v>
      </c>
      <c r="N275" s="11" t="s">
        <v>240</v>
      </c>
      <c r="O275" s="11" t="s">
        <v>241</v>
      </c>
      <c r="P275" s="13" t="s">
        <v>230</v>
      </c>
      <c r="Q275" s="14"/>
    </row>
    <row r="276" spans="2:17" x14ac:dyDescent="0.2">
      <c r="B276" t="s">
        <v>1349</v>
      </c>
      <c r="D276" s="19">
        <f>(D9*D46*D147)</f>
        <v>0</v>
      </c>
      <c r="E276" s="19">
        <f t="shared" ref="E276:O276" si="104">(E9*E46*E147)</f>
        <v>0</v>
      </c>
      <c r="F276" s="19">
        <f t="shared" si="104"/>
        <v>0</v>
      </c>
      <c r="G276" s="19">
        <f t="shared" si="104"/>
        <v>0</v>
      </c>
      <c r="H276" s="19">
        <f t="shared" si="104"/>
        <v>78.468000000000004</v>
      </c>
      <c r="I276" s="19">
        <f t="shared" si="104"/>
        <v>0</v>
      </c>
      <c r="J276" s="19">
        <f t="shared" si="104"/>
        <v>0</v>
      </c>
      <c r="K276" s="19">
        <f t="shared" si="104"/>
        <v>0</v>
      </c>
      <c r="L276" s="19">
        <f t="shared" si="104"/>
        <v>0</v>
      </c>
      <c r="M276" s="19">
        <f t="shared" si="104"/>
        <v>0</v>
      </c>
      <c r="N276" s="19">
        <f t="shared" si="104"/>
        <v>0</v>
      </c>
      <c r="O276" s="19">
        <f t="shared" si="104"/>
        <v>0</v>
      </c>
      <c r="P276" s="19">
        <f>SUM(D276:O276)</f>
        <v>78.468000000000004</v>
      </c>
      <c r="Q276" s="14"/>
    </row>
    <row r="277" spans="2:17" x14ac:dyDescent="0.2">
      <c r="B277" t="s">
        <v>88</v>
      </c>
      <c r="D277" s="19">
        <f t="shared" ref="D277:O277" si="105">(D10*D47*D148)</f>
        <v>0</v>
      </c>
      <c r="E277" s="19">
        <f t="shared" si="105"/>
        <v>0</v>
      </c>
      <c r="F277" s="19">
        <f t="shared" si="105"/>
        <v>0</v>
      </c>
      <c r="G277" s="19">
        <f t="shared" si="105"/>
        <v>0</v>
      </c>
      <c r="H277" s="19">
        <f t="shared" si="105"/>
        <v>57.020080000000007</v>
      </c>
      <c r="I277" s="19">
        <f t="shared" si="105"/>
        <v>0</v>
      </c>
      <c r="J277" s="19">
        <f t="shared" si="105"/>
        <v>0</v>
      </c>
      <c r="K277" s="19">
        <f t="shared" si="105"/>
        <v>0</v>
      </c>
      <c r="L277" s="19">
        <f t="shared" si="105"/>
        <v>0</v>
      </c>
      <c r="M277" s="19">
        <f t="shared" si="105"/>
        <v>0</v>
      </c>
      <c r="N277" s="19">
        <f t="shared" si="105"/>
        <v>0</v>
      </c>
      <c r="O277" s="19">
        <f t="shared" si="105"/>
        <v>0</v>
      </c>
      <c r="P277" s="19">
        <f t="shared" ref="P277:P305" si="106">SUM(D277:O277)</f>
        <v>57.020080000000007</v>
      </c>
      <c r="Q277" s="14"/>
    </row>
    <row r="278" spans="2:17" x14ac:dyDescent="0.2">
      <c r="B278" t="s">
        <v>1135</v>
      </c>
      <c r="D278" s="19">
        <f t="shared" ref="D278:O278" si="107">(D11*D48*D149)</f>
        <v>0</v>
      </c>
      <c r="E278" s="19">
        <f t="shared" si="107"/>
        <v>0</v>
      </c>
      <c r="F278" s="19">
        <f t="shared" si="107"/>
        <v>0</v>
      </c>
      <c r="G278" s="19">
        <f t="shared" si="107"/>
        <v>0</v>
      </c>
      <c r="H278" s="19">
        <f t="shared" si="107"/>
        <v>2.844465</v>
      </c>
      <c r="I278" s="19">
        <f t="shared" si="107"/>
        <v>0</v>
      </c>
      <c r="J278" s="19">
        <f t="shared" si="107"/>
        <v>0</v>
      </c>
      <c r="K278" s="19">
        <f t="shared" si="107"/>
        <v>0</v>
      </c>
      <c r="L278" s="19">
        <f t="shared" si="107"/>
        <v>0</v>
      </c>
      <c r="M278" s="19">
        <f t="shared" si="107"/>
        <v>0</v>
      </c>
      <c r="N278" s="19">
        <f t="shared" si="107"/>
        <v>0</v>
      </c>
      <c r="O278" s="19">
        <f t="shared" si="107"/>
        <v>0</v>
      </c>
      <c r="P278" s="19">
        <f t="shared" si="106"/>
        <v>2.844465</v>
      </c>
      <c r="Q278" s="14"/>
    </row>
    <row r="279" spans="2:17" x14ac:dyDescent="0.2">
      <c r="B279" t="s">
        <v>532</v>
      </c>
      <c r="D279" s="19">
        <f t="shared" ref="D279:O279" si="108">(D12*D49*D150)</f>
        <v>0</v>
      </c>
      <c r="E279" s="19">
        <f t="shared" si="108"/>
        <v>0</v>
      </c>
      <c r="F279" s="19">
        <f t="shared" si="108"/>
        <v>0</v>
      </c>
      <c r="G279" s="19">
        <f t="shared" si="108"/>
        <v>0</v>
      </c>
      <c r="H279" s="19">
        <f t="shared" si="108"/>
        <v>39.881361000000005</v>
      </c>
      <c r="I279" s="19">
        <f t="shared" si="108"/>
        <v>0</v>
      </c>
      <c r="J279" s="19">
        <f t="shared" si="108"/>
        <v>0</v>
      </c>
      <c r="K279" s="19">
        <f t="shared" si="108"/>
        <v>0</v>
      </c>
      <c r="L279" s="19">
        <f t="shared" si="108"/>
        <v>0</v>
      </c>
      <c r="M279" s="19">
        <f t="shared" si="108"/>
        <v>0</v>
      </c>
      <c r="N279" s="19">
        <f t="shared" si="108"/>
        <v>0</v>
      </c>
      <c r="O279" s="19">
        <f t="shared" si="108"/>
        <v>0</v>
      </c>
      <c r="P279" s="19">
        <f t="shared" si="106"/>
        <v>39.881361000000005</v>
      </c>
      <c r="Q279" s="14"/>
    </row>
    <row r="280" spans="2:17" x14ac:dyDescent="0.2">
      <c r="B280" t="s">
        <v>1324</v>
      </c>
      <c r="D280" s="19">
        <f t="shared" ref="D280:O280" si="109">(D13*D50*D151)</f>
        <v>0</v>
      </c>
      <c r="E280" s="19">
        <f t="shared" si="109"/>
        <v>0</v>
      </c>
      <c r="F280" s="19">
        <f t="shared" si="109"/>
        <v>0</v>
      </c>
      <c r="G280" s="19">
        <f t="shared" si="109"/>
        <v>0</v>
      </c>
      <c r="H280" s="19">
        <f t="shared" si="109"/>
        <v>11.737505000000001</v>
      </c>
      <c r="I280" s="19">
        <f t="shared" si="109"/>
        <v>0</v>
      </c>
      <c r="J280" s="19">
        <f t="shared" si="109"/>
        <v>0</v>
      </c>
      <c r="K280" s="19">
        <f t="shared" si="109"/>
        <v>0</v>
      </c>
      <c r="L280" s="19">
        <f t="shared" si="109"/>
        <v>0</v>
      </c>
      <c r="M280" s="19">
        <f t="shared" si="109"/>
        <v>0</v>
      </c>
      <c r="N280" s="19">
        <f t="shared" si="109"/>
        <v>0</v>
      </c>
      <c r="O280" s="19">
        <f t="shared" si="109"/>
        <v>0</v>
      </c>
      <c r="P280" s="19">
        <f t="shared" si="106"/>
        <v>11.737505000000001</v>
      </c>
      <c r="Q280" s="14"/>
    </row>
    <row r="281" spans="2:17" x14ac:dyDescent="0.2">
      <c r="B281" t="s">
        <v>1211</v>
      </c>
      <c r="D281" s="19">
        <f t="shared" ref="D281:O281" si="110">(D14*D51*D152)</f>
        <v>0</v>
      </c>
      <c r="E281" s="19">
        <f t="shared" si="110"/>
        <v>0</v>
      </c>
      <c r="F281" s="19">
        <f t="shared" si="110"/>
        <v>0</v>
      </c>
      <c r="G281" s="19">
        <f t="shared" si="110"/>
        <v>0</v>
      </c>
      <c r="H281" s="19">
        <f t="shared" si="110"/>
        <v>263.69825300000002</v>
      </c>
      <c r="I281" s="19">
        <f t="shared" si="110"/>
        <v>0</v>
      </c>
      <c r="J281" s="19">
        <f t="shared" si="110"/>
        <v>0</v>
      </c>
      <c r="K281" s="19">
        <f t="shared" si="110"/>
        <v>0</v>
      </c>
      <c r="L281" s="19">
        <f t="shared" si="110"/>
        <v>0</v>
      </c>
      <c r="M281" s="19">
        <f t="shared" si="110"/>
        <v>0</v>
      </c>
      <c r="N281" s="19">
        <f t="shared" si="110"/>
        <v>0</v>
      </c>
      <c r="O281" s="19">
        <f t="shared" si="110"/>
        <v>0</v>
      </c>
      <c r="P281" s="19">
        <f t="shared" si="106"/>
        <v>263.69825300000002</v>
      </c>
      <c r="Q281" s="14"/>
    </row>
    <row r="282" spans="2:17" x14ac:dyDescent="0.2">
      <c r="B282" t="s">
        <v>442</v>
      </c>
      <c r="D282" s="19">
        <f t="shared" ref="D282:O282" si="111">(D15*D52*D153)</f>
        <v>0</v>
      </c>
      <c r="E282" s="19">
        <f t="shared" si="111"/>
        <v>0</v>
      </c>
      <c r="F282" s="19">
        <f t="shared" si="111"/>
        <v>0</v>
      </c>
      <c r="G282" s="19">
        <f t="shared" si="111"/>
        <v>0</v>
      </c>
      <c r="H282" s="19">
        <f t="shared" si="111"/>
        <v>1167.662691</v>
      </c>
      <c r="I282" s="19">
        <f t="shared" si="111"/>
        <v>0</v>
      </c>
      <c r="J282" s="19">
        <f t="shared" si="111"/>
        <v>0</v>
      </c>
      <c r="K282" s="19">
        <f t="shared" si="111"/>
        <v>0</v>
      </c>
      <c r="L282" s="19">
        <f t="shared" si="111"/>
        <v>0</v>
      </c>
      <c r="M282" s="19">
        <f t="shared" si="111"/>
        <v>0</v>
      </c>
      <c r="N282" s="19">
        <f t="shared" si="111"/>
        <v>0</v>
      </c>
      <c r="O282" s="19">
        <f t="shared" si="111"/>
        <v>0</v>
      </c>
      <c r="P282" s="19">
        <f t="shared" si="106"/>
        <v>1167.662691</v>
      </c>
      <c r="Q282" s="14"/>
    </row>
    <row r="283" spans="2:17" x14ac:dyDescent="0.2">
      <c r="B283" t="s">
        <v>481</v>
      </c>
      <c r="D283" s="19">
        <f t="shared" ref="D283:O283" si="112">(D16*D53*D154)</f>
        <v>0</v>
      </c>
      <c r="E283" s="19">
        <f t="shared" si="112"/>
        <v>0</v>
      </c>
      <c r="F283" s="19">
        <f t="shared" si="112"/>
        <v>0</v>
      </c>
      <c r="G283" s="19">
        <f t="shared" si="112"/>
        <v>0</v>
      </c>
      <c r="H283" s="19">
        <f t="shared" si="112"/>
        <v>1037.1638680000001</v>
      </c>
      <c r="I283" s="19">
        <f t="shared" si="112"/>
        <v>0</v>
      </c>
      <c r="J283" s="19">
        <f t="shared" si="112"/>
        <v>0</v>
      </c>
      <c r="K283" s="19">
        <f t="shared" si="112"/>
        <v>0</v>
      </c>
      <c r="L283" s="19">
        <f t="shared" si="112"/>
        <v>0</v>
      </c>
      <c r="M283" s="19">
        <f t="shared" si="112"/>
        <v>0</v>
      </c>
      <c r="N283" s="19">
        <f t="shared" si="112"/>
        <v>0</v>
      </c>
      <c r="O283" s="19">
        <f t="shared" si="112"/>
        <v>0</v>
      </c>
      <c r="P283" s="19">
        <f t="shared" si="106"/>
        <v>1037.1638680000001</v>
      </c>
      <c r="Q283" s="14"/>
    </row>
    <row r="284" spans="2:17" x14ac:dyDescent="0.2">
      <c r="B284" t="s">
        <v>654</v>
      </c>
      <c r="D284" s="19">
        <f t="shared" ref="D284:O284" si="113">(D17*D54*D155)</f>
        <v>0</v>
      </c>
      <c r="E284" s="19">
        <f t="shared" si="113"/>
        <v>0</v>
      </c>
      <c r="F284" s="19">
        <f t="shared" si="113"/>
        <v>0</v>
      </c>
      <c r="G284" s="19">
        <f t="shared" si="113"/>
        <v>0</v>
      </c>
      <c r="H284" s="19">
        <f t="shared" si="113"/>
        <v>203.99718299999998</v>
      </c>
      <c r="I284" s="19">
        <f t="shared" si="113"/>
        <v>0</v>
      </c>
      <c r="J284" s="19">
        <f t="shared" si="113"/>
        <v>0</v>
      </c>
      <c r="K284" s="19">
        <f t="shared" si="113"/>
        <v>0</v>
      </c>
      <c r="L284" s="19">
        <f t="shared" si="113"/>
        <v>0</v>
      </c>
      <c r="M284" s="19">
        <f t="shared" si="113"/>
        <v>0</v>
      </c>
      <c r="N284" s="19">
        <f t="shared" si="113"/>
        <v>0</v>
      </c>
      <c r="O284" s="19">
        <f t="shared" si="113"/>
        <v>0</v>
      </c>
      <c r="P284" s="19">
        <f t="shared" si="106"/>
        <v>203.99718299999998</v>
      </c>
      <c r="Q284" s="14"/>
    </row>
    <row r="285" spans="2:17" x14ac:dyDescent="0.2">
      <c r="B285" t="s">
        <v>391</v>
      </c>
      <c r="D285" s="19">
        <f t="shared" ref="D285:O285" si="114">(D18*D55*D156)</f>
        <v>0</v>
      </c>
      <c r="E285" s="19">
        <f t="shared" si="114"/>
        <v>0</v>
      </c>
      <c r="F285" s="19">
        <f t="shared" si="114"/>
        <v>0</v>
      </c>
      <c r="G285" s="19">
        <f t="shared" si="114"/>
        <v>0</v>
      </c>
      <c r="H285" s="19">
        <f t="shared" si="114"/>
        <v>491.33060640000002</v>
      </c>
      <c r="I285" s="19">
        <f t="shared" si="114"/>
        <v>0</v>
      </c>
      <c r="J285" s="19">
        <f t="shared" si="114"/>
        <v>0</v>
      </c>
      <c r="K285" s="19">
        <f t="shared" si="114"/>
        <v>0</v>
      </c>
      <c r="L285" s="19">
        <f t="shared" si="114"/>
        <v>0</v>
      </c>
      <c r="M285" s="19">
        <f t="shared" si="114"/>
        <v>0</v>
      </c>
      <c r="N285" s="19">
        <f t="shared" si="114"/>
        <v>0</v>
      </c>
      <c r="O285" s="19">
        <f t="shared" si="114"/>
        <v>0</v>
      </c>
      <c r="P285" s="19">
        <f t="shared" si="106"/>
        <v>491.33060640000002</v>
      </c>
      <c r="Q285" s="14"/>
    </row>
    <row r="286" spans="2:17" x14ac:dyDescent="0.2">
      <c r="B286" t="s">
        <v>912</v>
      </c>
      <c r="D286" s="19">
        <f t="shared" ref="D286:O286" si="115">(D19*D56*D157)</f>
        <v>0</v>
      </c>
      <c r="E286" s="19">
        <f t="shared" si="115"/>
        <v>0</v>
      </c>
      <c r="F286" s="19">
        <f t="shared" si="115"/>
        <v>0</v>
      </c>
      <c r="G286" s="19">
        <f t="shared" si="115"/>
        <v>0</v>
      </c>
      <c r="H286" s="19">
        <f t="shared" si="115"/>
        <v>66.613978000000003</v>
      </c>
      <c r="I286" s="19">
        <f t="shared" si="115"/>
        <v>0</v>
      </c>
      <c r="J286" s="19">
        <f t="shared" si="115"/>
        <v>0</v>
      </c>
      <c r="K286" s="19">
        <f t="shared" si="115"/>
        <v>0</v>
      </c>
      <c r="L286" s="19">
        <f t="shared" si="115"/>
        <v>0</v>
      </c>
      <c r="M286" s="19">
        <f t="shared" si="115"/>
        <v>0</v>
      </c>
      <c r="N286" s="19">
        <f t="shared" si="115"/>
        <v>0</v>
      </c>
      <c r="O286" s="19">
        <f t="shared" si="115"/>
        <v>0</v>
      </c>
      <c r="P286" s="19">
        <f t="shared" si="106"/>
        <v>66.613978000000003</v>
      </c>
      <c r="Q286" s="14"/>
    </row>
    <row r="287" spans="2:17" x14ac:dyDescent="0.2">
      <c r="B287" t="s">
        <v>32</v>
      </c>
      <c r="D287" s="19">
        <f t="shared" ref="D287:O287" si="116">(D20*D57*D158)</f>
        <v>0</v>
      </c>
      <c r="E287" s="19">
        <f t="shared" si="116"/>
        <v>0</v>
      </c>
      <c r="F287" s="19">
        <f t="shared" si="116"/>
        <v>0</v>
      </c>
      <c r="G287" s="19">
        <f t="shared" si="116"/>
        <v>0</v>
      </c>
      <c r="H287" s="19">
        <f t="shared" si="116"/>
        <v>308.22009780000002</v>
      </c>
      <c r="I287" s="19">
        <f t="shared" si="116"/>
        <v>0</v>
      </c>
      <c r="J287" s="19">
        <f t="shared" si="116"/>
        <v>1245.03</v>
      </c>
      <c r="K287" s="19">
        <f t="shared" si="116"/>
        <v>0</v>
      </c>
      <c r="L287" s="19">
        <f t="shared" si="116"/>
        <v>0</v>
      </c>
      <c r="M287" s="19">
        <f t="shared" si="116"/>
        <v>0</v>
      </c>
      <c r="N287" s="19">
        <f t="shared" si="116"/>
        <v>0</v>
      </c>
      <c r="O287" s="19">
        <f t="shared" si="116"/>
        <v>0</v>
      </c>
      <c r="P287" s="19">
        <f t="shared" si="106"/>
        <v>1553.2500978</v>
      </c>
      <c r="Q287" s="14"/>
    </row>
    <row r="288" spans="2:17" x14ac:dyDescent="0.2">
      <c r="B288" t="s">
        <v>767</v>
      </c>
      <c r="D288" s="19">
        <f t="shared" ref="D288:O288" si="117">(D21*D58*D159)</f>
        <v>0</v>
      </c>
      <c r="E288" s="19">
        <f t="shared" si="117"/>
        <v>0</v>
      </c>
      <c r="F288" s="19">
        <f t="shared" si="117"/>
        <v>0</v>
      </c>
      <c r="G288" s="19">
        <f t="shared" si="117"/>
        <v>0</v>
      </c>
      <c r="H288" s="19">
        <f t="shared" si="117"/>
        <v>0</v>
      </c>
      <c r="I288" s="19">
        <f t="shared" si="117"/>
        <v>0</v>
      </c>
      <c r="J288" s="19">
        <f t="shared" si="117"/>
        <v>50</v>
      </c>
      <c r="K288" s="19">
        <f t="shared" si="117"/>
        <v>0</v>
      </c>
      <c r="L288" s="19">
        <f t="shared" si="117"/>
        <v>0</v>
      </c>
      <c r="M288" s="19">
        <f t="shared" si="117"/>
        <v>0</v>
      </c>
      <c r="N288" s="19">
        <f t="shared" si="117"/>
        <v>0</v>
      </c>
      <c r="O288" s="19">
        <f t="shared" si="117"/>
        <v>0</v>
      </c>
      <c r="P288" s="19">
        <f t="shared" si="106"/>
        <v>50</v>
      </c>
      <c r="Q288" s="14"/>
    </row>
    <row r="289" spans="2:17" x14ac:dyDescent="0.2">
      <c r="B289" t="s">
        <v>97</v>
      </c>
      <c r="D289" s="19">
        <f t="shared" ref="D289:O289" si="118">(D22*D59*D160)</f>
        <v>0</v>
      </c>
      <c r="E289" s="19">
        <f t="shared" si="118"/>
        <v>0</v>
      </c>
      <c r="F289" s="19">
        <f t="shared" si="118"/>
        <v>0</v>
      </c>
      <c r="G289" s="19">
        <f t="shared" si="118"/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19">
        <f t="shared" si="118"/>
        <v>0</v>
      </c>
      <c r="L289" s="19">
        <f t="shared" si="118"/>
        <v>0</v>
      </c>
      <c r="M289" s="19">
        <f t="shared" si="118"/>
        <v>0</v>
      </c>
      <c r="N289" s="19">
        <f t="shared" si="118"/>
        <v>0</v>
      </c>
      <c r="O289" s="19">
        <f t="shared" si="118"/>
        <v>0</v>
      </c>
      <c r="P289" s="19">
        <f t="shared" si="106"/>
        <v>0</v>
      </c>
      <c r="Q289" s="14"/>
    </row>
    <row r="290" spans="2:17" x14ac:dyDescent="0.2">
      <c r="B290" t="s">
        <v>1156</v>
      </c>
      <c r="D290" s="19">
        <f t="shared" ref="D290:O290" si="119">(D23*D60*D161)</f>
        <v>0</v>
      </c>
      <c r="E290" s="19">
        <f t="shared" si="119"/>
        <v>0</v>
      </c>
      <c r="F290" s="19">
        <f t="shared" si="119"/>
        <v>0</v>
      </c>
      <c r="G290" s="19">
        <f t="shared" si="119"/>
        <v>0</v>
      </c>
      <c r="H290" s="19">
        <f t="shared" si="119"/>
        <v>0</v>
      </c>
      <c r="I290" s="19">
        <f t="shared" si="119"/>
        <v>0</v>
      </c>
      <c r="J290" s="19">
        <f t="shared" si="119"/>
        <v>0</v>
      </c>
      <c r="K290" s="19">
        <f t="shared" si="119"/>
        <v>0</v>
      </c>
      <c r="L290" s="19">
        <f t="shared" si="119"/>
        <v>0</v>
      </c>
      <c r="M290" s="19">
        <f t="shared" si="119"/>
        <v>0</v>
      </c>
      <c r="N290" s="19">
        <f t="shared" si="119"/>
        <v>0</v>
      </c>
      <c r="O290" s="19">
        <f t="shared" si="119"/>
        <v>0</v>
      </c>
      <c r="P290" s="19">
        <f t="shared" si="106"/>
        <v>0</v>
      </c>
      <c r="Q290" s="14"/>
    </row>
    <row r="291" spans="2:17" x14ac:dyDescent="0.2">
      <c r="B291" t="s">
        <v>856</v>
      </c>
      <c r="D291" s="19">
        <f t="shared" ref="D291:O291" si="120">(D24*D61*D162)</f>
        <v>0</v>
      </c>
      <c r="E291" s="19">
        <f t="shared" si="120"/>
        <v>0</v>
      </c>
      <c r="F291" s="19">
        <f t="shared" si="120"/>
        <v>0</v>
      </c>
      <c r="G291" s="19">
        <f t="shared" si="120"/>
        <v>0</v>
      </c>
      <c r="H291" s="19">
        <f t="shared" si="120"/>
        <v>0</v>
      </c>
      <c r="I291" s="19">
        <f t="shared" si="120"/>
        <v>0</v>
      </c>
      <c r="J291" s="19">
        <f t="shared" si="120"/>
        <v>0</v>
      </c>
      <c r="K291" s="19">
        <f t="shared" si="120"/>
        <v>0</v>
      </c>
      <c r="L291" s="19">
        <f t="shared" si="120"/>
        <v>0</v>
      </c>
      <c r="M291" s="19">
        <f t="shared" si="120"/>
        <v>0</v>
      </c>
      <c r="N291" s="19">
        <f t="shared" si="120"/>
        <v>0</v>
      </c>
      <c r="O291" s="19">
        <f t="shared" si="120"/>
        <v>0</v>
      </c>
      <c r="P291" s="19">
        <f t="shared" si="106"/>
        <v>0</v>
      </c>
      <c r="Q291" s="14"/>
    </row>
    <row r="292" spans="2:17" x14ac:dyDescent="0.2">
      <c r="B292" t="s">
        <v>399</v>
      </c>
      <c r="D292" s="19">
        <f t="shared" ref="D292:O292" si="121">(D25*D62*D163)</f>
        <v>0</v>
      </c>
      <c r="E292" s="19">
        <f t="shared" si="121"/>
        <v>0</v>
      </c>
      <c r="F292" s="19">
        <f t="shared" si="121"/>
        <v>0</v>
      </c>
      <c r="G292" s="19">
        <f t="shared" si="121"/>
        <v>0</v>
      </c>
      <c r="H292" s="19">
        <f t="shared" si="121"/>
        <v>0</v>
      </c>
      <c r="I292" s="19">
        <f t="shared" si="121"/>
        <v>0</v>
      </c>
      <c r="J292" s="19">
        <f t="shared" si="121"/>
        <v>0</v>
      </c>
      <c r="K292" s="19">
        <f t="shared" si="121"/>
        <v>0</v>
      </c>
      <c r="L292" s="19">
        <f t="shared" si="121"/>
        <v>0</v>
      </c>
      <c r="M292" s="19">
        <f t="shared" si="121"/>
        <v>0</v>
      </c>
      <c r="N292" s="19">
        <f t="shared" si="121"/>
        <v>0</v>
      </c>
      <c r="O292" s="19">
        <f t="shared" si="121"/>
        <v>0</v>
      </c>
      <c r="P292" s="19">
        <f t="shared" si="106"/>
        <v>0</v>
      </c>
      <c r="Q292" s="14"/>
    </row>
    <row r="293" spans="2:17" x14ac:dyDescent="0.2">
      <c r="B293" t="s">
        <v>39</v>
      </c>
      <c r="D293" s="19">
        <f t="shared" ref="D293:O293" si="122">(D26*D63*D164)</f>
        <v>0</v>
      </c>
      <c r="E293" s="19">
        <f t="shared" si="122"/>
        <v>0</v>
      </c>
      <c r="F293" s="19">
        <f t="shared" si="122"/>
        <v>0</v>
      </c>
      <c r="G293" s="19">
        <f t="shared" si="122"/>
        <v>0</v>
      </c>
      <c r="H293" s="19">
        <f t="shared" si="122"/>
        <v>0</v>
      </c>
      <c r="I293" s="19">
        <f t="shared" si="122"/>
        <v>0</v>
      </c>
      <c r="J293" s="19">
        <f t="shared" si="122"/>
        <v>0</v>
      </c>
      <c r="K293" s="19">
        <f t="shared" si="122"/>
        <v>0</v>
      </c>
      <c r="L293" s="19">
        <f t="shared" si="122"/>
        <v>0</v>
      </c>
      <c r="M293" s="19">
        <f t="shared" si="122"/>
        <v>0</v>
      </c>
      <c r="N293" s="19">
        <f t="shared" si="122"/>
        <v>0</v>
      </c>
      <c r="O293" s="19">
        <f t="shared" si="122"/>
        <v>0</v>
      </c>
      <c r="P293" s="19">
        <f t="shared" si="106"/>
        <v>0</v>
      </c>
      <c r="Q293" s="14"/>
    </row>
    <row r="294" spans="2:17" x14ac:dyDescent="0.2">
      <c r="B294" t="s">
        <v>394</v>
      </c>
      <c r="D294" s="19">
        <f t="shared" ref="D294:O294" si="123">(D27*D64*D165)</f>
        <v>0</v>
      </c>
      <c r="E294" s="19">
        <f t="shared" si="123"/>
        <v>0</v>
      </c>
      <c r="F294" s="19">
        <f t="shared" si="123"/>
        <v>0</v>
      </c>
      <c r="G294" s="19">
        <f t="shared" si="123"/>
        <v>0</v>
      </c>
      <c r="H294" s="19">
        <f t="shared" si="123"/>
        <v>0</v>
      </c>
      <c r="I294" s="19">
        <f t="shared" si="123"/>
        <v>0</v>
      </c>
      <c r="J294" s="19">
        <f t="shared" si="123"/>
        <v>0</v>
      </c>
      <c r="K294" s="19">
        <f t="shared" si="123"/>
        <v>0</v>
      </c>
      <c r="L294" s="19">
        <f t="shared" si="123"/>
        <v>0</v>
      </c>
      <c r="M294" s="19">
        <f t="shared" si="123"/>
        <v>0</v>
      </c>
      <c r="N294" s="19">
        <f t="shared" si="123"/>
        <v>0</v>
      </c>
      <c r="O294" s="19">
        <f t="shared" si="123"/>
        <v>0</v>
      </c>
      <c r="P294" s="19">
        <f t="shared" si="106"/>
        <v>0</v>
      </c>
      <c r="Q294" s="14"/>
    </row>
    <row r="295" spans="2:17" x14ac:dyDescent="0.2">
      <c r="B295" t="s">
        <v>614</v>
      </c>
      <c r="D295" s="19">
        <f t="shared" ref="D295:O295" si="124">(D28*D65*D166)</f>
        <v>0</v>
      </c>
      <c r="E295" s="19">
        <f t="shared" si="124"/>
        <v>0</v>
      </c>
      <c r="F295" s="19">
        <f t="shared" si="124"/>
        <v>0</v>
      </c>
      <c r="G295" s="19">
        <f t="shared" si="124"/>
        <v>0</v>
      </c>
      <c r="H295" s="19">
        <f t="shared" si="124"/>
        <v>0</v>
      </c>
      <c r="I295" s="19">
        <f t="shared" si="124"/>
        <v>0</v>
      </c>
      <c r="J295" s="19">
        <f t="shared" si="124"/>
        <v>0</v>
      </c>
      <c r="K295" s="19">
        <f t="shared" si="124"/>
        <v>0</v>
      </c>
      <c r="L295" s="19">
        <f t="shared" si="124"/>
        <v>0</v>
      </c>
      <c r="M295" s="19">
        <f t="shared" si="124"/>
        <v>0</v>
      </c>
      <c r="N295" s="19">
        <f t="shared" si="124"/>
        <v>0</v>
      </c>
      <c r="O295" s="19">
        <f t="shared" si="124"/>
        <v>0</v>
      </c>
      <c r="P295" s="19">
        <f t="shared" si="106"/>
        <v>0</v>
      </c>
      <c r="Q295" s="14"/>
    </row>
    <row r="296" spans="2:17" x14ac:dyDescent="0.2">
      <c r="B296" t="s">
        <v>665</v>
      </c>
      <c r="D296" s="19">
        <f t="shared" ref="D296:O296" si="125">(D29*D66*D167)</f>
        <v>0</v>
      </c>
      <c r="E296" s="19">
        <f t="shared" si="125"/>
        <v>0</v>
      </c>
      <c r="F296" s="19">
        <f t="shared" si="125"/>
        <v>0</v>
      </c>
      <c r="G296" s="19">
        <f t="shared" si="125"/>
        <v>51.213938400000004</v>
      </c>
      <c r="H296" s="19">
        <f t="shared" si="125"/>
        <v>0</v>
      </c>
      <c r="I296" s="19">
        <f t="shared" si="125"/>
        <v>0</v>
      </c>
      <c r="J296" s="19">
        <f t="shared" si="125"/>
        <v>0</v>
      </c>
      <c r="K296" s="19">
        <f t="shared" si="125"/>
        <v>0</v>
      </c>
      <c r="L296" s="19">
        <f t="shared" si="125"/>
        <v>0</v>
      </c>
      <c r="M296" s="19">
        <f t="shared" si="125"/>
        <v>0</v>
      </c>
      <c r="N296" s="19">
        <f t="shared" si="125"/>
        <v>0</v>
      </c>
      <c r="O296" s="19">
        <f t="shared" si="125"/>
        <v>0</v>
      </c>
      <c r="P296" s="19">
        <f t="shared" si="106"/>
        <v>51.213938400000004</v>
      </c>
      <c r="Q296" s="14"/>
    </row>
    <row r="297" spans="2:17" x14ac:dyDescent="0.2">
      <c r="B297" t="s">
        <v>89</v>
      </c>
      <c r="D297" s="19">
        <f t="shared" ref="D297:O297" si="126">(D30*D67*D168)</f>
        <v>659.78794197540026</v>
      </c>
      <c r="E297" s="19">
        <f t="shared" si="126"/>
        <v>0</v>
      </c>
      <c r="F297" s="19">
        <f t="shared" si="126"/>
        <v>0</v>
      </c>
      <c r="G297" s="19">
        <f t="shared" si="126"/>
        <v>0</v>
      </c>
      <c r="H297" s="19">
        <f t="shared" si="126"/>
        <v>0</v>
      </c>
      <c r="I297" s="19">
        <f t="shared" si="126"/>
        <v>0</v>
      </c>
      <c r="J297" s="19">
        <f t="shared" si="126"/>
        <v>0</v>
      </c>
      <c r="K297" s="19">
        <f t="shared" si="126"/>
        <v>0</v>
      </c>
      <c r="L297" s="19">
        <f t="shared" si="126"/>
        <v>0</v>
      </c>
      <c r="M297" s="19">
        <f t="shared" si="126"/>
        <v>0</v>
      </c>
      <c r="N297" s="19">
        <f t="shared" si="126"/>
        <v>0</v>
      </c>
      <c r="O297" s="19">
        <f t="shared" si="126"/>
        <v>0</v>
      </c>
      <c r="P297" s="19">
        <f t="shared" si="106"/>
        <v>659.78794197540026</v>
      </c>
      <c r="Q297" s="14"/>
    </row>
    <row r="298" spans="2:17" x14ac:dyDescent="0.2">
      <c r="B298" t="s">
        <v>53</v>
      </c>
      <c r="D298" s="19">
        <f t="shared" ref="D298:O298" si="127">(D31*D68*D169)</f>
        <v>68.784155999999996</v>
      </c>
      <c r="E298" s="19">
        <f t="shared" si="127"/>
        <v>17.531743883760001</v>
      </c>
      <c r="F298" s="19">
        <f t="shared" si="127"/>
        <v>0</v>
      </c>
      <c r="G298" s="19">
        <f t="shared" si="127"/>
        <v>106.7383224</v>
      </c>
      <c r="H298" s="19">
        <f t="shared" si="127"/>
        <v>0</v>
      </c>
      <c r="I298" s="19">
        <f t="shared" si="127"/>
        <v>0</v>
      </c>
      <c r="J298" s="19">
        <f t="shared" si="127"/>
        <v>0</v>
      </c>
      <c r="K298" s="19">
        <f t="shared" si="127"/>
        <v>0</v>
      </c>
      <c r="L298" s="19">
        <f t="shared" si="127"/>
        <v>0</v>
      </c>
      <c r="M298" s="19">
        <f t="shared" si="127"/>
        <v>0</v>
      </c>
      <c r="N298" s="19">
        <f t="shared" si="127"/>
        <v>0</v>
      </c>
      <c r="O298" s="19">
        <f t="shared" si="127"/>
        <v>0</v>
      </c>
      <c r="P298" s="19">
        <f t="shared" si="106"/>
        <v>193.05422228376</v>
      </c>
      <c r="Q298" s="14"/>
    </row>
    <row r="299" spans="2:17" x14ac:dyDescent="0.2">
      <c r="B299" t="s">
        <v>43</v>
      </c>
      <c r="D299" s="19">
        <f t="shared" ref="D299:O299" si="128">(D32*D69*D170)</f>
        <v>0</v>
      </c>
      <c r="E299" s="19">
        <f t="shared" si="128"/>
        <v>1170.1989459280801</v>
      </c>
      <c r="F299" s="19">
        <f t="shared" si="128"/>
        <v>0</v>
      </c>
      <c r="G299" s="19">
        <f t="shared" si="128"/>
        <v>0</v>
      </c>
      <c r="H299" s="19">
        <f t="shared" si="128"/>
        <v>0</v>
      </c>
      <c r="I299" s="19">
        <f t="shared" si="128"/>
        <v>0</v>
      </c>
      <c r="J299" s="19">
        <f t="shared" si="128"/>
        <v>0</v>
      </c>
      <c r="K299" s="19">
        <f t="shared" si="128"/>
        <v>0</v>
      </c>
      <c r="L299" s="19">
        <f t="shared" si="128"/>
        <v>0</v>
      </c>
      <c r="M299" s="19">
        <f t="shared" si="128"/>
        <v>0</v>
      </c>
      <c r="N299" s="19">
        <f t="shared" si="128"/>
        <v>0</v>
      </c>
      <c r="O299" s="19">
        <f t="shared" si="128"/>
        <v>0</v>
      </c>
      <c r="P299" s="19">
        <f t="shared" si="106"/>
        <v>1170.1989459280801</v>
      </c>
      <c r="Q299" s="14"/>
    </row>
    <row r="300" spans="2:17" x14ac:dyDescent="0.2">
      <c r="B300" t="s">
        <v>1183</v>
      </c>
      <c r="D300" s="19">
        <f t="shared" ref="D300:O300" si="129">(D33*D70*D171)</f>
        <v>27.805995062999997</v>
      </c>
      <c r="E300" s="19">
        <f t="shared" si="129"/>
        <v>0</v>
      </c>
      <c r="F300" s="19">
        <f t="shared" si="129"/>
        <v>0</v>
      </c>
      <c r="G300" s="19">
        <f t="shared" si="129"/>
        <v>0</v>
      </c>
      <c r="H300" s="19">
        <f t="shared" si="129"/>
        <v>0</v>
      </c>
      <c r="I300" s="19">
        <f t="shared" si="129"/>
        <v>0</v>
      </c>
      <c r="J300" s="19">
        <f t="shared" si="129"/>
        <v>0</v>
      </c>
      <c r="K300" s="19">
        <f t="shared" si="129"/>
        <v>0</v>
      </c>
      <c r="L300" s="19">
        <f t="shared" si="129"/>
        <v>0</v>
      </c>
      <c r="M300" s="19">
        <f t="shared" si="129"/>
        <v>0</v>
      </c>
      <c r="N300" s="19">
        <f t="shared" si="129"/>
        <v>0</v>
      </c>
      <c r="O300" s="19">
        <f t="shared" si="129"/>
        <v>0</v>
      </c>
      <c r="P300" s="19">
        <f t="shared" si="106"/>
        <v>27.805995062999997</v>
      </c>
      <c r="Q300" s="14"/>
    </row>
    <row r="301" spans="2:17" x14ac:dyDescent="0.2">
      <c r="B301" t="s">
        <v>15</v>
      </c>
      <c r="D301" s="19">
        <f t="shared" ref="D301:O301" si="130">(D34*D71*D172)</f>
        <v>2226.9559567115243</v>
      </c>
      <c r="E301" s="19">
        <f t="shared" si="130"/>
        <v>232.33190032689004</v>
      </c>
      <c r="F301" s="19">
        <f t="shared" si="130"/>
        <v>0</v>
      </c>
      <c r="G301" s="19">
        <f t="shared" si="130"/>
        <v>0</v>
      </c>
      <c r="H301" s="19">
        <f t="shared" si="130"/>
        <v>0</v>
      </c>
      <c r="I301" s="19">
        <f t="shared" si="130"/>
        <v>0</v>
      </c>
      <c r="J301" s="19">
        <f t="shared" si="130"/>
        <v>0</v>
      </c>
      <c r="K301" s="19">
        <f t="shared" si="130"/>
        <v>0</v>
      </c>
      <c r="L301" s="19">
        <f t="shared" si="130"/>
        <v>0</v>
      </c>
      <c r="M301" s="19">
        <f t="shared" si="130"/>
        <v>0</v>
      </c>
      <c r="N301" s="19">
        <f t="shared" si="130"/>
        <v>0</v>
      </c>
      <c r="O301" s="19">
        <f t="shared" si="130"/>
        <v>0</v>
      </c>
      <c r="P301" s="19">
        <f t="shared" si="106"/>
        <v>2459.2878570384146</v>
      </c>
      <c r="Q301" s="14"/>
    </row>
    <row r="302" spans="2:17" x14ac:dyDescent="0.2">
      <c r="B302" t="s">
        <v>312</v>
      </c>
      <c r="D302" s="19">
        <f t="shared" ref="D302:O302" si="131">(D35*D72*D173)</f>
        <v>71.14374188609996</v>
      </c>
      <c r="E302" s="19">
        <f t="shared" si="131"/>
        <v>0</v>
      </c>
      <c r="F302" s="19">
        <f t="shared" si="131"/>
        <v>0</v>
      </c>
      <c r="G302" s="19">
        <f t="shared" si="131"/>
        <v>0</v>
      </c>
      <c r="H302" s="19">
        <f t="shared" si="131"/>
        <v>0</v>
      </c>
      <c r="I302" s="19">
        <f t="shared" si="131"/>
        <v>0</v>
      </c>
      <c r="J302" s="19">
        <f t="shared" si="131"/>
        <v>0</v>
      </c>
      <c r="K302" s="19">
        <f t="shared" si="131"/>
        <v>0</v>
      </c>
      <c r="L302" s="19">
        <f t="shared" si="131"/>
        <v>0</v>
      </c>
      <c r="M302" s="19">
        <f t="shared" si="131"/>
        <v>0</v>
      </c>
      <c r="N302" s="19">
        <f t="shared" si="131"/>
        <v>0</v>
      </c>
      <c r="O302" s="19">
        <f t="shared" si="131"/>
        <v>0</v>
      </c>
      <c r="P302" s="19">
        <f t="shared" si="106"/>
        <v>71.14374188609996</v>
      </c>
      <c r="Q302" s="14"/>
    </row>
    <row r="303" spans="2:17" x14ac:dyDescent="0.2">
      <c r="B303" t="s">
        <v>387</v>
      </c>
      <c r="D303" s="19">
        <f t="shared" ref="D303:O303" si="132">(D36*D73*D174)</f>
        <v>3203.5851854175003</v>
      </c>
      <c r="E303" s="19">
        <f t="shared" si="132"/>
        <v>13.326979574999999</v>
      </c>
      <c r="F303" s="19">
        <f t="shared" si="132"/>
        <v>0</v>
      </c>
      <c r="G303" s="19">
        <f t="shared" si="132"/>
        <v>0</v>
      </c>
      <c r="H303" s="19">
        <f t="shared" si="132"/>
        <v>85.743749999999991</v>
      </c>
      <c r="I303" s="19">
        <f t="shared" si="132"/>
        <v>0</v>
      </c>
      <c r="J303" s="19">
        <f t="shared" si="132"/>
        <v>0</v>
      </c>
      <c r="K303" s="19">
        <f t="shared" si="132"/>
        <v>0</v>
      </c>
      <c r="L303" s="19">
        <f t="shared" si="132"/>
        <v>0</v>
      </c>
      <c r="M303" s="19">
        <f t="shared" si="132"/>
        <v>0</v>
      </c>
      <c r="N303" s="19">
        <f t="shared" si="132"/>
        <v>0</v>
      </c>
      <c r="O303" s="19">
        <f t="shared" si="132"/>
        <v>0</v>
      </c>
      <c r="P303" s="19">
        <f t="shared" si="106"/>
        <v>3302.6559149925006</v>
      </c>
      <c r="Q303" s="14"/>
    </row>
    <row r="304" spans="2:17" x14ac:dyDescent="0.2">
      <c r="B304" t="s">
        <v>45</v>
      </c>
      <c r="D304" s="19">
        <f t="shared" ref="D304:O304" si="133">(D37*D74*D175)</f>
        <v>5839.5839816018242</v>
      </c>
      <c r="E304" s="19">
        <f t="shared" si="133"/>
        <v>1296.16071029718</v>
      </c>
      <c r="F304" s="19">
        <f t="shared" si="133"/>
        <v>0</v>
      </c>
      <c r="G304" s="19">
        <f t="shared" si="133"/>
        <v>2194.565646</v>
      </c>
      <c r="H304" s="19">
        <f t="shared" si="133"/>
        <v>1839.004512</v>
      </c>
      <c r="I304" s="19">
        <f t="shared" si="133"/>
        <v>0</v>
      </c>
      <c r="J304" s="19">
        <f t="shared" si="133"/>
        <v>0</v>
      </c>
      <c r="K304" s="19">
        <f t="shared" si="133"/>
        <v>0</v>
      </c>
      <c r="L304" s="19">
        <f t="shared" si="133"/>
        <v>0</v>
      </c>
      <c r="M304" s="19">
        <f t="shared" si="133"/>
        <v>0</v>
      </c>
      <c r="N304" s="19">
        <f t="shared" si="133"/>
        <v>0</v>
      </c>
      <c r="O304" s="19">
        <f t="shared" si="133"/>
        <v>0</v>
      </c>
      <c r="P304" s="19">
        <f t="shared" si="106"/>
        <v>11169.314849899005</v>
      </c>
      <c r="Q304" s="14"/>
    </row>
    <row r="305" spans="2:17" x14ac:dyDescent="0.2">
      <c r="B305" t="s">
        <v>49</v>
      </c>
      <c r="D305" s="19">
        <f t="shared" ref="D305:O305" si="134">(D38*D75*D176)</f>
        <v>6201.7444999575</v>
      </c>
      <c r="E305" s="19">
        <f t="shared" si="134"/>
        <v>0</v>
      </c>
      <c r="F305" s="19">
        <f t="shared" si="134"/>
        <v>0</v>
      </c>
      <c r="G305" s="19">
        <f t="shared" si="134"/>
        <v>0</v>
      </c>
      <c r="H305" s="19">
        <f t="shared" si="134"/>
        <v>0</v>
      </c>
      <c r="I305" s="19">
        <f t="shared" si="134"/>
        <v>0</v>
      </c>
      <c r="J305" s="19">
        <f t="shared" si="134"/>
        <v>0</v>
      </c>
      <c r="K305" s="19">
        <f t="shared" si="134"/>
        <v>0</v>
      </c>
      <c r="L305" s="19">
        <f t="shared" si="134"/>
        <v>0</v>
      </c>
      <c r="M305" s="19">
        <f t="shared" si="134"/>
        <v>0</v>
      </c>
      <c r="N305" s="19">
        <f t="shared" si="134"/>
        <v>0</v>
      </c>
      <c r="O305" s="19">
        <f t="shared" si="134"/>
        <v>0</v>
      </c>
      <c r="P305" s="19">
        <f t="shared" si="106"/>
        <v>6201.7444999575</v>
      </c>
      <c r="Q305" s="14"/>
    </row>
    <row r="306" spans="2:17" ht="13.5" thickBot="1" x14ac:dyDescent="0.25">
      <c r="B306" s="18"/>
      <c r="C306" s="18"/>
      <c r="D306" s="9">
        <f t="shared" ref="D306:P306" si="135">SUM(D276:D305)</f>
        <v>18299.391458612852</v>
      </c>
      <c r="E306" s="9">
        <f t="shared" si="135"/>
        <v>2729.5502800109102</v>
      </c>
      <c r="F306" s="9">
        <f t="shared" si="135"/>
        <v>0</v>
      </c>
      <c r="G306" s="9">
        <f t="shared" si="135"/>
        <v>2352.5179068000002</v>
      </c>
      <c r="H306" s="9">
        <f t="shared" si="135"/>
        <v>5653.3863502000004</v>
      </c>
      <c r="I306" s="9">
        <f t="shared" si="135"/>
        <v>0</v>
      </c>
      <c r="J306" s="9">
        <f t="shared" si="135"/>
        <v>1295.03</v>
      </c>
      <c r="K306" s="9">
        <f t="shared" si="135"/>
        <v>0</v>
      </c>
      <c r="L306" s="9">
        <f t="shared" si="135"/>
        <v>0</v>
      </c>
      <c r="M306" s="9">
        <f t="shared" si="135"/>
        <v>0</v>
      </c>
      <c r="N306" s="9">
        <f t="shared" si="135"/>
        <v>0</v>
      </c>
      <c r="O306" s="9">
        <f t="shared" si="135"/>
        <v>0</v>
      </c>
      <c r="P306" s="9">
        <f t="shared" si="135"/>
        <v>30329.875995623763</v>
      </c>
      <c r="Q306" s="14"/>
    </row>
    <row r="307" spans="2:17" x14ac:dyDescent="0.2">
      <c r="D307" s="15"/>
      <c r="P307" s="14"/>
      <c r="Q307" s="14"/>
    </row>
    <row r="308" spans="2:17" x14ac:dyDescent="0.2">
      <c r="D308" s="15"/>
      <c r="P308" s="14"/>
      <c r="Q308" s="14"/>
    </row>
    <row r="309" spans="2:17" x14ac:dyDescent="0.2">
      <c r="B309" s="13" t="s">
        <v>248</v>
      </c>
      <c r="D309" s="11" t="s">
        <v>231</v>
      </c>
      <c r="E309" s="11" t="s">
        <v>232</v>
      </c>
      <c r="F309" s="11" t="s">
        <v>233</v>
      </c>
      <c r="G309" s="11" t="s">
        <v>234</v>
      </c>
      <c r="H309" s="11" t="s">
        <v>235</v>
      </c>
      <c r="I309" s="11" t="s">
        <v>236</v>
      </c>
      <c r="J309" s="11" t="s">
        <v>237</v>
      </c>
      <c r="K309" s="11" t="s">
        <v>238</v>
      </c>
      <c r="L309" s="11" t="s">
        <v>601</v>
      </c>
      <c r="M309" s="11" t="s">
        <v>239</v>
      </c>
      <c r="N309" s="11" t="s">
        <v>240</v>
      </c>
      <c r="O309" s="11" t="s">
        <v>241</v>
      </c>
      <c r="P309" s="13" t="s">
        <v>230</v>
      </c>
      <c r="Q309" s="14"/>
    </row>
    <row r="310" spans="2:17" x14ac:dyDescent="0.2">
      <c r="B310" t="s">
        <v>1349</v>
      </c>
      <c r="D310" s="19">
        <f t="shared" ref="D310:O310" si="136">(D9*D81*D181)</f>
        <v>0</v>
      </c>
      <c r="E310" s="19">
        <f t="shared" si="136"/>
        <v>0</v>
      </c>
      <c r="F310" s="19">
        <f t="shared" si="136"/>
        <v>0</v>
      </c>
      <c r="G310" s="19">
        <f t="shared" si="136"/>
        <v>0</v>
      </c>
      <c r="H310" s="19">
        <f t="shared" si="136"/>
        <v>0</v>
      </c>
      <c r="I310" s="19">
        <f t="shared" si="136"/>
        <v>0</v>
      </c>
      <c r="J310" s="19">
        <f t="shared" si="136"/>
        <v>0</v>
      </c>
      <c r="K310" s="19">
        <f t="shared" si="136"/>
        <v>0</v>
      </c>
      <c r="L310" s="19">
        <f t="shared" si="136"/>
        <v>0</v>
      </c>
      <c r="M310" s="19">
        <f t="shared" si="136"/>
        <v>0</v>
      </c>
      <c r="N310" s="19">
        <f t="shared" si="136"/>
        <v>0</v>
      </c>
      <c r="O310" s="19">
        <f t="shared" si="136"/>
        <v>0</v>
      </c>
      <c r="P310" s="14">
        <f>SUM(D310:O310)</f>
        <v>0</v>
      </c>
      <c r="Q310" s="14"/>
    </row>
    <row r="311" spans="2:17" x14ac:dyDescent="0.2">
      <c r="B311" t="s">
        <v>88</v>
      </c>
      <c r="D311" s="19">
        <f t="shared" ref="D311:O311" si="137">(D10*D82*D182)</f>
        <v>0</v>
      </c>
      <c r="E311" s="19">
        <f t="shared" si="137"/>
        <v>0</v>
      </c>
      <c r="F311" s="19">
        <f t="shared" si="137"/>
        <v>0</v>
      </c>
      <c r="G311" s="19">
        <f t="shared" si="137"/>
        <v>0</v>
      </c>
      <c r="H311" s="19">
        <f t="shared" si="137"/>
        <v>0</v>
      </c>
      <c r="I311" s="19">
        <f t="shared" si="137"/>
        <v>0</v>
      </c>
      <c r="J311" s="19">
        <f t="shared" si="137"/>
        <v>0</v>
      </c>
      <c r="K311" s="19">
        <f t="shared" si="137"/>
        <v>0</v>
      </c>
      <c r="L311" s="19">
        <f t="shared" si="137"/>
        <v>0</v>
      </c>
      <c r="M311" s="19">
        <f t="shared" si="137"/>
        <v>0</v>
      </c>
      <c r="N311" s="19">
        <f t="shared" si="137"/>
        <v>0</v>
      </c>
      <c r="O311" s="19">
        <f t="shared" si="137"/>
        <v>0</v>
      </c>
      <c r="P311" s="14">
        <f t="shared" ref="P311:P339" si="138">SUM(D311:O311)</f>
        <v>0</v>
      </c>
      <c r="Q311" s="14"/>
    </row>
    <row r="312" spans="2:17" x14ac:dyDescent="0.2">
      <c r="B312" t="s">
        <v>1135</v>
      </c>
      <c r="D312" s="19">
        <f t="shared" ref="D312:O312" si="139">(D11*D83*D183)</f>
        <v>0</v>
      </c>
      <c r="E312" s="19">
        <f t="shared" si="139"/>
        <v>0</v>
      </c>
      <c r="F312" s="19">
        <f t="shared" si="139"/>
        <v>0</v>
      </c>
      <c r="G312" s="19">
        <f t="shared" si="139"/>
        <v>0</v>
      </c>
      <c r="H312" s="19">
        <f t="shared" si="139"/>
        <v>0</v>
      </c>
      <c r="I312" s="19">
        <f t="shared" si="139"/>
        <v>0</v>
      </c>
      <c r="J312" s="19">
        <f t="shared" si="139"/>
        <v>0</v>
      </c>
      <c r="K312" s="19">
        <f t="shared" si="139"/>
        <v>0</v>
      </c>
      <c r="L312" s="19">
        <f t="shared" si="139"/>
        <v>0</v>
      </c>
      <c r="M312" s="19">
        <f t="shared" si="139"/>
        <v>0</v>
      </c>
      <c r="N312" s="19">
        <f t="shared" si="139"/>
        <v>0</v>
      </c>
      <c r="O312" s="19">
        <f t="shared" si="139"/>
        <v>0</v>
      </c>
      <c r="P312" s="14">
        <f t="shared" si="138"/>
        <v>0</v>
      </c>
      <c r="Q312" s="14"/>
    </row>
    <row r="313" spans="2:17" x14ac:dyDescent="0.2">
      <c r="B313" t="s">
        <v>532</v>
      </c>
      <c r="D313" s="19">
        <f t="shared" ref="D313:O313" si="140">(D12*D84*D184)</f>
        <v>0</v>
      </c>
      <c r="E313" s="19">
        <f t="shared" si="140"/>
        <v>0</v>
      </c>
      <c r="F313" s="19">
        <f t="shared" si="140"/>
        <v>0</v>
      </c>
      <c r="G313" s="19">
        <f t="shared" si="140"/>
        <v>0</v>
      </c>
      <c r="H313" s="19">
        <f t="shared" si="140"/>
        <v>0</v>
      </c>
      <c r="I313" s="19">
        <f t="shared" si="140"/>
        <v>0</v>
      </c>
      <c r="J313" s="19">
        <f t="shared" si="140"/>
        <v>0</v>
      </c>
      <c r="K313" s="19">
        <f t="shared" si="140"/>
        <v>0</v>
      </c>
      <c r="L313" s="19">
        <f t="shared" si="140"/>
        <v>0</v>
      </c>
      <c r="M313" s="19">
        <f t="shared" si="140"/>
        <v>0</v>
      </c>
      <c r="N313" s="19">
        <f t="shared" si="140"/>
        <v>0</v>
      </c>
      <c r="O313" s="19">
        <f t="shared" si="140"/>
        <v>0</v>
      </c>
      <c r="P313" s="14">
        <f t="shared" si="138"/>
        <v>0</v>
      </c>
      <c r="Q313" s="14"/>
    </row>
    <row r="314" spans="2:17" x14ac:dyDescent="0.2">
      <c r="B314" t="s">
        <v>1324</v>
      </c>
      <c r="D314" s="19">
        <f t="shared" ref="D314:O314" si="141">(D13*D85*D185)</f>
        <v>0</v>
      </c>
      <c r="E314" s="19">
        <f t="shared" si="141"/>
        <v>0</v>
      </c>
      <c r="F314" s="19">
        <f t="shared" si="141"/>
        <v>0</v>
      </c>
      <c r="G314" s="19">
        <f t="shared" si="141"/>
        <v>0</v>
      </c>
      <c r="H314" s="19">
        <f t="shared" si="141"/>
        <v>0</v>
      </c>
      <c r="I314" s="19">
        <f t="shared" si="141"/>
        <v>0</v>
      </c>
      <c r="J314" s="19">
        <f t="shared" si="141"/>
        <v>0</v>
      </c>
      <c r="K314" s="19">
        <f t="shared" si="141"/>
        <v>0</v>
      </c>
      <c r="L314" s="19">
        <f t="shared" si="141"/>
        <v>0</v>
      </c>
      <c r="M314" s="19">
        <f t="shared" si="141"/>
        <v>0</v>
      </c>
      <c r="N314" s="19">
        <f t="shared" si="141"/>
        <v>0</v>
      </c>
      <c r="O314" s="19">
        <f t="shared" si="141"/>
        <v>0</v>
      </c>
      <c r="P314" s="14">
        <f t="shared" si="138"/>
        <v>0</v>
      </c>
      <c r="Q314" s="14"/>
    </row>
    <row r="315" spans="2:17" x14ac:dyDescent="0.2">
      <c r="B315" t="s">
        <v>1211</v>
      </c>
      <c r="D315" s="19">
        <f t="shared" ref="D315:O315" si="142">(D14*D86*D186)</f>
        <v>0</v>
      </c>
      <c r="E315" s="19">
        <f t="shared" si="142"/>
        <v>0</v>
      </c>
      <c r="F315" s="19">
        <f t="shared" si="142"/>
        <v>0</v>
      </c>
      <c r="G315" s="19">
        <f t="shared" si="142"/>
        <v>0</v>
      </c>
      <c r="H315" s="19">
        <f t="shared" si="142"/>
        <v>0</v>
      </c>
      <c r="I315" s="19">
        <f t="shared" si="142"/>
        <v>0</v>
      </c>
      <c r="J315" s="19">
        <f t="shared" si="142"/>
        <v>0</v>
      </c>
      <c r="K315" s="19">
        <f t="shared" si="142"/>
        <v>0</v>
      </c>
      <c r="L315" s="19">
        <f t="shared" si="142"/>
        <v>0</v>
      </c>
      <c r="M315" s="19">
        <f t="shared" si="142"/>
        <v>0</v>
      </c>
      <c r="N315" s="19">
        <f t="shared" si="142"/>
        <v>0</v>
      </c>
      <c r="O315" s="19">
        <f t="shared" si="142"/>
        <v>0</v>
      </c>
      <c r="P315" s="14">
        <f t="shared" si="138"/>
        <v>0</v>
      </c>
      <c r="Q315" s="14"/>
    </row>
    <row r="316" spans="2:17" x14ac:dyDescent="0.2">
      <c r="B316" t="s">
        <v>442</v>
      </c>
      <c r="D316" s="19">
        <f t="shared" ref="D316:O316" si="143">(D15*D87*D187)</f>
        <v>0</v>
      </c>
      <c r="E316" s="19">
        <f t="shared" si="143"/>
        <v>0</v>
      </c>
      <c r="F316" s="19">
        <f t="shared" si="143"/>
        <v>0</v>
      </c>
      <c r="G316" s="19">
        <f t="shared" si="143"/>
        <v>0</v>
      </c>
      <c r="H316" s="19">
        <f t="shared" si="143"/>
        <v>0</v>
      </c>
      <c r="I316" s="19">
        <f t="shared" si="143"/>
        <v>0</v>
      </c>
      <c r="J316" s="19">
        <f t="shared" si="143"/>
        <v>0</v>
      </c>
      <c r="K316" s="19">
        <f t="shared" si="143"/>
        <v>0</v>
      </c>
      <c r="L316" s="19">
        <f t="shared" si="143"/>
        <v>0</v>
      </c>
      <c r="M316" s="19">
        <f t="shared" si="143"/>
        <v>0</v>
      </c>
      <c r="N316" s="19">
        <f t="shared" si="143"/>
        <v>0</v>
      </c>
      <c r="O316" s="19">
        <f t="shared" si="143"/>
        <v>0</v>
      </c>
      <c r="P316" s="14">
        <f t="shared" si="138"/>
        <v>0</v>
      </c>
      <c r="Q316" s="14"/>
    </row>
    <row r="317" spans="2:17" x14ac:dyDescent="0.2">
      <c r="B317" t="s">
        <v>481</v>
      </c>
      <c r="D317" s="19">
        <f t="shared" ref="D317:O317" si="144">(D16*D88*D188)</f>
        <v>0</v>
      </c>
      <c r="E317" s="19">
        <f t="shared" si="144"/>
        <v>0</v>
      </c>
      <c r="F317" s="19">
        <f t="shared" si="144"/>
        <v>0</v>
      </c>
      <c r="G317" s="19">
        <f t="shared" si="144"/>
        <v>0</v>
      </c>
      <c r="H317" s="19">
        <f t="shared" si="144"/>
        <v>0</v>
      </c>
      <c r="I317" s="19">
        <f t="shared" si="144"/>
        <v>0</v>
      </c>
      <c r="J317" s="19">
        <f t="shared" si="144"/>
        <v>0</v>
      </c>
      <c r="K317" s="19">
        <f t="shared" si="144"/>
        <v>0</v>
      </c>
      <c r="L317" s="19">
        <f t="shared" si="144"/>
        <v>0</v>
      </c>
      <c r="M317" s="19">
        <f t="shared" si="144"/>
        <v>0</v>
      </c>
      <c r="N317" s="19">
        <f t="shared" si="144"/>
        <v>0</v>
      </c>
      <c r="O317" s="19">
        <f t="shared" si="144"/>
        <v>0</v>
      </c>
      <c r="P317" s="14">
        <f t="shared" si="138"/>
        <v>0</v>
      </c>
      <c r="Q317" s="14"/>
    </row>
    <row r="318" spans="2:17" x14ac:dyDescent="0.2">
      <c r="B318" t="s">
        <v>654</v>
      </c>
      <c r="D318" s="19">
        <f t="shared" ref="D318:O318" si="145">(D17*D89*D189)</f>
        <v>0</v>
      </c>
      <c r="E318" s="19">
        <f t="shared" si="145"/>
        <v>0</v>
      </c>
      <c r="F318" s="19">
        <f t="shared" si="145"/>
        <v>0</v>
      </c>
      <c r="G318" s="19">
        <f t="shared" si="145"/>
        <v>0</v>
      </c>
      <c r="H318" s="19">
        <f t="shared" si="145"/>
        <v>0</v>
      </c>
      <c r="I318" s="19">
        <f t="shared" si="145"/>
        <v>0</v>
      </c>
      <c r="J318" s="19">
        <f t="shared" si="145"/>
        <v>0</v>
      </c>
      <c r="K318" s="19">
        <f t="shared" si="145"/>
        <v>0</v>
      </c>
      <c r="L318" s="19">
        <f t="shared" si="145"/>
        <v>0</v>
      </c>
      <c r="M318" s="19">
        <f t="shared" si="145"/>
        <v>0</v>
      </c>
      <c r="N318" s="19">
        <f t="shared" si="145"/>
        <v>0</v>
      </c>
      <c r="O318" s="19">
        <f t="shared" si="145"/>
        <v>0</v>
      </c>
      <c r="P318" s="14">
        <f t="shared" si="138"/>
        <v>0</v>
      </c>
      <c r="Q318" s="14"/>
    </row>
    <row r="319" spans="2:17" x14ac:dyDescent="0.2">
      <c r="B319" t="s">
        <v>391</v>
      </c>
      <c r="D319" s="19">
        <f t="shared" ref="D319:O319" si="146">(D18*D90*D190)</f>
        <v>0</v>
      </c>
      <c r="E319" s="19">
        <f t="shared" si="146"/>
        <v>0</v>
      </c>
      <c r="F319" s="19">
        <f t="shared" si="146"/>
        <v>0</v>
      </c>
      <c r="G319" s="19">
        <f t="shared" si="146"/>
        <v>0</v>
      </c>
      <c r="H319" s="19">
        <f t="shared" si="146"/>
        <v>0</v>
      </c>
      <c r="I319" s="19">
        <f t="shared" si="146"/>
        <v>0</v>
      </c>
      <c r="J319" s="19">
        <f t="shared" si="146"/>
        <v>0</v>
      </c>
      <c r="K319" s="19">
        <f t="shared" si="146"/>
        <v>0</v>
      </c>
      <c r="L319" s="19">
        <f t="shared" si="146"/>
        <v>0</v>
      </c>
      <c r="M319" s="19">
        <f t="shared" si="146"/>
        <v>0</v>
      </c>
      <c r="N319" s="19">
        <f t="shared" si="146"/>
        <v>0</v>
      </c>
      <c r="O319" s="19">
        <f t="shared" si="146"/>
        <v>0</v>
      </c>
      <c r="P319" s="14">
        <f t="shared" si="138"/>
        <v>0</v>
      </c>
      <c r="Q319" s="14"/>
    </row>
    <row r="320" spans="2:17" x14ac:dyDescent="0.2">
      <c r="B320" t="s">
        <v>912</v>
      </c>
      <c r="D320" s="19">
        <f t="shared" ref="D320:O320" si="147">(D19*D91*D191)</f>
        <v>0</v>
      </c>
      <c r="E320" s="19">
        <f t="shared" si="147"/>
        <v>0</v>
      </c>
      <c r="F320" s="19">
        <f t="shared" si="147"/>
        <v>0</v>
      </c>
      <c r="G320" s="19">
        <f t="shared" si="147"/>
        <v>0</v>
      </c>
      <c r="H320" s="19">
        <f t="shared" si="147"/>
        <v>0</v>
      </c>
      <c r="I320" s="19">
        <f t="shared" si="147"/>
        <v>0</v>
      </c>
      <c r="J320" s="19">
        <f t="shared" si="147"/>
        <v>0</v>
      </c>
      <c r="K320" s="19">
        <f t="shared" si="147"/>
        <v>0</v>
      </c>
      <c r="L320" s="19">
        <f t="shared" si="147"/>
        <v>0</v>
      </c>
      <c r="M320" s="19">
        <f t="shared" si="147"/>
        <v>0</v>
      </c>
      <c r="N320" s="19">
        <f t="shared" si="147"/>
        <v>0</v>
      </c>
      <c r="O320" s="19">
        <f t="shared" si="147"/>
        <v>0</v>
      </c>
      <c r="P320" s="14">
        <f t="shared" si="138"/>
        <v>0</v>
      </c>
      <c r="Q320" s="14"/>
    </row>
    <row r="321" spans="2:17" x14ac:dyDescent="0.2">
      <c r="B321" t="s">
        <v>32</v>
      </c>
      <c r="D321" s="19">
        <f t="shared" ref="D321:O321" si="148">(D20*D92*D192)</f>
        <v>0</v>
      </c>
      <c r="E321" s="19">
        <f t="shared" si="148"/>
        <v>0</v>
      </c>
      <c r="F321" s="19">
        <f t="shared" si="148"/>
        <v>0</v>
      </c>
      <c r="G321" s="19">
        <f t="shared" si="148"/>
        <v>0</v>
      </c>
      <c r="H321" s="19">
        <f t="shared" si="148"/>
        <v>0</v>
      </c>
      <c r="I321" s="19">
        <f t="shared" si="148"/>
        <v>0</v>
      </c>
      <c r="J321" s="19">
        <f t="shared" si="148"/>
        <v>0</v>
      </c>
      <c r="K321" s="19">
        <f t="shared" si="148"/>
        <v>0</v>
      </c>
      <c r="L321" s="19">
        <f t="shared" si="148"/>
        <v>0</v>
      </c>
      <c r="M321" s="19">
        <f t="shared" si="148"/>
        <v>0</v>
      </c>
      <c r="N321" s="19">
        <f t="shared" si="148"/>
        <v>0</v>
      </c>
      <c r="O321" s="19">
        <f t="shared" si="148"/>
        <v>0</v>
      </c>
      <c r="P321" s="14">
        <f t="shared" si="138"/>
        <v>0</v>
      </c>
      <c r="Q321" s="14"/>
    </row>
    <row r="322" spans="2:17" x14ac:dyDescent="0.2">
      <c r="B322" t="s">
        <v>767</v>
      </c>
      <c r="D322" s="19">
        <f t="shared" ref="D322:O322" si="149">(D21*D93*D193)</f>
        <v>0</v>
      </c>
      <c r="E322" s="19">
        <f t="shared" si="149"/>
        <v>0</v>
      </c>
      <c r="F322" s="19">
        <f t="shared" si="149"/>
        <v>0</v>
      </c>
      <c r="G322" s="19">
        <f t="shared" si="149"/>
        <v>0</v>
      </c>
      <c r="H322" s="19">
        <f t="shared" si="149"/>
        <v>0</v>
      </c>
      <c r="I322" s="19">
        <f t="shared" si="149"/>
        <v>0</v>
      </c>
      <c r="J322" s="19">
        <f t="shared" si="149"/>
        <v>0</v>
      </c>
      <c r="K322" s="19">
        <f t="shared" si="149"/>
        <v>0</v>
      </c>
      <c r="L322" s="19">
        <f t="shared" si="149"/>
        <v>0</v>
      </c>
      <c r="M322" s="19">
        <f t="shared" si="149"/>
        <v>0</v>
      </c>
      <c r="N322" s="19">
        <f t="shared" si="149"/>
        <v>0</v>
      </c>
      <c r="O322" s="19">
        <f t="shared" si="149"/>
        <v>0</v>
      </c>
      <c r="P322" s="14">
        <f t="shared" si="138"/>
        <v>0</v>
      </c>
      <c r="Q322" s="14"/>
    </row>
    <row r="323" spans="2:17" x14ac:dyDescent="0.2">
      <c r="B323" t="s">
        <v>97</v>
      </c>
      <c r="D323" s="19">
        <f t="shared" ref="D323:O323" si="150">(D22*D94*D194)</f>
        <v>0</v>
      </c>
      <c r="E323" s="19">
        <f t="shared" si="150"/>
        <v>0</v>
      </c>
      <c r="F323" s="19">
        <f t="shared" si="150"/>
        <v>0</v>
      </c>
      <c r="G323" s="19">
        <f t="shared" si="150"/>
        <v>0</v>
      </c>
      <c r="H323" s="19">
        <f t="shared" si="150"/>
        <v>0</v>
      </c>
      <c r="I323" s="19">
        <f t="shared" si="150"/>
        <v>0</v>
      </c>
      <c r="J323" s="19">
        <f t="shared" si="150"/>
        <v>0</v>
      </c>
      <c r="K323" s="19">
        <f t="shared" si="150"/>
        <v>28.55724678144</v>
      </c>
      <c r="L323" s="19">
        <f t="shared" si="150"/>
        <v>0</v>
      </c>
      <c r="M323" s="19">
        <f t="shared" si="150"/>
        <v>0</v>
      </c>
      <c r="N323" s="19">
        <f t="shared" si="150"/>
        <v>0</v>
      </c>
      <c r="O323" s="19">
        <f t="shared" si="150"/>
        <v>0</v>
      </c>
      <c r="P323" s="14">
        <f t="shared" si="138"/>
        <v>28.55724678144</v>
      </c>
      <c r="Q323" s="14"/>
    </row>
    <row r="324" spans="2:17" x14ac:dyDescent="0.2">
      <c r="B324" t="s">
        <v>1156</v>
      </c>
      <c r="D324" s="19">
        <f t="shared" ref="D324:O324" si="151">(D23*D95*D195)</f>
        <v>0</v>
      </c>
      <c r="E324" s="19">
        <f t="shared" si="151"/>
        <v>0</v>
      </c>
      <c r="F324" s="19">
        <f t="shared" si="151"/>
        <v>0</v>
      </c>
      <c r="G324" s="19">
        <f t="shared" si="151"/>
        <v>0</v>
      </c>
      <c r="H324" s="19">
        <f t="shared" si="151"/>
        <v>0</v>
      </c>
      <c r="I324" s="19">
        <f t="shared" si="151"/>
        <v>0</v>
      </c>
      <c r="J324" s="19">
        <f t="shared" si="151"/>
        <v>0</v>
      </c>
      <c r="K324" s="19">
        <f t="shared" si="151"/>
        <v>8.1142304256000006</v>
      </c>
      <c r="L324" s="19">
        <f t="shared" si="151"/>
        <v>0</v>
      </c>
      <c r="M324" s="19">
        <f t="shared" si="151"/>
        <v>0</v>
      </c>
      <c r="N324" s="19">
        <f t="shared" si="151"/>
        <v>0</v>
      </c>
      <c r="O324" s="19">
        <f t="shared" si="151"/>
        <v>0</v>
      </c>
      <c r="P324" s="14">
        <f t="shared" si="138"/>
        <v>8.1142304256000006</v>
      </c>
      <c r="Q324" s="14"/>
    </row>
    <row r="325" spans="2:17" x14ac:dyDescent="0.2">
      <c r="B325" t="s">
        <v>856</v>
      </c>
      <c r="D325" s="19">
        <f t="shared" ref="D325:O325" si="152">(D24*D96*D196)</f>
        <v>0</v>
      </c>
      <c r="E325" s="19">
        <f t="shared" si="152"/>
        <v>0</v>
      </c>
      <c r="F325" s="19">
        <f t="shared" si="152"/>
        <v>0</v>
      </c>
      <c r="G325" s="19">
        <f t="shared" si="152"/>
        <v>0</v>
      </c>
      <c r="H325" s="19">
        <f t="shared" si="152"/>
        <v>0</v>
      </c>
      <c r="I325" s="19">
        <f t="shared" si="152"/>
        <v>0</v>
      </c>
      <c r="J325" s="19">
        <f t="shared" si="152"/>
        <v>0</v>
      </c>
      <c r="K325" s="19">
        <f t="shared" si="152"/>
        <v>0</v>
      </c>
      <c r="L325" s="19">
        <f t="shared" si="152"/>
        <v>0</v>
      </c>
      <c r="M325" s="19">
        <f t="shared" si="152"/>
        <v>0</v>
      </c>
      <c r="N325" s="19">
        <f t="shared" si="152"/>
        <v>0</v>
      </c>
      <c r="O325" s="19">
        <f t="shared" si="152"/>
        <v>50</v>
      </c>
      <c r="P325" s="14">
        <f t="shared" si="138"/>
        <v>50</v>
      </c>
      <c r="Q325" s="14"/>
    </row>
    <row r="326" spans="2:17" x14ac:dyDescent="0.2">
      <c r="B326" t="s">
        <v>399</v>
      </c>
      <c r="D326" s="19">
        <f t="shared" ref="D326:O326" si="153">(D25*D97*D197)</f>
        <v>0</v>
      </c>
      <c r="E326" s="19">
        <f t="shared" si="153"/>
        <v>0</v>
      </c>
      <c r="F326" s="19">
        <f t="shared" si="153"/>
        <v>0</v>
      </c>
      <c r="G326" s="19">
        <f t="shared" si="153"/>
        <v>0</v>
      </c>
      <c r="H326" s="19">
        <f t="shared" si="153"/>
        <v>0</v>
      </c>
      <c r="I326" s="19">
        <f t="shared" si="153"/>
        <v>0</v>
      </c>
      <c r="J326" s="19">
        <f t="shared" si="153"/>
        <v>0</v>
      </c>
      <c r="K326" s="19">
        <f t="shared" si="153"/>
        <v>0</v>
      </c>
      <c r="L326" s="19">
        <f t="shared" si="153"/>
        <v>0</v>
      </c>
      <c r="M326" s="19">
        <f t="shared" si="153"/>
        <v>0</v>
      </c>
      <c r="N326" s="19">
        <f t="shared" si="153"/>
        <v>0</v>
      </c>
      <c r="O326" s="19">
        <f t="shared" si="153"/>
        <v>0</v>
      </c>
      <c r="P326" s="14">
        <f t="shared" si="138"/>
        <v>0</v>
      </c>
      <c r="Q326" s="14"/>
    </row>
    <row r="327" spans="2:17" x14ac:dyDescent="0.2">
      <c r="B327" t="s">
        <v>39</v>
      </c>
      <c r="D327" s="19">
        <f t="shared" ref="D327:O327" si="154">(D26*D98*D198)</f>
        <v>0</v>
      </c>
      <c r="E327" s="19">
        <f t="shared" si="154"/>
        <v>0</v>
      </c>
      <c r="F327" s="19">
        <f t="shared" si="154"/>
        <v>0</v>
      </c>
      <c r="G327" s="19">
        <f t="shared" si="154"/>
        <v>0</v>
      </c>
      <c r="H327" s="19">
        <f t="shared" si="154"/>
        <v>0</v>
      </c>
      <c r="I327" s="19">
        <f t="shared" si="154"/>
        <v>0</v>
      </c>
      <c r="J327" s="19">
        <f t="shared" si="154"/>
        <v>0</v>
      </c>
      <c r="K327" s="19">
        <f t="shared" si="154"/>
        <v>33.411252086783996</v>
      </c>
      <c r="L327" s="19">
        <f t="shared" si="154"/>
        <v>28.2624</v>
      </c>
      <c r="M327" s="19">
        <f t="shared" si="154"/>
        <v>0</v>
      </c>
      <c r="N327" s="19">
        <f t="shared" si="154"/>
        <v>0</v>
      </c>
      <c r="O327" s="19">
        <f t="shared" si="154"/>
        <v>1149.52</v>
      </c>
      <c r="P327" s="14">
        <f t="shared" si="138"/>
        <v>1211.1936520867839</v>
      </c>
      <c r="Q327" s="14"/>
    </row>
    <row r="328" spans="2:17" x14ac:dyDescent="0.2">
      <c r="B328" t="s">
        <v>394</v>
      </c>
      <c r="D328" s="19">
        <f t="shared" ref="D328:O328" si="155">(D27*D99*D199)</f>
        <v>0</v>
      </c>
      <c r="E328" s="19">
        <f t="shared" si="155"/>
        <v>0</v>
      </c>
      <c r="F328" s="19">
        <f t="shared" si="155"/>
        <v>0</v>
      </c>
      <c r="G328" s="19">
        <f t="shared" si="155"/>
        <v>0</v>
      </c>
      <c r="H328" s="19">
        <f t="shared" si="155"/>
        <v>0</v>
      </c>
      <c r="I328" s="19">
        <f t="shared" si="155"/>
        <v>0</v>
      </c>
      <c r="J328" s="19">
        <f t="shared" si="155"/>
        <v>0</v>
      </c>
      <c r="K328" s="19">
        <f t="shared" si="155"/>
        <v>0</v>
      </c>
      <c r="L328" s="19">
        <f t="shared" si="155"/>
        <v>0</v>
      </c>
      <c r="M328" s="19">
        <f t="shared" si="155"/>
        <v>0</v>
      </c>
      <c r="N328" s="19">
        <f t="shared" si="155"/>
        <v>0</v>
      </c>
      <c r="O328" s="19">
        <f t="shared" si="155"/>
        <v>75</v>
      </c>
      <c r="P328" s="14">
        <f t="shared" si="138"/>
        <v>75</v>
      </c>
      <c r="Q328" s="14"/>
    </row>
    <row r="329" spans="2:17" x14ac:dyDescent="0.2">
      <c r="B329" t="s">
        <v>614</v>
      </c>
      <c r="D329" s="19">
        <f t="shared" ref="D329:O329" si="156">(D28*D100*D200)</f>
        <v>0</v>
      </c>
      <c r="E329" s="19">
        <f t="shared" si="156"/>
        <v>0</v>
      </c>
      <c r="F329" s="19">
        <f t="shared" si="156"/>
        <v>0</v>
      </c>
      <c r="G329" s="19">
        <f t="shared" si="156"/>
        <v>0</v>
      </c>
      <c r="H329" s="19">
        <f t="shared" si="156"/>
        <v>0</v>
      </c>
      <c r="I329" s="19">
        <f t="shared" si="156"/>
        <v>0</v>
      </c>
      <c r="J329" s="19">
        <f t="shared" si="156"/>
        <v>0</v>
      </c>
      <c r="K329" s="19">
        <f t="shared" si="156"/>
        <v>0</v>
      </c>
      <c r="L329" s="19">
        <f t="shared" si="156"/>
        <v>0</v>
      </c>
      <c r="M329" s="19">
        <f t="shared" si="156"/>
        <v>0</v>
      </c>
      <c r="N329" s="19">
        <f t="shared" si="156"/>
        <v>0</v>
      </c>
      <c r="O329" s="19">
        <f t="shared" si="156"/>
        <v>0</v>
      </c>
      <c r="P329" s="14">
        <f t="shared" si="138"/>
        <v>0</v>
      </c>
      <c r="Q329" s="14"/>
    </row>
    <row r="330" spans="2:17" x14ac:dyDescent="0.2">
      <c r="B330" t="s">
        <v>665</v>
      </c>
      <c r="D330" s="19">
        <f t="shared" ref="D330:O330" si="157">(D29*D101*D201)</f>
        <v>0</v>
      </c>
      <c r="E330" s="19">
        <f t="shared" si="157"/>
        <v>0</v>
      </c>
      <c r="F330" s="19">
        <f t="shared" si="157"/>
        <v>0</v>
      </c>
      <c r="G330" s="19">
        <f t="shared" si="157"/>
        <v>32.906061600000001</v>
      </c>
      <c r="H330" s="19">
        <f t="shared" si="157"/>
        <v>0</v>
      </c>
      <c r="I330" s="19">
        <f t="shared" si="157"/>
        <v>0</v>
      </c>
      <c r="J330" s="19">
        <f t="shared" si="157"/>
        <v>0</v>
      </c>
      <c r="K330" s="19">
        <f t="shared" si="157"/>
        <v>0</v>
      </c>
      <c r="L330" s="19">
        <f t="shared" si="157"/>
        <v>0</v>
      </c>
      <c r="M330" s="19">
        <f t="shared" si="157"/>
        <v>0</v>
      </c>
      <c r="N330" s="19">
        <f t="shared" si="157"/>
        <v>0</v>
      </c>
      <c r="O330" s="19">
        <f t="shared" si="157"/>
        <v>0</v>
      </c>
      <c r="P330" s="14">
        <f t="shared" si="138"/>
        <v>32.906061600000001</v>
      </c>
      <c r="Q330" s="14"/>
    </row>
    <row r="331" spans="2:17" x14ac:dyDescent="0.2">
      <c r="B331" t="s">
        <v>89</v>
      </c>
      <c r="D331" s="19">
        <f t="shared" ref="D331:O331" si="158">(D30*D102*D202)</f>
        <v>428.23677041066514</v>
      </c>
      <c r="E331" s="19">
        <f t="shared" si="158"/>
        <v>0</v>
      </c>
      <c r="F331" s="19">
        <f t="shared" si="158"/>
        <v>0</v>
      </c>
      <c r="G331" s="19">
        <f t="shared" si="158"/>
        <v>0</v>
      </c>
      <c r="H331" s="19">
        <f t="shared" si="158"/>
        <v>0</v>
      </c>
      <c r="I331" s="19">
        <f t="shared" si="158"/>
        <v>0</v>
      </c>
      <c r="J331" s="19">
        <f t="shared" si="158"/>
        <v>0</v>
      </c>
      <c r="K331" s="19">
        <f t="shared" si="158"/>
        <v>0</v>
      </c>
      <c r="L331" s="19">
        <f t="shared" si="158"/>
        <v>0</v>
      </c>
      <c r="M331" s="19">
        <f t="shared" si="158"/>
        <v>0</v>
      </c>
      <c r="N331" s="19">
        <f t="shared" si="158"/>
        <v>0</v>
      </c>
      <c r="O331" s="19">
        <f t="shared" si="158"/>
        <v>0</v>
      </c>
      <c r="P331" s="14">
        <f t="shared" si="138"/>
        <v>428.23677041066514</v>
      </c>
      <c r="Q331" s="14"/>
    </row>
    <row r="332" spans="2:17" x14ac:dyDescent="0.2">
      <c r="B332" t="s">
        <v>53</v>
      </c>
      <c r="D332" s="19">
        <f t="shared" ref="D332:O332" si="159">(D31*D103*D203)</f>
        <v>44.644503100000001</v>
      </c>
      <c r="E332" s="19">
        <f t="shared" si="159"/>
        <v>11.378988430462002</v>
      </c>
      <c r="F332" s="19">
        <f t="shared" si="159"/>
        <v>0</v>
      </c>
      <c r="G332" s="19">
        <f t="shared" si="159"/>
        <v>68.581677600000006</v>
      </c>
      <c r="H332" s="19">
        <f t="shared" si="159"/>
        <v>0</v>
      </c>
      <c r="I332" s="19">
        <f t="shared" si="159"/>
        <v>0</v>
      </c>
      <c r="J332" s="19">
        <f t="shared" si="159"/>
        <v>0</v>
      </c>
      <c r="K332" s="19">
        <f t="shared" si="159"/>
        <v>0</v>
      </c>
      <c r="L332" s="19">
        <f t="shared" si="159"/>
        <v>0</v>
      </c>
      <c r="M332" s="19">
        <f t="shared" si="159"/>
        <v>0</v>
      </c>
      <c r="N332" s="19">
        <f t="shared" si="159"/>
        <v>0</v>
      </c>
      <c r="O332" s="19">
        <f t="shared" si="159"/>
        <v>0</v>
      </c>
      <c r="P332" s="14">
        <f t="shared" si="138"/>
        <v>124.605169130462</v>
      </c>
      <c r="Q332" s="14"/>
    </row>
    <row r="333" spans="2:17" x14ac:dyDescent="0.2">
      <c r="B333" t="s">
        <v>43</v>
      </c>
      <c r="D333" s="19">
        <f t="shared" ref="D333:O333" si="160">(D32*D104*D204)</f>
        <v>0</v>
      </c>
      <c r="E333" s="19">
        <f t="shared" si="160"/>
        <v>759.51829751454613</v>
      </c>
      <c r="F333" s="19">
        <f t="shared" si="160"/>
        <v>0</v>
      </c>
      <c r="G333" s="19">
        <f t="shared" si="160"/>
        <v>0</v>
      </c>
      <c r="H333" s="19">
        <f t="shared" si="160"/>
        <v>0</v>
      </c>
      <c r="I333" s="19">
        <f t="shared" si="160"/>
        <v>0</v>
      </c>
      <c r="J333" s="19">
        <f t="shared" si="160"/>
        <v>0</v>
      </c>
      <c r="K333" s="19">
        <f t="shared" si="160"/>
        <v>0</v>
      </c>
      <c r="L333" s="19">
        <f t="shared" si="160"/>
        <v>0</v>
      </c>
      <c r="M333" s="19">
        <f t="shared" si="160"/>
        <v>0</v>
      </c>
      <c r="N333" s="19">
        <f t="shared" si="160"/>
        <v>0</v>
      </c>
      <c r="O333" s="19">
        <f t="shared" si="160"/>
        <v>0</v>
      </c>
      <c r="P333" s="14">
        <f t="shared" si="138"/>
        <v>759.51829751454613</v>
      </c>
      <c r="Q333" s="14"/>
    </row>
    <row r="334" spans="2:17" x14ac:dyDescent="0.2">
      <c r="B334" t="s">
        <v>1183</v>
      </c>
      <c r="D334" s="19">
        <f t="shared" ref="D334:O334" si="161">(D33*D105*D205)</f>
        <v>18.047540378175</v>
      </c>
      <c r="E334" s="19">
        <f t="shared" si="161"/>
        <v>0</v>
      </c>
      <c r="F334" s="19">
        <f t="shared" si="161"/>
        <v>0</v>
      </c>
      <c r="G334" s="19">
        <f t="shared" si="161"/>
        <v>0</v>
      </c>
      <c r="H334" s="19">
        <f t="shared" si="161"/>
        <v>0</v>
      </c>
      <c r="I334" s="19">
        <f t="shared" si="161"/>
        <v>0</v>
      </c>
      <c r="J334" s="19">
        <f t="shared" si="161"/>
        <v>0</v>
      </c>
      <c r="K334" s="19">
        <f t="shared" si="161"/>
        <v>0</v>
      </c>
      <c r="L334" s="19">
        <f t="shared" si="161"/>
        <v>0</v>
      </c>
      <c r="M334" s="19">
        <f t="shared" si="161"/>
        <v>0</v>
      </c>
      <c r="N334" s="19">
        <f t="shared" si="161"/>
        <v>0</v>
      </c>
      <c r="O334" s="19">
        <f t="shared" si="161"/>
        <v>0</v>
      </c>
      <c r="P334" s="14">
        <f t="shared" si="138"/>
        <v>18.047540378175</v>
      </c>
      <c r="Q334" s="14"/>
    </row>
    <row r="335" spans="2:17" x14ac:dyDescent="0.2">
      <c r="B335" t="s">
        <v>15</v>
      </c>
      <c r="D335" s="19">
        <f t="shared" ref="D335:O335" si="162">(D34*D106*D206)</f>
        <v>687.45635577921598</v>
      </c>
      <c r="E335" s="19">
        <f t="shared" si="162"/>
        <v>70.197124216736015</v>
      </c>
      <c r="F335" s="19">
        <f t="shared" si="162"/>
        <v>0</v>
      </c>
      <c r="G335" s="19">
        <f t="shared" si="162"/>
        <v>0</v>
      </c>
      <c r="H335" s="19">
        <f t="shared" si="162"/>
        <v>0</v>
      </c>
      <c r="I335" s="19">
        <f t="shared" si="162"/>
        <v>0</v>
      </c>
      <c r="J335" s="19">
        <f t="shared" si="162"/>
        <v>0</v>
      </c>
      <c r="K335" s="19">
        <f t="shared" si="162"/>
        <v>1253.6435545920001</v>
      </c>
      <c r="L335" s="19">
        <f t="shared" si="162"/>
        <v>0</v>
      </c>
      <c r="M335" s="19">
        <f t="shared" si="162"/>
        <v>0</v>
      </c>
      <c r="N335" s="19">
        <f t="shared" si="162"/>
        <v>0</v>
      </c>
      <c r="O335" s="19">
        <f t="shared" si="162"/>
        <v>0</v>
      </c>
      <c r="P335" s="14">
        <f t="shared" si="138"/>
        <v>2011.2970345879521</v>
      </c>
      <c r="Q335" s="14"/>
    </row>
    <row r="336" spans="2:17" x14ac:dyDescent="0.2">
      <c r="B336" t="s">
        <v>312</v>
      </c>
      <c r="D336" s="19">
        <f t="shared" ref="D336:O336" si="163">(D35*D107*D207)</f>
        <v>21.961915046463993</v>
      </c>
      <c r="E336" s="19">
        <f t="shared" si="163"/>
        <v>0</v>
      </c>
      <c r="F336" s="19">
        <f t="shared" si="163"/>
        <v>0</v>
      </c>
      <c r="G336" s="19">
        <f t="shared" si="163"/>
        <v>0</v>
      </c>
      <c r="H336" s="19">
        <f t="shared" si="163"/>
        <v>0</v>
      </c>
      <c r="I336" s="19">
        <f t="shared" si="163"/>
        <v>0</v>
      </c>
      <c r="J336" s="19">
        <f t="shared" si="163"/>
        <v>0</v>
      </c>
      <c r="K336" s="19">
        <f t="shared" si="163"/>
        <v>0</v>
      </c>
      <c r="L336" s="19">
        <f t="shared" si="163"/>
        <v>0</v>
      </c>
      <c r="M336" s="19">
        <f t="shared" si="163"/>
        <v>0</v>
      </c>
      <c r="N336" s="19">
        <f t="shared" si="163"/>
        <v>0</v>
      </c>
      <c r="O336" s="19">
        <f t="shared" si="163"/>
        <v>0</v>
      </c>
      <c r="P336" s="14">
        <f t="shared" si="138"/>
        <v>21.961915046463993</v>
      </c>
      <c r="Q336" s="14"/>
    </row>
    <row r="337" spans="2:17" x14ac:dyDescent="0.2">
      <c r="B337" t="s">
        <v>387</v>
      </c>
      <c r="D337" s="19">
        <f t="shared" ref="D337:O337" si="164">(D36*D108*D208)</f>
        <v>988.9396287152</v>
      </c>
      <c r="E337" s="19">
        <f t="shared" si="164"/>
        <v>4.0266344800000002</v>
      </c>
      <c r="F337" s="19">
        <f t="shared" si="164"/>
        <v>0</v>
      </c>
      <c r="G337" s="19">
        <f t="shared" si="164"/>
        <v>0</v>
      </c>
      <c r="H337" s="19">
        <f t="shared" si="164"/>
        <v>0</v>
      </c>
      <c r="I337" s="19">
        <f t="shared" si="164"/>
        <v>0</v>
      </c>
      <c r="J337" s="19">
        <f t="shared" si="164"/>
        <v>0</v>
      </c>
      <c r="K337" s="19">
        <f t="shared" si="164"/>
        <v>0</v>
      </c>
      <c r="L337" s="19">
        <f t="shared" si="164"/>
        <v>0</v>
      </c>
      <c r="M337" s="19">
        <f t="shared" si="164"/>
        <v>0</v>
      </c>
      <c r="N337" s="19">
        <f t="shared" si="164"/>
        <v>0</v>
      </c>
      <c r="O337" s="19">
        <f t="shared" si="164"/>
        <v>0</v>
      </c>
      <c r="P337" s="14">
        <f t="shared" si="138"/>
        <v>992.96626319519999</v>
      </c>
      <c r="Q337" s="14"/>
    </row>
    <row r="338" spans="2:17" x14ac:dyDescent="0.2">
      <c r="B338" t="s">
        <v>45</v>
      </c>
      <c r="D338" s="19">
        <f t="shared" ref="D338:O338" si="165">(D37*D109*D209)</f>
        <v>1802.6666001902879</v>
      </c>
      <c r="E338" s="19">
        <f t="shared" si="165"/>
        <v>391.62402690963205</v>
      </c>
      <c r="F338" s="19">
        <f t="shared" si="165"/>
        <v>0</v>
      </c>
      <c r="G338" s="19">
        <f t="shared" si="165"/>
        <v>629.33435400000008</v>
      </c>
      <c r="H338" s="19">
        <f t="shared" si="165"/>
        <v>0</v>
      </c>
      <c r="I338" s="19">
        <f t="shared" si="165"/>
        <v>0</v>
      </c>
      <c r="J338" s="19">
        <f t="shared" si="165"/>
        <v>0</v>
      </c>
      <c r="K338" s="19">
        <f t="shared" si="165"/>
        <v>411.27436771200007</v>
      </c>
      <c r="L338" s="19">
        <f t="shared" si="165"/>
        <v>0</v>
      </c>
      <c r="M338" s="19">
        <f t="shared" si="165"/>
        <v>0</v>
      </c>
      <c r="N338" s="19">
        <f t="shared" si="165"/>
        <v>0</v>
      </c>
      <c r="O338" s="19">
        <f t="shared" si="165"/>
        <v>0</v>
      </c>
      <c r="P338" s="14">
        <f t="shared" si="138"/>
        <v>3234.8993488119204</v>
      </c>
      <c r="Q338" s="14"/>
    </row>
    <row r="339" spans="2:17" x14ac:dyDescent="0.2">
      <c r="B339" t="s">
        <v>49</v>
      </c>
      <c r="D339" s="19">
        <f t="shared" ref="D339:O339" si="166">(D38*D110*D210)</f>
        <v>1914.4647475248003</v>
      </c>
      <c r="E339" s="19">
        <f t="shared" si="166"/>
        <v>0</v>
      </c>
      <c r="F339" s="19">
        <f t="shared" si="166"/>
        <v>0</v>
      </c>
      <c r="G339" s="19">
        <f t="shared" si="166"/>
        <v>0</v>
      </c>
      <c r="H339" s="19">
        <f t="shared" si="166"/>
        <v>0</v>
      </c>
      <c r="I339" s="19">
        <f t="shared" si="166"/>
        <v>0</v>
      </c>
      <c r="J339" s="19">
        <f t="shared" si="166"/>
        <v>0</v>
      </c>
      <c r="K339" s="19">
        <f t="shared" si="166"/>
        <v>0</v>
      </c>
      <c r="L339" s="19">
        <f t="shared" si="166"/>
        <v>0</v>
      </c>
      <c r="M339" s="19">
        <f t="shared" si="166"/>
        <v>0</v>
      </c>
      <c r="N339" s="19">
        <f t="shared" si="166"/>
        <v>0</v>
      </c>
      <c r="O339" s="19">
        <f t="shared" si="166"/>
        <v>0</v>
      </c>
      <c r="P339" s="14">
        <f t="shared" si="138"/>
        <v>1914.4647475248003</v>
      </c>
      <c r="Q339" s="14"/>
    </row>
    <row r="340" spans="2:17" ht="13.5" thickBot="1" x14ac:dyDescent="0.25">
      <c r="B340" s="18"/>
      <c r="C340" s="18"/>
      <c r="D340" s="9">
        <f t="shared" ref="D340:P340" si="167">SUM(D310:D339)</f>
        <v>5906.4180611448082</v>
      </c>
      <c r="E340" s="9">
        <f t="shared" si="167"/>
        <v>1236.7450715513762</v>
      </c>
      <c r="F340" s="9">
        <f t="shared" si="167"/>
        <v>0</v>
      </c>
      <c r="G340" s="9">
        <f t="shared" si="167"/>
        <v>730.82209320000004</v>
      </c>
      <c r="H340" s="9">
        <f t="shared" si="167"/>
        <v>0</v>
      </c>
      <c r="I340" s="9">
        <f t="shared" si="167"/>
        <v>0</v>
      </c>
      <c r="J340" s="9">
        <f t="shared" si="167"/>
        <v>0</v>
      </c>
      <c r="K340" s="9">
        <f t="shared" si="167"/>
        <v>1735.0006515978243</v>
      </c>
      <c r="L340" s="9">
        <f t="shared" si="167"/>
        <v>28.2624</v>
      </c>
      <c r="M340" s="9">
        <f t="shared" si="167"/>
        <v>0</v>
      </c>
      <c r="N340" s="9">
        <f t="shared" si="167"/>
        <v>0</v>
      </c>
      <c r="O340" s="9">
        <f t="shared" si="167"/>
        <v>1274.52</v>
      </c>
      <c r="P340" s="9">
        <f t="shared" si="167"/>
        <v>10911.768277494009</v>
      </c>
      <c r="Q340" s="14"/>
    </row>
    <row r="341" spans="2:17" x14ac:dyDescent="0.2">
      <c r="D341" s="15"/>
      <c r="P341" s="14"/>
      <c r="Q341" s="14"/>
    </row>
    <row r="342" spans="2:17" hidden="1" outlineLevel="1" x14ac:dyDescent="0.2">
      <c r="B342" s="15" t="s">
        <v>247</v>
      </c>
      <c r="D342" s="11" t="s">
        <v>231</v>
      </c>
      <c r="E342" s="11" t="s">
        <v>232</v>
      </c>
      <c r="F342" s="11" t="s">
        <v>233</v>
      </c>
      <c r="G342" s="11" t="s">
        <v>234</v>
      </c>
      <c r="H342" s="11" t="s">
        <v>235</v>
      </c>
      <c r="I342" s="11" t="s">
        <v>236</v>
      </c>
      <c r="J342" s="11" t="s">
        <v>237</v>
      </c>
      <c r="K342" s="11" t="s">
        <v>238</v>
      </c>
      <c r="L342" s="11" t="s">
        <v>601</v>
      </c>
      <c r="M342" s="11" t="s">
        <v>239</v>
      </c>
      <c r="N342" s="11" t="s">
        <v>240</v>
      </c>
      <c r="O342" s="11" t="s">
        <v>241</v>
      </c>
      <c r="P342" s="14"/>
      <c r="Q342" s="14"/>
    </row>
    <row r="343" spans="2:17" hidden="1" outlineLevel="1" x14ac:dyDescent="0.2">
      <c r="B343" s="15">
        <v>426500</v>
      </c>
      <c r="D343" s="14">
        <f t="shared" ref="D343:O343" si="168">(D9*D46*D216)</f>
        <v>0</v>
      </c>
      <c r="E343" s="14">
        <f t="shared" si="168"/>
        <v>0</v>
      </c>
      <c r="F343" s="14">
        <f t="shared" si="168"/>
        <v>0</v>
      </c>
      <c r="G343" s="14">
        <f t="shared" si="168"/>
        <v>0</v>
      </c>
      <c r="H343" s="14">
        <f t="shared" si="168"/>
        <v>41.532000000000004</v>
      </c>
      <c r="I343" s="14">
        <f t="shared" si="168"/>
        <v>0</v>
      </c>
      <c r="J343" s="14">
        <f t="shared" si="168"/>
        <v>0</v>
      </c>
      <c r="K343" s="14">
        <f t="shared" si="168"/>
        <v>0</v>
      </c>
      <c r="L343" s="14">
        <f t="shared" si="168"/>
        <v>0</v>
      </c>
      <c r="M343" s="14">
        <f t="shared" si="168"/>
        <v>0</v>
      </c>
      <c r="N343" s="14">
        <f t="shared" si="168"/>
        <v>0</v>
      </c>
      <c r="O343" s="14">
        <f t="shared" si="168"/>
        <v>0</v>
      </c>
      <c r="P343" s="14"/>
      <c r="Q343" s="14"/>
    </row>
    <row r="344" spans="2:17" hidden="1" outlineLevel="1" x14ac:dyDescent="0.2">
      <c r="B344" s="15">
        <v>506000</v>
      </c>
      <c r="D344" s="14">
        <f t="shared" ref="D344:O344" si="169">(D10*D47*D217)</f>
        <v>0</v>
      </c>
      <c r="E344" s="14">
        <f t="shared" si="169"/>
        <v>0</v>
      </c>
      <c r="F344" s="14">
        <f t="shared" si="169"/>
        <v>0</v>
      </c>
      <c r="G344" s="14">
        <f t="shared" si="169"/>
        <v>0</v>
      </c>
      <c r="H344" s="14">
        <f t="shared" si="169"/>
        <v>30.179920000000003</v>
      </c>
      <c r="I344" s="14">
        <f t="shared" si="169"/>
        <v>0</v>
      </c>
      <c r="J344" s="14">
        <f t="shared" si="169"/>
        <v>0</v>
      </c>
      <c r="K344" s="14">
        <f t="shared" si="169"/>
        <v>0</v>
      </c>
      <c r="L344" s="14">
        <f t="shared" si="169"/>
        <v>0</v>
      </c>
      <c r="M344" s="14">
        <f t="shared" si="169"/>
        <v>0</v>
      </c>
      <c r="N344" s="14">
        <f t="shared" si="169"/>
        <v>0</v>
      </c>
      <c r="O344" s="14">
        <f t="shared" si="169"/>
        <v>0</v>
      </c>
      <c r="P344" s="14"/>
      <c r="Q344" s="14"/>
    </row>
    <row r="345" spans="2:17" hidden="1" outlineLevel="1" x14ac:dyDescent="0.2">
      <c r="B345" s="15">
        <v>535000</v>
      </c>
      <c r="D345" s="14" t="e">
        <f>(#REF!*#REF!*D218)</f>
        <v>#REF!</v>
      </c>
      <c r="E345" s="14" t="e">
        <f>(#REF!*#REF!*E218)</f>
        <v>#REF!</v>
      </c>
      <c r="F345" s="14" t="e">
        <f>(#REF!*#REF!*F218)</f>
        <v>#REF!</v>
      </c>
      <c r="G345" s="14" t="e">
        <f>(#REF!*#REF!*G218)</f>
        <v>#REF!</v>
      </c>
      <c r="H345" s="14" t="e">
        <f>(#REF!*#REF!*H218)</f>
        <v>#REF!</v>
      </c>
      <c r="I345" s="14" t="e">
        <f>(#REF!*#REF!*I218)</f>
        <v>#REF!</v>
      </c>
      <c r="J345" s="14" t="e">
        <f>(#REF!*#REF!*J218)</f>
        <v>#REF!</v>
      </c>
      <c r="K345" s="14" t="e">
        <f>(#REF!*#REF!*K218)</f>
        <v>#REF!</v>
      </c>
      <c r="L345" s="14" t="e">
        <f>(#REF!*#REF!*L218)</f>
        <v>#REF!</v>
      </c>
      <c r="M345" s="14" t="e">
        <f>(#REF!*#REF!*M218)</f>
        <v>#REF!</v>
      </c>
      <c r="N345" s="14" t="e">
        <f>(#REF!*#REF!*N218)</f>
        <v>#REF!</v>
      </c>
      <c r="O345" s="14" t="e">
        <f>(#REF!*#REF!*O218)</f>
        <v>#REF!</v>
      </c>
      <c r="P345" s="14"/>
      <c r="Q345" s="14"/>
    </row>
    <row r="346" spans="2:17" hidden="1" outlineLevel="1" x14ac:dyDescent="0.2">
      <c r="B346" s="15">
        <v>537000</v>
      </c>
      <c r="D346" s="14">
        <f t="shared" ref="D346:O346" si="170">(D11*D48*D219)</f>
        <v>0</v>
      </c>
      <c r="E346" s="14">
        <f t="shared" si="170"/>
        <v>0</v>
      </c>
      <c r="F346" s="14">
        <f t="shared" si="170"/>
        <v>0</v>
      </c>
      <c r="G346" s="14">
        <f t="shared" si="170"/>
        <v>0</v>
      </c>
      <c r="H346" s="14">
        <f t="shared" si="170"/>
        <v>1.5055350000000001</v>
      </c>
      <c r="I346" s="14">
        <f t="shared" si="170"/>
        <v>0</v>
      </c>
      <c r="J346" s="14">
        <f t="shared" si="170"/>
        <v>0</v>
      </c>
      <c r="K346" s="14">
        <f t="shared" si="170"/>
        <v>0</v>
      </c>
      <c r="L346" s="14">
        <f t="shared" si="170"/>
        <v>0</v>
      </c>
      <c r="M346" s="14">
        <f t="shared" si="170"/>
        <v>0</v>
      </c>
      <c r="N346" s="14">
        <f t="shared" si="170"/>
        <v>0</v>
      </c>
      <c r="O346" s="14">
        <f t="shared" si="170"/>
        <v>0</v>
      </c>
      <c r="P346" s="14"/>
      <c r="Q346" s="14"/>
    </row>
    <row r="347" spans="2:17" hidden="1" outlineLevel="1" x14ac:dyDescent="0.2">
      <c r="B347" s="29">
        <v>539000</v>
      </c>
      <c r="D347" s="14">
        <f t="shared" ref="D347:O347" si="171">(D12*D54*D220)</f>
        <v>0</v>
      </c>
      <c r="E347" s="14">
        <f t="shared" si="171"/>
        <v>0</v>
      </c>
      <c r="F347" s="14">
        <f t="shared" si="171"/>
        <v>0</v>
      </c>
      <c r="G347" s="14">
        <f t="shared" si="171"/>
        <v>0</v>
      </c>
      <c r="H347" s="14">
        <f t="shared" si="171"/>
        <v>21.108639</v>
      </c>
      <c r="I347" s="14">
        <f t="shared" si="171"/>
        <v>0</v>
      </c>
      <c r="J347" s="14">
        <f t="shared" si="171"/>
        <v>0</v>
      </c>
      <c r="K347" s="14">
        <f t="shared" si="171"/>
        <v>0</v>
      </c>
      <c r="L347" s="14">
        <f t="shared" si="171"/>
        <v>0</v>
      </c>
      <c r="M347" s="14">
        <f t="shared" si="171"/>
        <v>0</v>
      </c>
      <c r="N347" s="14">
        <f t="shared" si="171"/>
        <v>0</v>
      </c>
      <c r="O347" s="14">
        <f t="shared" si="171"/>
        <v>0</v>
      </c>
      <c r="P347" s="14"/>
      <c r="Q347" s="14"/>
    </row>
    <row r="348" spans="2:17" hidden="1" outlineLevel="1" x14ac:dyDescent="0.2">
      <c r="B348" s="29">
        <v>544000</v>
      </c>
      <c r="D348" s="14">
        <f t="shared" ref="D348:O348" si="172">(D13*D55*D221)</f>
        <v>0</v>
      </c>
      <c r="E348" s="14">
        <f t="shared" si="172"/>
        <v>0</v>
      </c>
      <c r="F348" s="14">
        <f t="shared" si="172"/>
        <v>0</v>
      </c>
      <c r="G348" s="14">
        <f t="shared" si="172"/>
        <v>0</v>
      </c>
      <c r="H348" s="14">
        <f t="shared" si="172"/>
        <v>6.2124949999999997</v>
      </c>
      <c r="I348" s="14">
        <f t="shared" si="172"/>
        <v>0</v>
      </c>
      <c r="J348" s="14">
        <f t="shared" si="172"/>
        <v>0</v>
      </c>
      <c r="K348" s="14">
        <f t="shared" si="172"/>
        <v>0</v>
      </c>
      <c r="L348" s="14">
        <f t="shared" si="172"/>
        <v>0</v>
      </c>
      <c r="M348" s="14">
        <f t="shared" si="172"/>
        <v>0</v>
      </c>
      <c r="N348" s="14">
        <f t="shared" si="172"/>
        <v>0</v>
      </c>
      <c r="O348" s="14">
        <f t="shared" si="172"/>
        <v>0</v>
      </c>
      <c r="P348" s="14"/>
      <c r="Q348" s="14"/>
    </row>
    <row r="349" spans="2:17" hidden="1" outlineLevel="1" x14ac:dyDescent="0.2">
      <c r="B349" s="15">
        <v>545000</v>
      </c>
      <c r="D349" s="14">
        <f t="shared" ref="D349:O349" si="173">(D14*D56*D222)</f>
        <v>0</v>
      </c>
      <c r="E349" s="14">
        <f t="shared" si="173"/>
        <v>0</v>
      </c>
      <c r="F349" s="14">
        <f t="shared" si="173"/>
        <v>0</v>
      </c>
      <c r="G349" s="14">
        <f t="shared" si="173"/>
        <v>0</v>
      </c>
      <c r="H349" s="14">
        <f t="shared" si="173"/>
        <v>139.57174700000002</v>
      </c>
      <c r="I349" s="14">
        <f t="shared" si="173"/>
        <v>0</v>
      </c>
      <c r="J349" s="14">
        <f t="shared" si="173"/>
        <v>0</v>
      </c>
      <c r="K349" s="14">
        <f t="shared" si="173"/>
        <v>0</v>
      </c>
      <c r="L349" s="14">
        <f t="shared" si="173"/>
        <v>0</v>
      </c>
      <c r="M349" s="14">
        <f t="shared" si="173"/>
        <v>0</v>
      </c>
      <c r="N349" s="14">
        <f t="shared" si="173"/>
        <v>0</v>
      </c>
      <c r="O349" s="14">
        <f t="shared" si="173"/>
        <v>0</v>
      </c>
      <c r="P349" s="14"/>
      <c r="Q349" s="14"/>
    </row>
    <row r="350" spans="2:17" hidden="1" outlineLevel="1" x14ac:dyDescent="0.2">
      <c r="B350" s="29">
        <v>557000</v>
      </c>
      <c r="D350" s="14">
        <f t="shared" ref="D350:O350" si="174">(D15*D57*D223)</f>
        <v>0</v>
      </c>
      <c r="E350" s="14">
        <f t="shared" si="174"/>
        <v>0</v>
      </c>
      <c r="F350" s="14">
        <f t="shared" si="174"/>
        <v>0</v>
      </c>
      <c r="G350" s="14">
        <f t="shared" si="174"/>
        <v>0</v>
      </c>
      <c r="H350" s="14">
        <f t="shared" si="174"/>
        <v>618.02730900000006</v>
      </c>
      <c r="I350" s="14">
        <f t="shared" si="174"/>
        <v>0</v>
      </c>
      <c r="J350" s="14">
        <f t="shared" si="174"/>
        <v>0</v>
      </c>
      <c r="K350" s="14">
        <f t="shared" si="174"/>
        <v>0</v>
      </c>
      <c r="L350" s="14">
        <f t="shared" si="174"/>
        <v>0</v>
      </c>
      <c r="M350" s="14">
        <f t="shared" si="174"/>
        <v>0</v>
      </c>
      <c r="N350" s="14">
        <f t="shared" si="174"/>
        <v>0</v>
      </c>
      <c r="O350" s="14">
        <f t="shared" si="174"/>
        <v>0</v>
      </c>
      <c r="P350" s="14"/>
      <c r="Q350" s="14"/>
    </row>
    <row r="351" spans="2:17" hidden="1" outlineLevel="1" x14ac:dyDescent="0.2">
      <c r="B351" s="29">
        <v>560000</v>
      </c>
      <c r="D351" s="14">
        <f t="shared" ref="D351:O351" si="175">(D16*D58*D224)</f>
        <v>0</v>
      </c>
      <c r="E351" s="14">
        <f t="shared" si="175"/>
        <v>0</v>
      </c>
      <c r="F351" s="14">
        <f t="shared" si="175"/>
        <v>0</v>
      </c>
      <c r="G351" s="14">
        <f t="shared" si="175"/>
        <v>0</v>
      </c>
      <c r="H351" s="14">
        <f t="shared" si="175"/>
        <v>548.95613200000003</v>
      </c>
      <c r="I351" s="14">
        <f t="shared" si="175"/>
        <v>0</v>
      </c>
      <c r="J351" s="14">
        <f t="shared" si="175"/>
        <v>0</v>
      </c>
      <c r="K351" s="14">
        <f t="shared" si="175"/>
        <v>0</v>
      </c>
      <c r="L351" s="14">
        <f t="shared" si="175"/>
        <v>0</v>
      </c>
      <c r="M351" s="14">
        <f t="shared" si="175"/>
        <v>0</v>
      </c>
      <c r="N351" s="14">
        <f t="shared" si="175"/>
        <v>0</v>
      </c>
      <c r="O351" s="14">
        <f t="shared" si="175"/>
        <v>0</v>
      </c>
      <c r="P351" s="14"/>
      <c r="Q351" s="14"/>
    </row>
    <row r="352" spans="2:17" hidden="1" outlineLevel="1" x14ac:dyDescent="0.2">
      <c r="B352" s="29">
        <v>573000</v>
      </c>
      <c r="D352" s="14">
        <f t="shared" ref="D352:O352" si="176">(D17*D59*D225)</f>
        <v>0</v>
      </c>
      <c r="E352" s="14">
        <f t="shared" si="176"/>
        <v>0</v>
      </c>
      <c r="F352" s="14">
        <f t="shared" si="176"/>
        <v>0</v>
      </c>
      <c r="G352" s="14">
        <f t="shared" si="176"/>
        <v>0</v>
      </c>
      <c r="H352" s="14">
        <f t="shared" si="176"/>
        <v>107.97281699999999</v>
      </c>
      <c r="I352" s="14">
        <f t="shared" si="176"/>
        <v>0</v>
      </c>
      <c r="J352" s="14">
        <f t="shared" si="176"/>
        <v>0</v>
      </c>
      <c r="K352" s="14">
        <f t="shared" si="176"/>
        <v>0</v>
      </c>
      <c r="L352" s="14">
        <f t="shared" si="176"/>
        <v>0</v>
      </c>
      <c r="M352" s="14">
        <f t="shared" si="176"/>
        <v>0</v>
      </c>
      <c r="N352" s="14">
        <f t="shared" si="176"/>
        <v>0</v>
      </c>
      <c r="O352" s="14">
        <f t="shared" si="176"/>
        <v>0</v>
      </c>
      <c r="P352" s="14"/>
      <c r="Q352" s="14"/>
    </row>
    <row r="353" spans="2:17" hidden="1" outlineLevel="1" x14ac:dyDescent="0.2">
      <c r="B353" s="29">
        <v>580000</v>
      </c>
      <c r="D353" s="14">
        <f t="shared" ref="D353:O353" si="177">(D24*D60*D226)</f>
        <v>0</v>
      </c>
      <c r="E353" s="14">
        <f t="shared" si="177"/>
        <v>0</v>
      </c>
      <c r="F353" s="14">
        <f t="shared" si="177"/>
        <v>0</v>
      </c>
      <c r="G353" s="14">
        <f t="shared" si="177"/>
        <v>0</v>
      </c>
      <c r="H353" s="14">
        <f t="shared" si="177"/>
        <v>0</v>
      </c>
      <c r="I353" s="14">
        <f t="shared" si="177"/>
        <v>0</v>
      </c>
      <c r="J353" s="14">
        <f t="shared" si="177"/>
        <v>0</v>
      </c>
      <c r="K353" s="14">
        <f t="shared" si="177"/>
        <v>0</v>
      </c>
      <c r="L353" s="14">
        <f t="shared" si="177"/>
        <v>0</v>
      </c>
      <c r="M353" s="14">
        <f t="shared" si="177"/>
        <v>0</v>
      </c>
      <c r="N353" s="14">
        <f t="shared" si="177"/>
        <v>0</v>
      </c>
      <c r="O353" s="14">
        <f t="shared" si="177"/>
        <v>0</v>
      </c>
      <c r="P353" s="14"/>
      <c r="Q353" s="14"/>
    </row>
    <row r="354" spans="2:17" hidden="1" outlineLevel="1" x14ac:dyDescent="0.2">
      <c r="B354" s="29">
        <v>584000</v>
      </c>
      <c r="D354" s="14">
        <f t="shared" ref="D354:O354" si="178">(D25*D61*D227)</f>
        <v>0</v>
      </c>
      <c r="E354" s="14">
        <f t="shared" si="178"/>
        <v>0</v>
      </c>
      <c r="F354" s="14">
        <f t="shared" si="178"/>
        <v>0</v>
      </c>
      <c r="G354" s="14">
        <f t="shared" si="178"/>
        <v>0</v>
      </c>
      <c r="H354" s="14">
        <f t="shared" si="178"/>
        <v>0</v>
      </c>
      <c r="I354" s="14">
        <f t="shared" si="178"/>
        <v>0</v>
      </c>
      <c r="J354" s="14">
        <f t="shared" si="178"/>
        <v>0</v>
      </c>
      <c r="K354" s="14">
        <f t="shared" si="178"/>
        <v>0</v>
      </c>
      <c r="L354" s="14">
        <f t="shared" si="178"/>
        <v>0</v>
      </c>
      <c r="M354" s="14">
        <f t="shared" si="178"/>
        <v>0</v>
      </c>
      <c r="N354" s="14">
        <f t="shared" si="178"/>
        <v>0</v>
      </c>
      <c r="O354" s="14">
        <f t="shared" si="178"/>
        <v>0</v>
      </c>
      <c r="P354" s="14"/>
      <c r="Q354" s="14"/>
    </row>
    <row r="355" spans="2:17" hidden="1" outlineLevel="1" x14ac:dyDescent="0.2">
      <c r="B355" s="15">
        <v>588000</v>
      </c>
      <c r="D355" s="14">
        <f t="shared" ref="D355:O355" si="179">(D26*D62*D228)</f>
        <v>0</v>
      </c>
      <c r="E355" s="14">
        <f t="shared" si="179"/>
        <v>0</v>
      </c>
      <c r="F355" s="14">
        <f t="shared" si="179"/>
        <v>0</v>
      </c>
      <c r="G355" s="14">
        <f t="shared" si="179"/>
        <v>0</v>
      </c>
      <c r="H355" s="14">
        <f t="shared" si="179"/>
        <v>0</v>
      </c>
      <c r="I355" s="14">
        <f t="shared" si="179"/>
        <v>0</v>
      </c>
      <c r="J355" s="14">
        <f t="shared" si="179"/>
        <v>0</v>
      </c>
      <c r="K355" s="14">
        <f t="shared" si="179"/>
        <v>0</v>
      </c>
      <c r="L355" s="14">
        <f t="shared" si="179"/>
        <v>0</v>
      </c>
      <c r="M355" s="14">
        <f t="shared" si="179"/>
        <v>0</v>
      </c>
      <c r="N355" s="14">
        <f t="shared" si="179"/>
        <v>0</v>
      </c>
      <c r="O355" s="14">
        <f t="shared" si="179"/>
        <v>0</v>
      </c>
      <c r="P355" s="14"/>
      <c r="Q355" s="14"/>
    </row>
    <row r="356" spans="2:17" hidden="1" outlineLevel="1" x14ac:dyDescent="0.2">
      <c r="B356" s="15">
        <v>870000</v>
      </c>
      <c r="D356" s="14">
        <f t="shared" ref="D356:O356" si="180">(D27*D63*D229)</f>
        <v>0</v>
      </c>
      <c r="E356" s="14">
        <f t="shared" si="180"/>
        <v>0</v>
      </c>
      <c r="F356" s="14">
        <f t="shared" si="180"/>
        <v>0</v>
      </c>
      <c r="G356" s="14">
        <f t="shared" si="180"/>
        <v>0</v>
      </c>
      <c r="H356" s="14">
        <f t="shared" si="180"/>
        <v>0</v>
      </c>
      <c r="I356" s="14">
        <f t="shared" si="180"/>
        <v>0</v>
      </c>
      <c r="J356" s="14">
        <f t="shared" si="180"/>
        <v>0</v>
      </c>
      <c r="K356" s="14">
        <f t="shared" si="180"/>
        <v>0</v>
      </c>
      <c r="L356" s="14">
        <f t="shared" si="180"/>
        <v>0</v>
      </c>
      <c r="M356" s="14">
        <f t="shared" si="180"/>
        <v>0</v>
      </c>
      <c r="N356" s="14">
        <f t="shared" si="180"/>
        <v>0</v>
      </c>
      <c r="O356" s="14">
        <f t="shared" si="180"/>
        <v>0</v>
      </c>
      <c r="P356" s="14"/>
      <c r="Q356" s="14"/>
    </row>
    <row r="357" spans="2:17" hidden="1" outlineLevel="1" x14ac:dyDescent="0.2">
      <c r="B357" s="29">
        <v>879000</v>
      </c>
      <c r="D357" s="14">
        <f t="shared" ref="D357:O357" si="181">(D28*D64*D230)</f>
        <v>0</v>
      </c>
      <c r="E357" s="14">
        <f t="shared" si="181"/>
        <v>0</v>
      </c>
      <c r="F357" s="14">
        <f t="shared" si="181"/>
        <v>0</v>
      </c>
      <c r="G357" s="14">
        <f t="shared" si="181"/>
        <v>0</v>
      </c>
      <c r="H357" s="14">
        <f t="shared" si="181"/>
        <v>0</v>
      </c>
      <c r="I357" s="14">
        <f t="shared" si="181"/>
        <v>0</v>
      </c>
      <c r="J357" s="14">
        <f t="shared" si="181"/>
        <v>0</v>
      </c>
      <c r="K357" s="14">
        <f t="shared" si="181"/>
        <v>0</v>
      </c>
      <c r="L357" s="14">
        <f t="shared" si="181"/>
        <v>0</v>
      </c>
      <c r="M357" s="14">
        <f t="shared" si="181"/>
        <v>0</v>
      </c>
      <c r="N357" s="14">
        <f t="shared" si="181"/>
        <v>0</v>
      </c>
      <c r="O357" s="14">
        <f t="shared" si="181"/>
        <v>0</v>
      </c>
      <c r="P357" s="14"/>
      <c r="Q357" s="14"/>
    </row>
    <row r="358" spans="2:17" hidden="1" outlineLevel="1" x14ac:dyDescent="0.2">
      <c r="B358" s="15">
        <v>880000</v>
      </c>
      <c r="D358" s="14">
        <f t="shared" ref="D358:O358" si="182">(D29*D65*D231)</f>
        <v>0</v>
      </c>
      <c r="E358" s="14">
        <f t="shared" si="182"/>
        <v>0</v>
      </c>
      <c r="F358" s="14">
        <f t="shared" si="182"/>
        <v>0</v>
      </c>
      <c r="G358" s="14">
        <f t="shared" si="182"/>
        <v>0</v>
      </c>
      <c r="H358" s="14">
        <f t="shared" si="182"/>
        <v>0</v>
      </c>
      <c r="I358" s="14">
        <f t="shared" si="182"/>
        <v>0</v>
      </c>
      <c r="J358" s="14">
        <f t="shared" si="182"/>
        <v>0</v>
      </c>
      <c r="K358" s="14">
        <f t="shared" si="182"/>
        <v>0</v>
      </c>
      <c r="L358" s="14">
        <f t="shared" si="182"/>
        <v>0</v>
      </c>
      <c r="M358" s="14">
        <f t="shared" si="182"/>
        <v>0</v>
      </c>
      <c r="N358" s="14">
        <f t="shared" si="182"/>
        <v>0</v>
      </c>
      <c r="O358" s="14">
        <f t="shared" si="182"/>
        <v>0</v>
      </c>
      <c r="P358" s="14"/>
      <c r="Q358" s="14"/>
    </row>
    <row r="359" spans="2:17" hidden="1" outlineLevel="1" x14ac:dyDescent="0.2">
      <c r="B359" s="29">
        <v>892000</v>
      </c>
      <c r="D359" s="14">
        <f t="shared" ref="D359:O359" si="183">(D30*D66*D232)</f>
        <v>324.00372519249015</v>
      </c>
      <c r="E359" s="14">
        <f t="shared" si="183"/>
        <v>0</v>
      </c>
      <c r="F359" s="14">
        <f t="shared" si="183"/>
        <v>0</v>
      </c>
      <c r="G359" s="14">
        <f t="shared" si="183"/>
        <v>0</v>
      </c>
      <c r="H359" s="14">
        <f t="shared" si="183"/>
        <v>0</v>
      </c>
      <c r="I359" s="14">
        <f t="shared" si="183"/>
        <v>0</v>
      </c>
      <c r="J359" s="14">
        <f t="shared" si="183"/>
        <v>0</v>
      </c>
      <c r="K359" s="14">
        <f t="shared" si="183"/>
        <v>0</v>
      </c>
      <c r="L359" s="14">
        <f t="shared" si="183"/>
        <v>0</v>
      </c>
      <c r="M359" s="14">
        <f t="shared" si="183"/>
        <v>0</v>
      </c>
      <c r="N359" s="14">
        <f t="shared" si="183"/>
        <v>0</v>
      </c>
      <c r="O359" s="14">
        <f t="shared" si="183"/>
        <v>0</v>
      </c>
      <c r="P359" s="14"/>
      <c r="Q359" s="14"/>
    </row>
    <row r="360" spans="2:17" hidden="1" outlineLevel="1" x14ac:dyDescent="0.2">
      <c r="B360" s="15">
        <v>905000</v>
      </c>
      <c r="D360" s="14">
        <f t="shared" ref="D360:O360" si="184">(D31*D67*D233)</f>
        <v>36.005844000000003</v>
      </c>
      <c r="E360" s="14">
        <f t="shared" si="184"/>
        <v>9.1771895162400003</v>
      </c>
      <c r="F360" s="14">
        <f t="shared" si="184"/>
        <v>719.01642000000004</v>
      </c>
      <c r="G360" s="14">
        <f t="shared" si="184"/>
        <v>0</v>
      </c>
      <c r="H360" s="14">
        <f t="shared" si="184"/>
        <v>0</v>
      </c>
      <c r="I360" s="14">
        <f t="shared" si="184"/>
        <v>0</v>
      </c>
      <c r="J360" s="14">
        <f t="shared" si="184"/>
        <v>0</v>
      </c>
      <c r="K360" s="14">
        <f t="shared" si="184"/>
        <v>0</v>
      </c>
      <c r="L360" s="14">
        <f t="shared" si="184"/>
        <v>0</v>
      </c>
      <c r="M360" s="14">
        <f t="shared" si="184"/>
        <v>0</v>
      </c>
      <c r="N360" s="14">
        <f t="shared" si="184"/>
        <v>0</v>
      </c>
      <c r="O360" s="14">
        <f t="shared" si="184"/>
        <v>0</v>
      </c>
      <c r="P360" s="14"/>
      <c r="Q360" s="14"/>
    </row>
    <row r="361" spans="2:17" hidden="1" outlineLevel="1" x14ac:dyDescent="0.2">
      <c r="B361" s="15">
        <v>908000</v>
      </c>
      <c r="D361" s="14">
        <f t="shared" ref="D361:O361" si="185">(D32*D68*D234)</f>
        <v>0</v>
      </c>
      <c r="E361" s="14">
        <f t="shared" si="185"/>
        <v>612.55386627192001</v>
      </c>
      <c r="F361" s="14">
        <f t="shared" si="185"/>
        <v>0</v>
      </c>
      <c r="G361" s="14">
        <f t="shared" si="185"/>
        <v>0</v>
      </c>
      <c r="H361" s="14">
        <f t="shared" si="185"/>
        <v>0</v>
      </c>
      <c r="I361" s="14">
        <f t="shared" si="185"/>
        <v>0</v>
      </c>
      <c r="J361" s="14">
        <f t="shared" si="185"/>
        <v>0</v>
      </c>
      <c r="K361" s="14">
        <f t="shared" si="185"/>
        <v>0</v>
      </c>
      <c r="L361" s="14">
        <f t="shared" si="185"/>
        <v>0</v>
      </c>
      <c r="M361" s="14">
        <f t="shared" si="185"/>
        <v>0</v>
      </c>
      <c r="N361" s="14">
        <f t="shared" si="185"/>
        <v>0</v>
      </c>
      <c r="O361" s="14">
        <f t="shared" si="185"/>
        <v>0</v>
      </c>
      <c r="P361" s="14"/>
      <c r="Q361" s="14"/>
    </row>
    <row r="362" spans="2:17" hidden="1" outlineLevel="1" x14ac:dyDescent="0.2">
      <c r="B362" s="15">
        <v>909000</v>
      </c>
      <c r="D362" s="14">
        <f t="shared" ref="D362:O362" si="186">(D33*D69*D235)</f>
        <v>14.555362436999999</v>
      </c>
      <c r="E362" s="14">
        <f t="shared" si="186"/>
        <v>0</v>
      </c>
      <c r="F362" s="14">
        <f t="shared" si="186"/>
        <v>0</v>
      </c>
      <c r="G362" s="14">
        <f t="shared" si="186"/>
        <v>0</v>
      </c>
      <c r="H362" s="14">
        <f t="shared" si="186"/>
        <v>0</v>
      </c>
      <c r="I362" s="14">
        <f t="shared" si="186"/>
        <v>0</v>
      </c>
      <c r="J362" s="14">
        <f t="shared" si="186"/>
        <v>0</v>
      </c>
      <c r="K362" s="14">
        <f t="shared" si="186"/>
        <v>0</v>
      </c>
      <c r="L362" s="14">
        <f t="shared" si="186"/>
        <v>0</v>
      </c>
      <c r="M362" s="14">
        <f t="shared" si="186"/>
        <v>0</v>
      </c>
      <c r="N362" s="14">
        <f t="shared" si="186"/>
        <v>0</v>
      </c>
      <c r="O362" s="14">
        <f t="shared" si="186"/>
        <v>0</v>
      </c>
      <c r="P362" s="14"/>
      <c r="Q362" s="14"/>
    </row>
    <row r="363" spans="2:17" hidden="1" outlineLevel="1" x14ac:dyDescent="0.2">
      <c r="B363" s="15">
        <v>921000</v>
      </c>
      <c r="D363" s="14">
        <f t="shared" ref="D363:O363" si="187">(D34*D71*D236)</f>
        <v>1019.5721527884748</v>
      </c>
      <c r="E363" s="14">
        <f t="shared" si="187"/>
        <v>106.36902587311002</v>
      </c>
      <c r="F363" s="14">
        <f t="shared" si="187"/>
        <v>0</v>
      </c>
      <c r="G363" s="14">
        <f t="shared" si="187"/>
        <v>0</v>
      </c>
      <c r="H363" s="14">
        <f t="shared" si="187"/>
        <v>0</v>
      </c>
      <c r="I363" s="14">
        <f t="shared" si="187"/>
        <v>0</v>
      </c>
      <c r="J363" s="14">
        <f t="shared" si="187"/>
        <v>0</v>
      </c>
      <c r="K363" s="14">
        <f t="shared" si="187"/>
        <v>0</v>
      </c>
      <c r="L363" s="14">
        <f t="shared" si="187"/>
        <v>0</v>
      </c>
      <c r="M363" s="14">
        <f t="shared" si="187"/>
        <v>0</v>
      </c>
      <c r="N363" s="14">
        <f t="shared" si="187"/>
        <v>0</v>
      </c>
      <c r="O363" s="14">
        <f t="shared" si="187"/>
        <v>0</v>
      </c>
      <c r="P363" s="14"/>
      <c r="Q363" s="14"/>
    </row>
    <row r="364" spans="2:17" hidden="1" outlineLevel="1" x14ac:dyDescent="0.2">
      <c r="B364" s="29">
        <v>923000</v>
      </c>
      <c r="D364" s="14">
        <f t="shared" ref="D364:O364" si="188">(D35*D72*D237)</f>
        <v>32.571896113899989</v>
      </c>
      <c r="E364" s="14">
        <f t="shared" si="188"/>
        <v>0</v>
      </c>
      <c r="F364" s="14">
        <f t="shared" si="188"/>
        <v>0</v>
      </c>
      <c r="G364" s="14">
        <f t="shared" si="188"/>
        <v>0</v>
      </c>
      <c r="H364" s="14">
        <f t="shared" si="188"/>
        <v>0</v>
      </c>
      <c r="I364" s="14">
        <f t="shared" si="188"/>
        <v>0</v>
      </c>
      <c r="J364" s="14">
        <f t="shared" si="188"/>
        <v>0</v>
      </c>
      <c r="K364" s="14">
        <f t="shared" si="188"/>
        <v>0</v>
      </c>
      <c r="L364" s="14">
        <f t="shared" si="188"/>
        <v>0</v>
      </c>
      <c r="M364" s="14">
        <f t="shared" si="188"/>
        <v>0</v>
      </c>
      <c r="N364" s="14">
        <f t="shared" si="188"/>
        <v>0</v>
      </c>
      <c r="O364" s="14">
        <f t="shared" si="188"/>
        <v>0</v>
      </c>
      <c r="P364" s="14"/>
      <c r="Q364" s="14"/>
    </row>
    <row r="365" spans="2:17" hidden="1" outlineLevel="1" x14ac:dyDescent="0.2">
      <c r="B365" s="29">
        <v>925100</v>
      </c>
      <c r="D365" s="14">
        <f t="shared" ref="D365:O365" si="189">(D36*D73*D238)</f>
        <v>1466.7044645825001</v>
      </c>
      <c r="E365" s="14">
        <f t="shared" si="189"/>
        <v>6.1015204249999995</v>
      </c>
      <c r="F365" s="14">
        <f t="shared" si="189"/>
        <v>0</v>
      </c>
      <c r="G365" s="14">
        <f t="shared" si="189"/>
        <v>0</v>
      </c>
      <c r="H365" s="14">
        <f t="shared" si="189"/>
        <v>39.256250000000001</v>
      </c>
      <c r="I365" s="14">
        <f t="shared" si="189"/>
        <v>0</v>
      </c>
      <c r="J365" s="14">
        <f t="shared" si="189"/>
        <v>0</v>
      </c>
      <c r="K365" s="14">
        <f t="shared" si="189"/>
        <v>0</v>
      </c>
      <c r="L365" s="14">
        <f t="shared" si="189"/>
        <v>0</v>
      </c>
      <c r="M365" s="14">
        <f t="shared" si="189"/>
        <v>0</v>
      </c>
      <c r="N365" s="14">
        <f t="shared" si="189"/>
        <v>0</v>
      </c>
      <c r="O365" s="14">
        <f t="shared" si="189"/>
        <v>0</v>
      </c>
      <c r="P365" s="14"/>
      <c r="Q365" s="14"/>
    </row>
    <row r="366" spans="2:17" hidden="1" outlineLevel="1" x14ac:dyDescent="0.2">
      <c r="B366" s="15">
        <v>930200</v>
      </c>
      <c r="D366" s="14">
        <f t="shared" ref="D366:O366" si="190">(D37*D74*D239)</f>
        <v>2673.5496018981748</v>
      </c>
      <c r="E366" s="14">
        <f t="shared" si="190"/>
        <v>593.42411410282</v>
      </c>
      <c r="F366" s="14">
        <f t="shared" si="190"/>
        <v>3703.9813538000003</v>
      </c>
      <c r="G366" s="14">
        <f t="shared" si="190"/>
        <v>0</v>
      </c>
      <c r="H366" s="14">
        <f t="shared" si="190"/>
        <v>841.95548799999995</v>
      </c>
      <c r="I366" s="14">
        <f t="shared" si="190"/>
        <v>0</v>
      </c>
      <c r="J366" s="14">
        <f t="shared" si="190"/>
        <v>0</v>
      </c>
      <c r="K366" s="14">
        <f t="shared" si="190"/>
        <v>0</v>
      </c>
      <c r="L366" s="14">
        <f t="shared" si="190"/>
        <v>0</v>
      </c>
      <c r="M366" s="14">
        <f t="shared" si="190"/>
        <v>0</v>
      </c>
      <c r="N366" s="14">
        <f t="shared" si="190"/>
        <v>0</v>
      </c>
      <c r="O366" s="14">
        <f t="shared" si="190"/>
        <v>0</v>
      </c>
      <c r="P366" s="14"/>
      <c r="Q366" s="14"/>
    </row>
    <row r="367" spans="2:17" hidden="1" outlineLevel="1" x14ac:dyDescent="0.2">
      <c r="B367" s="15">
        <v>935000</v>
      </c>
      <c r="D367" s="14">
        <f t="shared" ref="D367:O367" si="191">(D38*D75*D240)</f>
        <v>2839.3583500425002</v>
      </c>
      <c r="E367" s="14">
        <f t="shared" si="191"/>
        <v>0</v>
      </c>
      <c r="F367" s="14">
        <f t="shared" si="191"/>
        <v>0</v>
      </c>
      <c r="G367" s="14">
        <f t="shared" si="191"/>
        <v>0</v>
      </c>
      <c r="H367" s="14">
        <f t="shared" si="191"/>
        <v>0</v>
      </c>
      <c r="I367" s="14">
        <f t="shared" si="191"/>
        <v>0</v>
      </c>
      <c r="J367" s="14">
        <f t="shared" si="191"/>
        <v>0</v>
      </c>
      <c r="K367" s="14">
        <f t="shared" si="191"/>
        <v>0</v>
      </c>
      <c r="L367" s="14">
        <f t="shared" si="191"/>
        <v>0</v>
      </c>
      <c r="M367" s="14">
        <f t="shared" si="191"/>
        <v>0</v>
      </c>
      <c r="N367" s="14">
        <f t="shared" si="191"/>
        <v>0</v>
      </c>
      <c r="O367" s="14">
        <f t="shared" si="191"/>
        <v>0</v>
      </c>
      <c r="P367" s="14"/>
      <c r="Q367" s="14"/>
    </row>
    <row r="368" spans="2:17" ht="13.5" hidden="1" outlineLevel="1" thickBot="1" x14ac:dyDescent="0.25">
      <c r="B368" s="18"/>
      <c r="C368" s="18"/>
      <c r="D368" s="9" t="e">
        <f t="shared" ref="D368:O368" si="192">SUM(D343:D367)</f>
        <v>#REF!</v>
      </c>
      <c r="E368" s="9" t="e">
        <f t="shared" si="192"/>
        <v>#REF!</v>
      </c>
      <c r="F368" s="9" t="e">
        <f t="shared" si="192"/>
        <v>#REF!</v>
      </c>
      <c r="G368" s="9" t="e">
        <f t="shared" si="192"/>
        <v>#REF!</v>
      </c>
      <c r="H368" s="9" t="e">
        <f t="shared" si="192"/>
        <v>#REF!</v>
      </c>
      <c r="I368" s="9" t="e">
        <f t="shared" si="192"/>
        <v>#REF!</v>
      </c>
      <c r="J368" s="9" t="e">
        <f t="shared" si="192"/>
        <v>#REF!</v>
      </c>
      <c r="K368" s="9" t="e">
        <f t="shared" si="192"/>
        <v>#REF!</v>
      </c>
      <c r="L368" s="9" t="e">
        <f t="shared" si="192"/>
        <v>#REF!</v>
      </c>
      <c r="M368" s="9" t="e">
        <f t="shared" si="192"/>
        <v>#REF!</v>
      </c>
      <c r="N368" s="9" t="e">
        <f t="shared" si="192"/>
        <v>#REF!</v>
      </c>
      <c r="O368" s="9" t="e">
        <f t="shared" si="192"/>
        <v>#REF!</v>
      </c>
      <c r="P368" s="14"/>
      <c r="Q368" s="14"/>
    </row>
    <row r="369" spans="2:17" hidden="1" outlineLevel="1" x14ac:dyDescent="0.2">
      <c r="D369" s="15"/>
      <c r="P369" s="14"/>
      <c r="Q369" s="14"/>
    </row>
    <row r="370" spans="2:17" hidden="1" outlineLevel="1" x14ac:dyDescent="0.2">
      <c r="B370" s="15" t="s">
        <v>246</v>
      </c>
      <c r="D370" s="11" t="s">
        <v>231</v>
      </c>
      <c r="E370" s="11" t="s">
        <v>232</v>
      </c>
      <c r="F370" s="11" t="s">
        <v>233</v>
      </c>
      <c r="G370" s="11" t="s">
        <v>234</v>
      </c>
      <c r="H370" s="11" t="s">
        <v>235</v>
      </c>
      <c r="I370" s="11" t="s">
        <v>236</v>
      </c>
      <c r="J370" s="11" t="s">
        <v>237</v>
      </c>
      <c r="K370" s="11" t="s">
        <v>238</v>
      </c>
      <c r="L370" s="11" t="s">
        <v>601</v>
      </c>
      <c r="M370" s="11" t="s">
        <v>239</v>
      </c>
      <c r="N370" s="11" t="s">
        <v>240</v>
      </c>
      <c r="O370" s="11" t="s">
        <v>241</v>
      </c>
      <c r="P370" s="14"/>
      <c r="Q370" s="14"/>
    </row>
    <row r="371" spans="2:17" hidden="1" outlineLevel="1" x14ac:dyDescent="0.2">
      <c r="B371" s="15">
        <v>426500</v>
      </c>
      <c r="D371" s="14">
        <f t="shared" ref="D371:O371" si="193">(D9*D81*D245)</f>
        <v>0</v>
      </c>
      <c r="E371" s="14">
        <f t="shared" si="193"/>
        <v>0</v>
      </c>
      <c r="F371" s="14">
        <f t="shared" si="193"/>
        <v>0</v>
      </c>
      <c r="G371" s="14">
        <f t="shared" si="193"/>
        <v>0</v>
      </c>
      <c r="H371" s="14">
        <f t="shared" si="193"/>
        <v>0</v>
      </c>
      <c r="I371" s="14">
        <f t="shared" si="193"/>
        <v>0</v>
      </c>
      <c r="J371" s="14">
        <f t="shared" si="193"/>
        <v>0</v>
      </c>
      <c r="K371" s="14">
        <f t="shared" si="193"/>
        <v>0</v>
      </c>
      <c r="L371" s="14">
        <f t="shared" si="193"/>
        <v>0</v>
      </c>
      <c r="M371" s="14">
        <f t="shared" si="193"/>
        <v>0</v>
      </c>
      <c r="N371" s="14">
        <f t="shared" si="193"/>
        <v>0</v>
      </c>
      <c r="O371" s="14">
        <f t="shared" si="193"/>
        <v>0</v>
      </c>
      <c r="P371" s="14"/>
      <c r="Q371" s="14"/>
    </row>
    <row r="372" spans="2:17" hidden="1" outlineLevel="1" x14ac:dyDescent="0.2">
      <c r="B372" s="15">
        <v>506000</v>
      </c>
      <c r="D372" s="14">
        <f t="shared" ref="D372:O372" si="194">(D10*D82*D246)</f>
        <v>0</v>
      </c>
      <c r="E372" s="14">
        <f t="shared" si="194"/>
        <v>0</v>
      </c>
      <c r="F372" s="14">
        <f t="shared" si="194"/>
        <v>0</v>
      </c>
      <c r="G372" s="14">
        <f t="shared" si="194"/>
        <v>0</v>
      </c>
      <c r="H372" s="14">
        <f t="shared" si="194"/>
        <v>0</v>
      </c>
      <c r="I372" s="14">
        <f t="shared" si="194"/>
        <v>0</v>
      </c>
      <c r="J372" s="14">
        <f t="shared" si="194"/>
        <v>0</v>
      </c>
      <c r="K372" s="14">
        <f t="shared" si="194"/>
        <v>0</v>
      </c>
      <c r="L372" s="14">
        <f t="shared" si="194"/>
        <v>0</v>
      </c>
      <c r="M372" s="14">
        <f t="shared" si="194"/>
        <v>0</v>
      </c>
      <c r="N372" s="14">
        <f t="shared" si="194"/>
        <v>0</v>
      </c>
      <c r="O372" s="14">
        <f t="shared" si="194"/>
        <v>0</v>
      </c>
      <c r="P372" s="14"/>
      <c r="Q372" s="14"/>
    </row>
    <row r="373" spans="2:17" hidden="1" outlineLevel="1" x14ac:dyDescent="0.2">
      <c r="B373" s="15">
        <v>535000</v>
      </c>
      <c r="D373" s="14" t="e">
        <f>(#REF!*#REF!*D247)</f>
        <v>#REF!</v>
      </c>
      <c r="E373" s="14" t="e">
        <f>(#REF!*#REF!*E247)</f>
        <v>#REF!</v>
      </c>
      <c r="F373" s="14" t="e">
        <f>(#REF!*#REF!*F247)</f>
        <v>#REF!</v>
      </c>
      <c r="G373" s="14" t="e">
        <f>(#REF!*#REF!*G247)</f>
        <v>#REF!</v>
      </c>
      <c r="H373" s="14" t="e">
        <f>(#REF!*#REF!*H247)</f>
        <v>#REF!</v>
      </c>
      <c r="I373" s="14" t="e">
        <f>(#REF!*#REF!*I247)</f>
        <v>#REF!</v>
      </c>
      <c r="J373" s="14" t="e">
        <f>(#REF!*#REF!*J247)</f>
        <v>#REF!</v>
      </c>
      <c r="K373" s="14" t="e">
        <f>(#REF!*#REF!*K247)</f>
        <v>#REF!</v>
      </c>
      <c r="L373" s="14" t="e">
        <f>(#REF!*#REF!*L247)</f>
        <v>#REF!</v>
      </c>
      <c r="M373" s="14" t="e">
        <f>(#REF!*#REF!*M247)</f>
        <v>#REF!</v>
      </c>
      <c r="N373" s="14" t="e">
        <f>(#REF!*#REF!*N247)</f>
        <v>#REF!</v>
      </c>
      <c r="O373" s="14" t="e">
        <f>(#REF!*#REF!*O247)</f>
        <v>#REF!</v>
      </c>
      <c r="P373" s="14"/>
      <c r="Q373" s="14"/>
    </row>
    <row r="374" spans="2:17" hidden="1" outlineLevel="1" x14ac:dyDescent="0.2">
      <c r="B374" s="15">
        <v>537000</v>
      </c>
      <c r="D374" s="14">
        <f t="shared" ref="D374:O374" si="195">(D11*D83*D248)</f>
        <v>0</v>
      </c>
      <c r="E374" s="14">
        <f t="shared" si="195"/>
        <v>0</v>
      </c>
      <c r="F374" s="14">
        <f t="shared" si="195"/>
        <v>0</v>
      </c>
      <c r="G374" s="14">
        <f t="shared" si="195"/>
        <v>0</v>
      </c>
      <c r="H374" s="14">
        <f t="shared" si="195"/>
        <v>0</v>
      </c>
      <c r="I374" s="14">
        <f t="shared" si="195"/>
        <v>0</v>
      </c>
      <c r="J374" s="14">
        <f t="shared" si="195"/>
        <v>0</v>
      </c>
      <c r="K374" s="14">
        <f t="shared" si="195"/>
        <v>0</v>
      </c>
      <c r="L374" s="14">
        <f t="shared" si="195"/>
        <v>0</v>
      </c>
      <c r="M374" s="14">
        <f t="shared" si="195"/>
        <v>0</v>
      </c>
      <c r="N374" s="14">
        <f t="shared" si="195"/>
        <v>0</v>
      </c>
      <c r="O374" s="14">
        <f t="shared" si="195"/>
        <v>0</v>
      </c>
      <c r="P374" s="14"/>
      <c r="Q374" s="14"/>
    </row>
    <row r="375" spans="2:17" hidden="1" outlineLevel="1" x14ac:dyDescent="0.2">
      <c r="B375" s="29">
        <v>539000</v>
      </c>
      <c r="D375" s="14">
        <f t="shared" ref="D375:O375" si="196">(D12*D89*D249)</f>
        <v>0</v>
      </c>
      <c r="E375" s="14">
        <f t="shared" si="196"/>
        <v>0</v>
      </c>
      <c r="F375" s="14">
        <f t="shared" si="196"/>
        <v>0</v>
      </c>
      <c r="G375" s="14">
        <f t="shared" si="196"/>
        <v>0</v>
      </c>
      <c r="H375" s="14">
        <f t="shared" si="196"/>
        <v>0</v>
      </c>
      <c r="I375" s="14">
        <f t="shared" si="196"/>
        <v>0</v>
      </c>
      <c r="J375" s="14">
        <f t="shared" si="196"/>
        <v>0</v>
      </c>
      <c r="K375" s="14">
        <f t="shared" si="196"/>
        <v>0</v>
      </c>
      <c r="L375" s="14">
        <f t="shared" si="196"/>
        <v>0</v>
      </c>
      <c r="M375" s="14">
        <f t="shared" si="196"/>
        <v>0</v>
      </c>
      <c r="N375" s="14">
        <f t="shared" si="196"/>
        <v>0</v>
      </c>
      <c r="O375" s="14">
        <f t="shared" si="196"/>
        <v>0</v>
      </c>
      <c r="P375" s="14"/>
      <c r="Q375" s="14"/>
    </row>
    <row r="376" spans="2:17" hidden="1" outlineLevel="1" x14ac:dyDescent="0.2">
      <c r="B376" s="29">
        <v>544000</v>
      </c>
      <c r="D376" s="14">
        <f t="shared" ref="D376:O376" si="197">(D13*D90*D250)</f>
        <v>0</v>
      </c>
      <c r="E376" s="14">
        <f t="shared" si="197"/>
        <v>0</v>
      </c>
      <c r="F376" s="14">
        <f t="shared" si="197"/>
        <v>0</v>
      </c>
      <c r="G376" s="14">
        <f t="shared" si="197"/>
        <v>0</v>
      </c>
      <c r="H376" s="14">
        <f t="shared" si="197"/>
        <v>0</v>
      </c>
      <c r="I376" s="14">
        <f t="shared" si="197"/>
        <v>0</v>
      </c>
      <c r="J376" s="14">
        <f t="shared" si="197"/>
        <v>0</v>
      </c>
      <c r="K376" s="14">
        <f t="shared" si="197"/>
        <v>0</v>
      </c>
      <c r="L376" s="14">
        <f t="shared" si="197"/>
        <v>0</v>
      </c>
      <c r="M376" s="14">
        <f t="shared" si="197"/>
        <v>0</v>
      </c>
      <c r="N376" s="14">
        <f t="shared" si="197"/>
        <v>0</v>
      </c>
      <c r="O376" s="14">
        <f t="shared" si="197"/>
        <v>0</v>
      </c>
      <c r="P376" s="14"/>
      <c r="Q376" s="14"/>
    </row>
    <row r="377" spans="2:17" hidden="1" outlineLevel="1" x14ac:dyDescent="0.2">
      <c r="B377" s="15">
        <v>545000</v>
      </c>
      <c r="D377" s="14">
        <f t="shared" ref="D377:O377" si="198">(D14*D91*D251)</f>
        <v>0</v>
      </c>
      <c r="E377" s="14">
        <f t="shared" si="198"/>
        <v>0</v>
      </c>
      <c r="F377" s="14">
        <f t="shared" si="198"/>
        <v>0</v>
      </c>
      <c r="G377" s="14">
        <f t="shared" si="198"/>
        <v>0</v>
      </c>
      <c r="H377" s="14">
        <f t="shared" si="198"/>
        <v>0</v>
      </c>
      <c r="I377" s="14">
        <f t="shared" si="198"/>
        <v>0</v>
      </c>
      <c r="J377" s="14">
        <f t="shared" si="198"/>
        <v>0</v>
      </c>
      <c r="K377" s="14">
        <f t="shared" si="198"/>
        <v>0</v>
      </c>
      <c r="L377" s="14">
        <f t="shared" si="198"/>
        <v>0</v>
      </c>
      <c r="M377" s="14">
        <f t="shared" si="198"/>
        <v>0</v>
      </c>
      <c r="N377" s="14">
        <f t="shared" si="198"/>
        <v>0</v>
      </c>
      <c r="O377" s="14">
        <f t="shared" si="198"/>
        <v>0</v>
      </c>
      <c r="P377" s="14"/>
      <c r="Q377" s="14"/>
    </row>
    <row r="378" spans="2:17" hidden="1" outlineLevel="1" x14ac:dyDescent="0.2">
      <c r="B378" s="29">
        <v>557000</v>
      </c>
      <c r="D378" s="14">
        <f t="shared" ref="D378:O378" si="199">(D15*D92*D252)</f>
        <v>0</v>
      </c>
      <c r="E378" s="14">
        <f t="shared" si="199"/>
        <v>0</v>
      </c>
      <c r="F378" s="14">
        <f t="shared" si="199"/>
        <v>0</v>
      </c>
      <c r="G378" s="14">
        <f t="shared" si="199"/>
        <v>0</v>
      </c>
      <c r="H378" s="14">
        <f t="shared" si="199"/>
        <v>0</v>
      </c>
      <c r="I378" s="14">
        <f t="shared" si="199"/>
        <v>0</v>
      </c>
      <c r="J378" s="14">
        <f t="shared" si="199"/>
        <v>0</v>
      </c>
      <c r="K378" s="14">
        <f t="shared" si="199"/>
        <v>0</v>
      </c>
      <c r="L378" s="14">
        <f t="shared" si="199"/>
        <v>0</v>
      </c>
      <c r="M378" s="14">
        <f t="shared" si="199"/>
        <v>0</v>
      </c>
      <c r="N378" s="14">
        <f t="shared" si="199"/>
        <v>0</v>
      </c>
      <c r="O378" s="14">
        <f t="shared" si="199"/>
        <v>0</v>
      </c>
      <c r="P378" s="14"/>
      <c r="Q378" s="14"/>
    </row>
    <row r="379" spans="2:17" hidden="1" outlineLevel="1" x14ac:dyDescent="0.2">
      <c r="B379" s="29">
        <v>560000</v>
      </c>
      <c r="D379" s="14">
        <f t="shared" ref="D379:O379" si="200">(D16*D93*D253)</f>
        <v>0</v>
      </c>
      <c r="E379" s="14">
        <f t="shared" si="200"/>
        <v>0</v>
      </c>
      <c r="F379" s="14">
        <f t="shared" si="200"/>
        <v>0</v>
      </c>
      <c r="G379" s="14">
        <f t="shared" si="200"/>
        <v>0</v>
      </c>
      <c r="H379" s="14">
        <f t="shared" si="200"/>
        <v>0</v>
      </c>
      <c r="I379" s="14">
        <f t="shared" si="200"/>
        <v>0</v>
      </c>
      <c r="J379" s="14">
        <f t="shared" si="200"/>
        <v>0</v>
      </c>
      <c r="K379" s="14">
        <f t="shared" si="200"/>
        <v>0</v>
      </c>
      <c r="L379" s="14">
        <f t="shared" si="200"/>
        <v>0</v>
      </c>
      <c r="M379" s="14">
        <f t="shared" si="200"/>
        <v>0</v>
      </c>
      <c r="N379" s="14">
        <f t="shared" si="200"/>
        <v>0</v>
      </c>
      <c r="O379" s="14">
        <f t="shared" si="200"/>
        <v>0</v>
      </c>
      <c r="P379" s="14"/>
      <c r="Q379" s="14"/>
    </row>
    <row r="380" spans="2:17" hidden="1" outlineLevel="1" x14ac:dyDescent="0.2">
      <c r="B380" s="29">
        <v>573000</v>
      </c>
      <c r="D380" s="14">
        <f t="shared" ref="D380:O380" si="201">(D17*D94*D254)</f>
        <v>0</v>
      </c>
      <c r="E380" s="14">
        <f t="shared" si="201"/>
        <v>0</v>
      </c>
      <c r="F380" s="14">
        <f t="shared" si="201"/>
        <v>0</v>
      </c>
      <c r="G380" s="14">
        <f t="shared" si="201"/>
        <v>0</v>
      </c>
      <c r="H380" s="14">
        <f t="shared" si="201"/>
        <v>0</v>
      </c>
      <c r="I380" s="14">
        <f t="shared" si="201"/>
        <v>0</v>
      </c>
      <c r="J380" s="14">
        <f t="shared" si="201"/>
        <v>0</v>
      </c>
      <c r="K380" s="14">
        <f t="shared" si="201"/>
        <v>0</v>
      </c>
      <c r="L380" s="14">
        <f t="shared" si="201"/>
        <v>0</v>
      </c>
      <c r="M380" s="14">
        <f t="shared" si="201"/>
        <v>0</v>
      </c>
      <c r="N380" s="14">
        <f t="shared" si="201"/>
        <v>0</v>
      </c>
      <c r="O380" s="14">
        <f t="shared" si="201"/>
        <v>0</v>
      </c>
      <c r="P380" s="14"/>
      <c r="Q380" s="14"/>
    </row>
    <row r="381" spans="2:17" hidden="1" outlineLevel="1" x14ac:dyDescent="0.2">
      <c r="B381" s="29">
        <v>580000</v>
      </c>
      <c r="D381" s="14">
        <f t="shared" ref="D381:O381" si="202">(D24*D95*D255)</f>
        <v>0</v>
      </c>
      <c r="E381" s="14">
        <f t="shared" si="202"/>
        <v>0</v>
      </c>
      <c r="F381" s="14">
        <f t="shared" si="202"/>
        <v>0</v>
      </c>
      <c r="G381" s="14">
        <f t="shared" si="202"/>
        <v>0</v>
      </c>
      <c r="H381" s="14">
        <f t="shared" si="202"/>
        <v>0</v>
      </c>
      <c r="I381" s="14">
        <f t="shared" si="202"/>
        <v>0</v>
      </c>
      <c r="J381" s="14">
        <f t="shared" si="202"/>
        <v>0</v>
      </c>
      <c r="K381" s="14">
        <f t="shared" si="202"/>
        <v>0</v>
      </c>
      <c r="L381" s="14">
        <f t="shared" si="202"/>
        <v>0</v>
      </c>
      <c r="M381" s="14">
        <f t="shared" si="202"/>
        <v>0</v>
      </c>
      <c r="N381" s="14">
        <f t="shared" si="202"/>
        <v>0</v>
      </c>
      <c r="O381" s="14">
        <f t="shared" si="202"/>
        <v>0</v>
      </c>
      <c r="P381" s="14"/>
      <c r="Q381" s="14"/>
    </row>
    <row r="382" spans="2:17" hidden="1" outlineLevel="1" x14ac:dyDescent="0.2">
      <c r="B382" s="29">
        <v>584000</v>
      </c>
      <c r="D382" s="14">
        <f t="shared" ref="D382:O382" si="203">(D25*D96*D256)</f>
        <v>0</v>
      </c>
      <c r="E382" s="14">
        <f t="shared" si="203"/>
        <v>0</v>
      </c>
      <c r="F382" s="14">
        <f t="shared" si="203"/>
        <v>0</v>
      </c>
      <c r="G382" s="14">
        <f t="shared" si="203"/>
        <v>0</v>
      </c>
      <c r="H382" s="14">
        <f t="shared" si="203"/>
        <v>0</v>
      </c>
      <c r="I382" s="14">
        <f t="shared" si="203"/>
        <v>0</v>
      </c>
      <c r="J382" s="14">
        <f t="shared" si="203"/>
        <v>0</v>
      </c>
      <c r="K382" s="14">
        <f t="shared" si="203"/>
        <v>0</v>
      </c>
      <c r="L382" s="14">
        <f t="shared" si="203"/>
        <v>0</v>
      </c>
      <c r="M382" s="14">
        <f t="shared" si="203"/>
        <v>0</v>
      </c>
      <c r="N382" s="14">
        <f t="shared" si="203"/>
        <v>0</v>
      </c>
      <c r="O382" s="14">
        <f t="shared" si="203"/>
        <v>0</v>
      </c>
      <c r="P382" s="14"/>
      <c r="Q382" s="14"/>
    </row>
    <row r="383" spans="2:17" hidden="1" outlineLevel="1" x14ac:dyDescent="0.2">
      <c r="B383" s="15">
        <v>588000</v>
      </c>
      <c r="D383" s="14">
        <f t="shared" ref="D383:O383" si="204">(D26*D97*D257)</f>
        <v>0</v>
      </c>
      <c r="E383" s="14">
        <f t="shared" si="204"/>
        <v>0</v>
      </c>
      <c r="F383" s="14">
        <f t="shared" si="204"/>
        <v>0</v>
      </c>
      <c r="G383" s="14">
        <f t="shared" si="204"/>
        <v>0</v>
      </c>
      <c r="H383" s="14">
        <f t="shared" si="204"/>
        <v>0</v>
      </c>
      <c r="I383" s="14">
        <f t="shared" si="204"/>
        <v>0</v>
      </c>
      <c r="J383" s="14">
        <f t="shared" si="204"/>
        <v>0</v>
      </c>
      <c r="K383" s="14">
        <f t="shared" si="204"/>
        <v>13.903385895827999</v>
      </c>
      <c r="L383" s="14">
        <f t="shared" si="204"/>
        <v>8.8767999999999994</v>
      </c>
      <c r="M383" s="14">
        <f t="shared" si="204"/>
        <v>874.2</v>
      </c>
      <c r="N383" s="14">
        <f t="shared" si="204"/>
        <v>0</v>
      </c>
      <c r="O383" s="14">
        <f t="shared" si="204"/>
        <v>0</v>
      </c>
      <c r="P383" s="14"/>
      <c r="Q383" s="14"/>
    </row>
    <row r="384" spans="2:17" hidden="1" outlineLevel="1" x14ac:dyDescent="0.2">
      <c r="B384" s="15">
        <v>870000</v>
      </c>
      <c r="D384" s="14">
        <f t="shared" ref="D384:O384" si="205">(D27*D98*D258)</f>
        <v>0</v>
      </c>
      <c r="E384" s="14">
        <f t="shared" si="205"/>
        <v>0</v>
      </c>
      <c r="F384" s="14">
        <f t="shared" si="205"/>
        <v>0</v>
      </c>
      <c r="G384" s="14">
        <f t="shared" si="205"/>
        <v>0</v>
      </c>
      <c r="H384" s="14">
        <f t="shared" si="205"/>
        <v>0</v>
      </c>
      <c r="I384" s="14">
        <f t="shared" si="205"/>
        <v>0</v>
      </c>
      <c r="J384" s="14">
        <f t="shared" si="205"/>
        <v>0</v>
      </c>
      <c r="K384" s="14">
        <f t="shared" si="205"/>
        <v>0</v>
      </c>
      <c r="L384" s="14">
        <f t="shared" si="205"/>
        <v>0</v>
      </c>
      <c r="M384" s="14">
        <f t="shared" si="205"/>
        <v>0</v>
      </c>
      <c r="N384" s="14">
        <f t="shared" si="205"/>
        <v>0</v>
      </c>
      <c r="O384" s="14">
        <f t="shared" si="205"/>
        <v>0</v>
      </c>
      <c r="P384" s="14"/>
      <c r="Q384" s="14"/>
    </row>
    <row r="385" spans="2:17" hidden="1" outlineLevel="1" x14ac:dyDescent="0.2">
      <c r="B385" s="29">
        <v>879000</v>
      </c>
      <c r="D385" s="14">
        <f t="shared" ref="D385:O385" si="206">(D28*D99*D259)</f>
        <v>0</v>
      </c>
      <c r="E385" s="14">
        <f t="shared" si="206"/>
        <v>0</v>
      </c>
      <c r="F385" s="14">
        <f t="shared" si="206"/>
        <v>0</v>
      </c>
      <c r="G385" s="14">
        <f t="shared" si="206"/>
        <v>0</v>
      </c>
      <c r="H385" s="14">
        <f t="shared" si="206"/>
        <v>0</v>
      </c>
      <c r="I385" s="14">
        <f t="shared" si="206"/>
        <v>0</v>
      </c>
      <c r="J385" s="14">
        <f t="shared" si="206"/>
        <v>0</v>
      </c>
      <c r="K385" s="14">
        <f t="shared" si="206"/>
        <v>0</v>
      </c>
      <c r="L385" s="14">
        <f t="shared" si="206"/>
        <v>0</v>
      </c>
      <c r="M385" s="14">
        <f t="shared" si="206"/>
        <v>0</v>
      </c>
      <c r="N385" s="14">
        <f t="shared" si="206"/>
        <v>0</v>
      </c>
      <c r="O385" s="14">
        <f t="shared" si="206"/>
        <v>0</v>
      </c>
      <c r="P385" s="14"/>
      <c r="Q385" s="14"/>
    </row>
    <row r="386" spans="2:17" hidden="1" outlineLevel="1" x14ac:dyDescent="0.2">
      <c r="B386" s="15">
        <v>880000</v>
      </c>
      <c r="D386" s="14">
        <f t="shared" ref="D386:O386" si="207">(D29*D100*D260)</f>
        <v>0</v>
      </c>
      <c r="E386" s="14">
        <f t="shared" si="207"/>
        <v>0</v>
      </c>
      <c r="F386" s="14">
        <f t="shared" si="207"/>
        <v>0</v>
      </c>
      <c r="G386" s="14">
        <f t="shared" si="207"/>
        <v>0</v>
      </c>
      <c r="H386" s="14">
        <f t="shared" si="207"/>
        <v>0</v>
      </c>
      <c r="I386" s="14">
        <f t="shared" si="207"/>
        <v>0</v>
      </c>
      <c r="J386" s="14">
        <f t="shared" si="207"/>
        <v>0</v>
      </c>
      <c r="K386" s="14">
        <f t="shared" si="207"/>
        <v>0</v>
      </c>
      <c r="L386" s="14">
        <f t="shared" si="207"/>
        <v>0</v>
      </c>
      <c r="M386" s="14">
        <f t="shared" si="207"/>
        <v>0</v>
      </c>
      <c r="N386" s="14">
        <f t="shared" si="207"/>
        <v>0</v>
      </c>
      <c r="O386" s="14">
        <f t="shared" si="207"/>
        <v>0</v>
      </c>
      <c r="P386" s="14"/>
      <c r="Q386" s="14"/>
    </row>
    <row r="387" spans="2:17" hidden="1" outlineLevel="1" x14ac:dyDescent="0.2">
      <c r="B387" s="29">
        <v>892000</v>
      </c>
      <c r="D387" s="14">
        <f t="shared" ref="D387:O387" si="208">(D30*D101*D261)</f>
        <v>189.88971788219007</v>
      </c>
      <c r="E387" s="14">
        <f t="shared" si="208"/>
        <v>0</v>
      </c>
      <c r="F387" s="14">
        <f t="shared" si="208"/>
        <v>0</v>
      </c>
      <c r="G387" s="14">
        <f t="shared" si="208"/>
        <v>0</v>
      </c>
      <c r="H387" s="14">
        <f t="shared" si="208"/>
        <v>0</v>
      </c>
      <c r="I387" s="14">
        <f t="shared" si="208"/>
        <v>0</v>
      </c>
      <c r="J387" s="14">
        <f t="shared" si="208"/>
        <v>0</v>
      </c>
      <c r="K387" s="14">
        <f t="shared" si="208"/>
        <v>0</v>
      </c>
      <c r="L387" s="14">
        <f t="shared" si="208"/>
        <v>0</v>
      </c>
      <c r="M387" s="14">
        <f t="shared" si="208"/>
        <v>0</v>
      </c>
      <c r="N387" s="14">
        <f t="shared" si="208"/>
        <v>0</v>
      </c>
      <c r="O387" s="14">
        <f t="shared" si="208"/>
        <v>0</v>
      </c>
      <c r="P387" s="14"/>
      <c r="Q387" s="14"/>
    </row>
    <row r="388" spans="2:17" hidden="1" outlineLevel="1" x14ac:dyDescent="0.2">
      <c r="B388" s="15">
        <v>905000</v>
      </c>
      <c r="D388" s="14">
        <f t="shared" ref="D388:O388" si="209">(D31*D102*D262)</f>
        <v>22.6854969</v>
      </c>
      <c r="E388" s="14">
        <f t="shared" si="209"/>
        <v>5.7820781695380008</v>
      </c>
      <c r="F388" s="14">
        <f t="shared" si="209"/>
        <v>461.98358000000002</v>
      </c>
      <c r="G388" s="14">
        <f t="shared" si="209"/>
        <v>0</v>
      </c>
      <c r="H388" s="14">
        <f t="shared" si="209"/>
        <v>0</v>
      </c>
      <c r="I388" s="14">
        <f t="shared" si="209"/>
        <v>0</v>
      </c>
      <c r="J388" s="14">
        <f t="shared" si="209"/>
        <v>0</v>
      </c>
      <c r="K388" s="14">
        <f t="shared" si="209"/>
        <v>0</v>
      </c>
      <c r="L388" s="14">
        <f t="shared" si="209"/>
        <v>0</v>
      </c>
      <c r="M388" s="14">
        <f t="shared" si="209"/>
        <v>0</v>
      </c>
      <c r="N388" s="14">
        <f t="shared" si="209"/>
        <v>0</v>
      </c>
      <c r="O388" s="14">
        <f t="shared" si="209"/>
        <v>0</v>
      </c>
      <c r="P388" s="14"/>
      <c r="Q388" s="14"/>
    </row>
    <row r="389" spans="2:17" hidden="1" outlineLevel="1" x14ac:dyDescent="0.2">
      <c r="B389" s="15">
        <v>908000</v>
      </c>
      <c r="D389" s="14">
        <f t="shared" ref="D389:O389" si="210">(D32*D103*D263)</f>
        <v>0</v>
      </c>
      <c r="E389" s="14">
        <f t="shared" si="210"/>
        <v>385.93889028545408</v>
      </c>
      <c r="F389" s="14">
        <f t="shared" si="210"/>
        <v>0</v>
      </c>
      <c r="G389" s="14">
        <f t="shared" si="210"/>
        <v>0</v>
      </c>
      <c r="H389" s="14">
        <f t="shared" si="210"/>
        <v>0</v>
      </c>
      <c r="I389" s="14">
        <f t="shared" si="210"/>
        <v>0</v>
      </c>
      <c r="J389" s="14">
        <f t="shared" si="210"/>
        <v>0</v>
      </c>
      <c r="K389" s="14">
        <f t="shared" si="210"/>
        <v>0</v>
      </c>
      <c r="L389" s="14">
        <f t="shared" si="210"/>
        <v>0</v>
      </c>
      <c r="M389" s="14">
        <f t="shared" si="210"/>
        <v>0</v>
      </c>
      <c r="N389" s="14">
        <f t="shared" si="210"/>
        <v>0</v>
      </c>
      <c r="O389" s="14">
        <f t="shared" si="210"/>
        <v>0</v>
      </c>
      <c r="P389" s="14"/>
      <c r="Q389" s="14"/>
    </row>
    <row r="390" spans="2:17" hidden="1" outlineLevel="1" x14ac:dyDescent="0.2">
      <c r="B390" s="15">
        <v>909000</v>
      </c>
      <c r="D390" s="14">
        <f t="shared" ref="D390:O390" si="211">(D33*D104*D264)</f>
        <v>9.1706121218250001</v>
      </c>
      <c r="E390" s="14">
        <f t="shared" si="211"/>
        <v>0</v>
      </c>
      <c r="F390" s="14">
        <f t="shared" si="211"/>
        <v>0</v>
      </c>
      <c r="G390" s="14">
        <f t="shared" si="211"/>
        <v>0</v>
      </c>
      <c r="H390" s="14">
        <f t="shared" si="211"/>
        <v>0</v>
      </c>
      <c r="I390" s="14">
        <f t="shared" si="211"/>
        <v>0</v>
      </c>
      <c r="J390" s="14">
        <f t="shared" si="211"/>
        <v>0</v>
      </c>
      <c r="K390" s="14">
        <f t="shared" si="211"/>
        <v>0</v>
      </c>
      <c r="L390" s="14">
        <f t="shared" si="211"/>
        <v>0</v>
      </c>
      <c r="M390" s="14">
        <f t="shared" si="211"/>
        <v>0</v>
      </c>
      <c r="N390" s="14">
        <f t="shared" si="211"/>
        <v>0</v>
      </c>
      <c r="O390" s="14">
        <f t="shared" si="211"/>
        <v>0</v>
      </c>
      <c r="P390" s="14"/>
      <c r="Q390" s="14"/>
    </row>
    <row r="391" spans="2:17" hidden="1" outlineLevel="1" x14ac:dyDescent="0.2">
      <c r="B391" s="15">
        <v>921000</v>
      </c>
      <c r="D391" s="14">
        <f t="shared" ref="D391:O391" si="212">(D34*D106*D265)</f>
        <v>263.75068952078402</v>
      </c>
      <c r="E391" s="14">
        <f t="shared" si="212"/>
        <v>26.931949583264007</v>
      </c>
      <c r="F391" s="14">
        <f t="shared" si="212"/>
        <v>0</v>
      </c>
      <c r="G391" s="14">
        <f t="shared" si="212"/>
        <v>0</v>
      </c>
      <c r="H391" s="14">
        <f t="shared" si="212"/>
        <v>0</v>
      </c>
      <c r="I391" s="14">
        <f t="shared" si="212"/>
        <v>0</v>
      </c>
      <c r="J391" s="14">
        <f t="shared" si="212"/>
        <v>0</v>
      </c>
      <c r="K391" s="14">
        <f t="shared" si="212"/>
        <v>480.97504540800003</v>
      </c>
      <c r="L391" s="14">
        <f t="shared" si="212"/>
        <v>0</v>
      </c>
      <c r="M391" s="14">
        <f t="shared" si="212"/>
        <v>0</v>
      </c>
      <c r="N391" s="14">
        <f t="shared" si="212"/>
        <v>0</v>
      </c>
      <c r="O391" s="14">
        <f t="shared" si="212"/>
        <v>0</v>
      </c>
      <c r="P391" s="14"/>
      <c r="Q391" s="14"/>
    </row>
    <row r="392" spans="2:17" hidden="1" outlineLevel="1" x14ac:dyDescent="0.2">
      <c r="B392" s="29">
        <v>923000</v>
      </c>
      <c r="D392" s="14">
        <f t="shared" ref="D392:O392" si="213">(D35*D107*D266)</f>
        <v>8.4259461535359979</v>
      </c>
      <c r="E392" s="14">
        <f t="shared" si="213"/>
        <v>0</v>
      </c>
      <c r="F392" s="14">
        <f t="shared" si="213"/>
        <v>0</v>
      </c>
      <c r="G392" s="14">
        <f t="shared" si="213"/>
        <v>0</v>
      </c>
      <c r="H392" s="14">
        <f t="shared" si="213"/>
        <v>0</v>
      </c>
      <c r="I392" s="14">
        <f t="shared" si="213"/>
        <v>0</v>
      </c>
      <c r="J392" s="14">
        <f t="shared" si="213"/>
        <v>0</v>
      </c>
      <c r="K392" s="14">
        <f t="shared" si="213"/>
        <v>0</v>
      </c>
      <c r="L392" s="14">
        <f t="shared" si="213"/>
        <v>0</v>
      </c>
      <c r="M392" s="14">
        <f t="shared" si="213"/>
        <v>0</v>
      </c>
      <c r="N392" s="14">
        <f t="shared" si="213"/>
        <v>0</v>
      </c>
      <c r="O392" s="14">
        <f t="shared" si="213"/>
        <v>0</v>
      </c>
      <c r="P392" s="14"/>
      <c r="Q392" s="14"/>
    </row>
    <row r="393" spans="2:17" hidden="1" outlineLevel="1" x14ac:dyDescent="0.2">
      <c r="B393" s="29">
        <v>925100</v>
      </c>
      <c r="D393" s="14">
        <f t="shared" ref="D393:O393" si="214">(D36*D108*D267)</f>
        <v>379.4182812848</v>
      </c>
      <c r="E393" s="14">
        <f t="shared" si="214"/>
        <v>1.5448655200000003</v>
      </c>
      <c r="F393" s="14">
        <f t="shared" si="214"/>
        <v>0</v>
      </c>
      <c r="G393" s="14">
        <f t="shared" si="214"/>
        <v>0</v>
      </c>
      <c r="H393" s="14">
        <f t="shared" si="214"/>
        <v>0</v>
      </c>
      <c r="I393" s="14">
        <f t="shared" si="214"/>
        <v>0</v>
      </c>
      <c r="J393" s="14">
        <f t="shared" si="214"/>
        <v>0</v>
      </c>
      <c r="K393" s="14">
        <f t="shared" si="214"/>
        <v>0</v>
      </c>
      <c r="L393" s="14">
        <f t="shared" si="214"/>
        <v>0</v>
      </c>
      <c r="M393" s="14">
        <f t="shared" si="214"/>
        <v>0</v>
      </c>
      <c r="N393" s="14">
        <f t="shared" si="214"/>
        <v>0</v>
      </c>
      <c r="O393" s="14">
        <f t="shared" si="214"/>
        <v>0</v>
      </c>
      <c r="P393" s="14"/>
      <c r="Q393" s="14"/>
    </row>
    <row r="394" spans="2:17" hidden="1" outlineLevel="1" x14ac:dyDescent="0.2">
      <c r="B394" s="15">
        <v>930200</v>
      </c>
      <c r="D394" s="14">
        <f t="shared" ref="D394:O394" si="215">(D37*D109*D268)</f>
        <v>691.61417270971197</v>
      </c>
      <c r="E394" s="14">
        <f t="shared" si="215"/>
        <v>150.25114869036801</v>
      </c>
      <c r="F394" s="14">
        <f t="shared" si="215"/>
        <v>1062.1886462</v>
      </c>
      <c r="G394" s="14">
        <f t="shared" si="215"/>
        <v>0</v>
      </c>
      <c r="H394" s="14">
        <f t="shared" si="215"/>
        <v>0</v>
      </c>
      <c r="I394" s="14">
        <f t="shared" si="215"/>
        <v>0</v>
      </c>
      <c r="J394" s="14">
        <f t="shared" si="215"/>
        <v>0</v>
      </c>
      <c r="K394" s="14">
        <f t="shared" si="215"/>
        <v>157.79023228800003</v>
      </c>
      <c r="L394" s="14">
        <f t="shared" si="215"/>
        <v>0</v>
      </c>
      <c r="M394" s="14">
        <f t="shared" si="215"/>
        <v>0</v>
      </c>
      <c r="N394" s="14">
        <f t="shared" si="215"/>
        <v>0</v>
      </c>
      <c r="O394" s="14">
        <f t="shared" si="215"/>
        <v>0</v>
      </c>
      <c r="P394" s="14"/>
      <c r="Q394" s="14"/>
    </row>
    <row r="395" spans="2:17" hidden="1" outlineLevel="1" x14ac:dyDescent="0.2">
      <c r="B395" s="15">
        <v>935000</v>
      </c>
      <c r="D395" s="14">
        <f t="shared" ref="D395:O395" si="216">(D38*D110*D269)</f>
        <v>734.50684247520007</v>
      </c>
      <c r="E395" s="14">
        <f t="shared" si="216"/>
        <v>0</v>
      </c>
      <c r="F395" s="14">
        <f t="shared" si="216"/>
        <v>0</v>
      </c>
      <c r="G395" s="14">
        <f t="shared" si="216"/>
        <v>0</v>
      </c>
      <c r="H395" s="14">
        <f t="shared" si="216"/>
        <v>0</v>
      </c>
      <c r="I395" s="14">
        <f t="shared" si="216"/>
        <v>0</v>
      </c>
      <c r="J395" s="14">
        <f t="shared" si="216"/>
        <v>0</v>
      </c>
      <c r="K395" s="14">
        <f t="shared" si="216"/>
        <v>0</v>
      </c>
      <c r="L395" s="14">
        <f t="shared" si="216"/>
        <v>0</v>
      </c>
      <c r="M395" s="14">
        <f t="shared" si="216"/>
        <v>0</v>
      </c>
      <c r="N395" s="14">
        <f t="shared" si="216"/>
        <v>0</v>
      </c>
      <c r="O395" s="14">
        <f t="shared" si="216"/>
        <v>0</v>
      </c>
      <c r="P395" s="14"/>
      <c r="Q395" s="14"/>
    </row>
    <row r="396" spans="2:17" ht="13.5" hidden="1" outlineLevel="1" thickBot="1" x14ac:dyDescent="0.25">
      <c r="B396" s="18"/>
      <c r="C396" s="18"/>
      <c r="D396" s="9" t="e">
        <f t="shared" ref="D396:O396" si="217">SUM(D371:D395)</f>
        <v>#REF!</v>
      </c>
      <c r="E396" s="9" t="e">
        <f t="shared" si="217"/>
        <v>#REF!</v>
      </c>
      <c r="F396" s="9" t="e">
        <f t="shared" si="217"/>
        <v>#REF!</v>
      </c>
      <c r="G396" s="9" t="e">
        <f t="shared" si="217"/>
        <v>#REF!</v>
      </c>
      <c r="H396" s="9" t="e">
        <f t="shared" si="217"/>
        <v>#REF!</v>
      </c>
      <c r="I396" s="9" t="e">
        <f t="shared" si="217"/>
        <v>#REF!</v>
      </c>
      <c r="J396" s="9" t="e">
        <f t="shared" si="217"/>
        <v>#REF!</v>
      </c>
      <c r="K396" s="9" t="e">
        <f t="shared" si="217"/>
        <v>#REF!</v>
      </c>
      <c r="L396" s="9" t="e">
        <f t="shared" si="217"/>
        <v>#REF!</v>
      </c>
      <c r="M396" s="9" t="e">
        <f t="shared" si="217"/>
        <v>#REF!</v>
      </c>
      <c r="N396" s="9" t="e">
        <f t="shared" si="217"/>
        <v>#REF!</v>
      </c>
      <c r="O396" s="9" t="e">
        <f t="shared" si="217"/>
        <v>#REF!</v>
      </c>
      <c r="P396" s="14"/>
      <c r="Q396" s="14"/>
    </row>
    <row r="397" spans="2:17" hidden="1" outlineLevel="1" x14ac:dyDescent="0.2">
      <c r="D397" s="15"/>
      <c r="P397" s="14"/>
      <c r="Q397" s="14"/>
    </row>
    <row r="398" spans="2:17" hidden="1" outlineLevel="1" x14ac:dyDescent="0.2">
      <c r="D398" s="15"/>
      <c r="P398" s="14"/>
      <c r="Q398" s="14"/>
    </row>
    <row r="399" spans="2:17" hidden="1" outlineLevel="1" x14ac:dyDescent="0.2">
      <c r="B399" s="15" t="s">
        <v>245</v>
      </c>
      <c r="D399" s="11" t="s">
        <v>231</v>
      </c>
      <c r="E399" s="11" t="s">
        <v>232</v>
      </c>
      <c r="F399" s="11" t="s">
        <v>233</v>
      </c>
      <c r="G399" s="11" t="s">
        <v>234</v>
      </c>
      <c r="H399" s="11" t="s">
        <v>235</v>
      </c>
      <c r="I399" s="11" t="s">
        <v>236</v>
      </c>
      <c r="J399" s="11" t="s">
        <v>237</v>
      </c>
      <c r="K399" s="11" t="s">
        <v>238</v>
      </c>
      <c r="L399" s="11" t="s">
        <v>601</v>
      </c>
      <c r="M399" s="11" t="s">
        <v>239</v>
      </c>
      <c r="N399" s="11" t="s">
        <v>240</v>
      </c>
      <c r="O399" s="11" t="s">
        <v>241</v>
      </c>
      <c r="P399" s="14"/>
      <c r="Q399" s="14"/>
    </row>
    <row r="400" spans="2:17" hidden="1" outlineLevel="1" x14ac:dyDescent="0.2">
      <c r="B400" s="15">
        <v>426500</v>
      </c>
      <c r="D400" s="14">
        <f t="shared" ref="D400:O400" si="218">(D9*D116)</f>
        <v>0</v>
      </c>
      <c r="E400" s="14">
        <f t="shared" si="218"/>
        <v>0</v>
      </c>
      <c r="F400" s="14">
        <f t="shared" si="218"/>
        <v>0</v>
      </c>
      <c r="G400" s="14">
        <f t="shared" si="218"/>
        <v>0</v>
      </c>
      <c r="H400" s="14">
        <f t="shared" si="218"/>
        <v>0</v>
      </c>
      <c r="I400" s="14">
        <f t="shared" si="218"/>
        <v>0</v>
      </c>
      <c r="J400" s="14">
        <f t="shared" si="218"/>
        <v>0</v>
      </c>
      <c r="K400" s="14">
        <f t="shared" si="218"/>
        <v>0</v>
      </c>
      <c r="L400" s="14">
        <f t="shared" si="218"/>
        <v>0</v>
      </c>
      <c r="M400" s="14">
        <f t="shared" si="218"/>
        <v>0</v>
      </c>
      <c r="N400" s="14">
        <f t="shared" si="218"/>
        <v>0</v>
      </c>
      <c r="O400" s="14">
        <f t="shared" si="218"/>
        <v>0</v>
      </c>
      <c r="P400" s="14"/>
      <c r="Q400" s="14"/>
    </row>
    <row r="401" spans="2:17" hidden="1" outlineLevel="1" x14ac:dyDescent="0.2">
      <c r="B401" s="15">
        <v>506000</v>
      </c>
      <c r="D401" s="14">
        <f t="shared" ref="D401:O401" si="219">(D10*D117)</f>
        <v>0</v>
      </c>
      <c r="E401" s="14">
        <f t="shared" si="219"/>
        <v>0</v>
      </c>
      <c r="F401" s="14">
        <f t="shared" si="219"/>
        <v>0</v>
      </c>
      <c r="G401" s="14">
        <f t="shared" si="219"/>
        <v>0</v>
      </c>
      <c r="H401" s="14">
        <f t="shared" si="219"/>
        <v>0</v>
      </c>
      <c r="I401" s="14">
        <f t="shared" si="219"/>
        <v>0</v>
      </c>
      <c r="J401" s="14">
        <f t="shared" si="219"/>
        <v>0</v>
      </c>
      <c r="K401" s="14">
        <f t="shared" si="219"/>
        <v>0</v>
      </c>
      <c r="L401" s="14">
        <f t="shared" si="219"/>
        <v>0</v>
      </c>
      <c r="M401" s="14">
        <f t="shared" si="219"/>
        <v>0</v>
      </c>
      <c r="N401" s="14">
        <f t="shared" si="219"/>
        <v>0</v>
      </c>
      <c r="O401" s="14">
        <f t="shared" si="219"/>
        <v>0</v>
      </c>
      <c r="P401" s="14"/>
      <c r="Q401" s="14"/>
    </row>
    <row r="402" spans="2:17" hidden="1" outlineLevel="1" x14ac:dyDescent="0.2">
      <c r="B402" s="15">
        <v>535000</v>
      </c>
      <c r="D402" s="14" t="e">
        <f>(#REF!*D118)</f>
        <v>#REF!</v>
      </c>
      <c r="E402" s="14" t="e">
        <f>(#REF!*E118)</f>
        <v>#REF!</v>
      </c>
      <c r="F402" s="14" t="e">
        <f>(#REF!*F118)</f>
        <v>#REF!</v>
      </c>
      <c r="G402" s="14" t="e">
        <f>(#REF!*G118)</f>
        <v>#REF!</v>
      </c>
      <c r="H402" s="14" t="e">
        <f>(#REF!*H118)</f>
        <v>#REF!</v>
      </c>
      <c r="I402" s="14" t="e">
        <f>(#REF!*I118)</f>
        <v>#REF!</v>
      </c>
      <c r="J402" s="14" t="e">
        <f>(#REF!*J118)</f>
        <v>#REF!</v>
      </c>
      <c r="K402" s="14" t="e">
        <f>(#REF!*K118)</f>
        <v>#REF!</v>
      </c>
      <c r="L402" s="14" t="e">
        <f>(#REF!*L118)</f>
        <v>#REF!</v>
      </c>
      <c r="M402" s="14" t="e">
        <f>(#REF!*M118)</f>
        <v>#REF!</v>
      </c>
      <c r="N402" s="14" t="e">
        <f>(#REF!*N118)</f>
        <v>#REF!</v>
      </c>
      <c r="O402" s="14" t="e">
        <f>(#REF!*O118)</f>
        <v>#REF!</v>
      </c>
      <c r="P402" s="14"/>
      <c r="Q402" s="14"/>
    </row>
    <row r="403" spans="2:17" hidden="1" outlineLevel="1" x14ac:dyDescent="0.2">
      <c r="B403" s="15">
        <v>537000</v>
      </c>
      <c r="D403" s="14">
        <f t="shared" ref="D403:O403" si="220">(D11*D119)</f>
        <v>0</v>
      </c>
      <c r="E403" s="14">
        <f t="shared" si="220"/>
        <v>0</v>
      </c>
      <c r="F403" s="14">
        <f t="shared" si="220"/>
        <v>0</v>
      </c>
      <c r="G403" s="14">
        <f t="shared" si="220"/>
        <v>0</v>
      </c>
      <c r="H403" s="14">
        <f t="shared" si="220"/>
        <v>0</v>
      </c>
      <c r="I403" s="14">
        <f t="shared" si="220"/>
        <v>0</v>
      </c>
      <c r="J403" s="14">
        <f t="shared" si="220"/>
        <v>0</v>
      </c>
      <c r="K403" s="14">
        <f t="shared" si="220"/>
        <v>0</v>
      </c>
      <c r="L403" s="14">
        <f t="shared" si="220"/>
        <v>0</v>
      </c>
      <c r="M403" s="14">
        <f t="shared" si="220"/>
        <v>0</v>
      </c>
      <c r="N403" s="14">
        <f t="shared" si="220"/>
        <v>0</v>
      </c>
      <c r="O403" s="14">
        <f t="shared" si="220"/>
        <v>0</v>
      </c>
      <c r="P403" s="14"/>
      <c r="Q403" s="14"/>
    </row>
    <row r="404" spans="2:17" hidden="1" outlineLevel="1" x14ac:dyDescent="0.2">
      <c r="B404" s="29">
        <v>539000</v>
      </c>
      <c r="D404" s="14">
        <f t="shared" ref="D404:O404" si="221">(D12*D120)</f>
        <v>0</v>
      </c>
      <c r="E404" s="14">
        <f t="shared" si="221"/>
        <v>0</v>
      </c>
      <c r="F404" s="14">
        <f t="shared" si="221"/>
        <v>0</v>
      </c>
      <c r="G404" s="14">
        <f t="shared" si="221"/>
        <v>0</v>
      </c>
      <c r="H404" s="14">
        <f t="shared" si="221"/>
        <v>0</v>
      </c>
      <c r="I404" s="14">
        <f t="shared" si="221"/>
        <v>0</v>
      </c>
      <c r="J404" s="14">
        <f t="shared" si="221"/>
        <v>0</v>
      </c>
      <c r="K404" s="14">
        <f t="shared" si="221"/>
        <v>0</v>
      </c>
      <c r="L404" s="14">
        <f t="shared" si="221"/>
        <v>0</v>
      </c>
      <c r="M404" s="14">
        <f t="shared" si="221"/>
        <v>0</v>
      </c>
      <c r="N404" s="14">
        <f t="shared" si="221"/>
        <v>0</v>
      </c>
      <c r="O404" s="14">
        <f t="shared" si="221"/>
        <v>0</v>
      </c>
      <c r="P404" s="14"/>
      <c r="Q404" s="14"/>
    </row>
    <row r="405" spans="2:17" hidden="1" outlineLevel="1" x14ac:dyDescent="0.2">
      <c r="B405" s="29">
        <v>544000</v>
      </c>
      <c r="D405" s="14">
        <f t="shared" ref="D405:O405" si="222">(D13*D121)</f>
        <v>0</v>
      </c>
      <c r="E405" s="14">
        <f t="shared" si="222"/>
        <v>0</v>
      </c>
      <c r="F405" s="14">
        <f t="shared" si="222"/>
        <v>0</v>
      </c>
      <c r="G405" s="14">
        <f t="shared" si="222"/>
        <v>0</v>
      </c>
      <c r="H405" s="14">
        <f t="shared" si="222"/>
        <v>0</v>
      </c>
      <c r="I405" s="14">
        <f t="shared" si="222"/>
        <v>0</v>
      </c>
      <c r="J405" s="14">
        <f t="shared" si="222"/>
        <v>0</v>
      </c>
      <c r="K405" s="14">
        <f t="shared" si="222"/>
        <v>0</v>
      </c>
      <c r="L405" s="14">
        <f t="shared" si="222"/>
        <v>0</v>
      </c>
      <c r="M405" s="14">
        <f t="shared" si="222"/>
        <v>0</v>
      </c>
      <c r="N405" s="14">
        <f t="shared" si="222"/>
        <v>0</v>
      </c>
      <c r="O405" s="14">
        <f t="shared" si="222"/>
        <v>0</v>
      </c>
      <c r="P405" s="14"/>
      <c r="Q405" s="14"/>
    </row>
    <row r="406" spans="2:17" hidden="1" outlineLevel="1" x14ac:dyDescent="0.2">
      <c r="B406" s="15">
        <v>545000</v>
      </c>
      <c r="D406" s="14">
        <f t="shared" ref="D406:O406" si="223">(D14*D122)</f>
        <v>0</v>
      </c>
      <c r="E406" s="14">
        <f t="shared" si="223"/>
        <v>0</v>
      </c>
      <c r="F406" s="14">
        <f t="shared" si="223"/>
        <v>0</v>
      </c>
      <c r="G406" s="14">
        <f t="shared" si="223"/>
        <v>0</v>
      </c>
      <c r="H406" s="14">
        <f t="shared" si="223"/>
        <v>0</v>
      </c>
      <c r="I406" s="14">
        <f t="shared" si="223"/>
        <v>0</v>
      </c>
      <c r="J406" s="14">
        <f t="shared" si="223"/>
        <v>0</v>
      </c>
      <c r="K406" s="14">
        <f t="shared" si="223"/>
        <v>0</v>
      </c>
      <c r="L406" s="14">
        <f t="shared" si="223"/>
        <v>0</v>
      </c>
      <c r="M406" s="14">
        <f t="shared" si="223"/>
        <v>0</v>
      </c>
      <c r="N406" s="14">
        <f t="shared" si="223"/>
        <v>0</v>
      </c>
      <c r="O406" s="14">
        <f t="shared" si="223"/>
        <v>0</v>
      </c>
      <c r="P406" s="14"/>
      <c r="Q406" s="14"/>
    </row>
    <row r="407" spans="2:17" hidden="1" outlineLevel="1" x14ac:dyDescent="0.2">
      <c r="B407" s="29">
        <v>557000</v>
      </c>
      <c r="D407" s="14">
        <f t="shared" ref="D407:O407" si="224">(D15*D123)</f>
        <v>0</v>
      </c>
      <c r="E407" s="14">
        <f t="shared" si="224"/>
        <v>0</v>
      </c>
      <c r="F407" s="14">
        <f t="shared" si="224"/>
        <v>0</v>
      </c>
      <c r="G407" s="14">
        <f t="shared" si="224"/>
        <v>0</v>
      </c>
      <c r="H407" s="14">
        <f t="shared" si="224"/>
        <v>0</v>
      </c>
      <c r="I407" s="14">
        <f t="shared" si="224"/>
        <v>0</v>
      </c>
      <c r="J407" s="14">
        <f t="shared" si="224"/>
        <v>0</v>
      </c>
      <c r="K407" s="14">
        <f t="shared" si="224"/>
        <v>0</v>
      </c>
      <c r="L407" s="14">
        <f t="shared" si="224"/>
        <v>0</v>
      </c>
      <c r="M407" s="14">
        <f t="shared" si="224"/>
        <v>0</v>
      </c>
      <c r="N407" s="14">
        <f t="shared" si="224"/>
        <v>0</v>
      </c>
      <c r="O407" s="14">
        <f t="shared" si="224"/>
        <v>0</v>
      </c>
      <c r="P407" s="14"/>
      <c r="Q407" s="14"/>
    </row>
    <row r="408" spans="2:17" hidden="1" outlineLevel="1" x14ac:dyDescent="0.2">
      <c r="B408" s="29">
        <v>560000</v>
      </c>
      <c r="D408" s="14">
        <f t="shared" ref="D408:O408" si="225">(D16*D124)</f>
        <v>0</v>
      </c>
      <c r="E408" s="14">
        <f t="shared" si="225"/>
        <v>0</v>
      </c>
      <c r="F408" s="14">
        <f t="shared" si="225"/>
        <v>0</v>
      </c>
      <c r="G408" s="14">
        <f t="shared" si="225"/>
        <v>0</v>
      </c>
      <c r="H408" s="14">
        <f t="shared" si="225"/>
        <v>0</v>
      </c>
      <c r="I408" s="14">
        <f t="shared" si="225"/>
        <v>0</v>
      </c>
      <c r="J408" s="14">
        <f t="shared" si="225"/>
        <v>0</v>
      </c>
      <c r="K408" s="14">
        <f t="shared" si="225"/>
        <v>0</v>
      </c>
      <c r="L408" s="14">
        <f t="shared" si="225"/>
        <v>0</v>
      </c>
      <c r="M408" s="14">
        <f t="shared" si="225"/>
        <v>0</v>
      </c>
      <c r="N408" s="14">
        <f t="shared" si="225"/>
        <v>0</v>
      </c>
      <c r="O408" s="14">
        <f t="shared" si="225"/>
        <v>0</v>
      </c>
      <c r="P408" s="14"/>
      <c r="Q408" s="14"/>
    </row>
    <row r="409" spans="2:17" hidden="1" outlineLevel="1" x14ac:dyDescent="0.2">
      <c r="B409" s="29">
        <v>573000</v>
      </c>
      <c r="D409" s="14">
        <f t="shared" ref="D409:O409" si="226">(D17*D125)</f>
        <v>0</v>
      </c>
      <c r="E409" s="14">
        <f t="shared" si="226"/>
        <v>0</v>
      </c>
      <c r="F409" s="14">
        <f t="shared" si="226"/>
        <v>0</v>
      </c>
      <c r="G409" s="14">
        <f t="shared" si="226"/>
        <v>0</v>
      </c>
      <c r="H409" s="14">
        <f t="shared" si="226"/>
        <v>0</v>
      </c>
      <c r="I409" s="14">
        <f t="shared" si="226"/>
        <v>0</v>
      </c>
      <c r="J409" s="14">
        <f t="shared" si="226"/>
        <v>0</v>
      </c>
      <c r="K409" s="14">
        <f t="shared" si="226"/>
        <v>0</v>
      </c>
      <c r="L409" s="14">
        <f t="shared" si="226"/>
        <v>0</v>
      </c>
      <c r="M409" s="14">
        <f t="shared" si="226"/>
        <v>0</v>
      </c>
      <c r="N409" s="14">
        <f t="shared" si="226"/>
        <v>0</v>
      </c>
      <c r="O409" s="14">
        <f t="shared" si="226"/>
        <v>0</v>
      </c>
      <c r="P409" s="14"/>
      <c r="Q409" s="14"/>
    </row>
    <row r="410" spans="2:17" hidden="1" outlineLevel="1" x14ac:dyDescent="0.2">
      <c r="B410" s="29">
        <v>580000</v>
      </c>
      <c r="D410" s="14">
        <f t="shared" ref="D410:O410" si="227">(D24*D126)</f>
        <v>0</v>
      </c>
      <c r="E410" s="14">
        <f t="shared" si="227"/>
        <v>0</v>
      </c>
      <c r="F410" s="14">
        <f t="shared" si="227"/>
        <v>0</v>
      </c>
      <c r="G410" s="14">
        <f t="shared" si="227"/>
        <v>0</v>
      </c>
      <c r="H410" s="14">
        <f t="shared" si="227"/>
        <v>0</v>
      </c>
      <c r="I410" s="14">
        <f t="shared" si="227"/>
        <v>0</v>
      </c>
      <c r="J410" s="14">
        <f t="shared" si="227"/>
        <v>0</v>
      </c>
      <c r="K410" s="14">
        <f t="shared" si="227"/>
        <v>0</v>
      </c>
      <c r="L410" s="14">
        <f t="shared" si="227"/>
        <v>0</v>
      </c>
      <c r="M410" s="14">
        <f t="shared" si="227"/>
        <v>0</v>
      </c>
      <c r="N410" s="14">
        <f t="shared" si="227"/>
        <v>0</v>
      </c>
      <c r="O410" s="14">
        <f t="shared" si="227"/>
        <v>0</v>
      </c>
      <c r="P410" s="14"/>
      <c r="Q410" s="14"/>
    </row>
    <row r="411" spans="2:17" hidden="1" outlineLevel="1" x14ac:dyDescent="0.2">
      <c r="B411" s="29">
        <v>584000</v>
      </c>
      <c r="D411" s="14">
        <f t="shared" ref="D411:O411" si="228">(D25*D127)</f>
        <v>0</v>
      </c>
      <c r="E411" s="14">
        <f t="shared" si="228"/>
        <v>0</v>
      </c>
      <c r="F411" s="14">
        <f t="shared" si="228"/>
        <v>0</v>
      </c>
      <c r="G411" s="14">
        <f t="shared" si="228"/>
        <v>0</v>
      </c>
      <c r="H411" s="14">
        <f t="shared" si="228"/>
        <v>0</v>
      </c>
      <c r="I411" s="14">
        <f t="shared" si="228"/>
        <v>0</v>
      </c>
      <c r="J411" s="14">
        <f t="shared" si="228"/>
        <v>0</v>
      </c>
      <c r="K411" s="14">
        <f t="shared" si="228"/>
        <v>0</v>
      </c>
      <c r="L411" s="14">
        <f t="shared" si="228"/>
        <v>0</v>
      </c>
      <c r="M411" s="14">
        <f t="shared" si="228"/>
        <v>0</v>
      </c>
      <c r="N411" s="14">
        <f t="shared" si="228"/>
        <v>225</v>
      </c>
      <c r="O411" s="14">
        <f t="shared" si="228"/>
        <v>0</v>
      </c>
      <c r="P411" s="14"/>
      <c r="Q411" s="14"/>
    </row>
    <row r="412" spans="2:17" hidden="1" outlineLevel="1" x14ac:dyDescent="0.2">
      <c r="B412" s="15">
        <v>588000</v>
      </c>
      <c r="D412" s="14">
        <f t="shared" ref="D412:O412" si="229">(D26*D128)</f>
        <v>0</v>
      </c>
      <c r="E412" s="14">
        <f t="shared" si="229"/>
        <v>0</v>
      </c>
      <c r="F412" s="14">
        <f t="shared" si="229"/>
        <v>0</v>
      </c>
      <c r="G412" s="14">
        <f t="shared" si="229"/>
        <v>0</v>
      </c>
      <c r="H412" s="14">
        <f t="shared" si="229"/>
        <v>0</v>
      </c>
      <c r="I412" s="14">
        <f t="shared" si="229"/>
        <v>0</v>
      </c>
      <c r="J412" s="14">
        <f t="shared" si="229"/>
        <v>0</v>
      </c>
      <c r="K412" s="14">
        <f t="shared" si="229"/>
        <v>21.685547399999997</v>
      </c>
      <c r="L412" s="14">
        <f t="shared" si="229"/>
        <v>0</v>
      </c>
      <c r="M412" s="14">
        <f t="shared" si="229"/>
        <v>0</v>
      </c>
      <c r="N412" s="14">
        <f t="shared" si="229"/>
        <v>1905.5800000000002</v>
      </c>
      <c r="O412" s="14">
        <f t="shared" si="229"/>
        <v>0</v>
      </c>
      <c r="P412" s="14"/>
      <c r="Q412" s="14"/>
    </row>
    <row r="413" spans="2:17" hidden="1" outlineLevel="1" x14ac:dyDescent="0.2">
      <c r="B413" s="15">
        <v>870000</v>
      </c>
      <c r="D413" s="14">
        <f t="shared" ref="D413:O413" si="230">(D27*D129)</f>
        <v>0</v>
      </c>
      <c r="E413" s="14">
        <f t="shared" si="230"/>
        <v>0</v>
      </c>
      <c r="F413" s="14">
        <f t="shared" si="230"/>
        <v>0</v>
      </c>
      <c r="G413" s="14">
        <f t="shared" si="230"/>
        <v>0</v>
      </c>
      <c r="H413" s="14">
        <f t="shared" si="230"/>
        <v>0</v>
      </c>
      <c r="I413" s="14">
        <f t="shared" si="230"/>
        <v>0</v>
      </c>
      <c r="J413" s="14">
        <f t="shared" si="230"/>
        <v>0</v>
      </c>
      <c r="K413" s="14">
        <f t="shared" si="230"/>
        <v>0</v>
      </c>
      <c r="L413" s="14">
        <f t="shared" si="230"/>
        <v>0</v>
      </c>
      <c r="M413" s="14">
        <f t="shared" si="230"/>
        <v>0</v>
      </c>
      <c r="N413" s="14">
        <f t="shared" si="230"/>
        <v>50</v>
      </c>
      <c r="O413" s="14">
        <f t="shared" si="230"/>
        <v>0</v>
      </c>
      <c r="P413" s="14"/>
      <c r="Q413" s="14"/>
    </row>
    <row r="414" spans="2:17" hidden="1" outlineLevel="1" x14ac:dyDescent="0.2">
      <c r="B414" s="29">
        <v>879000</v>
      </c>
      <c r="D414" s="14">
        <f t="shared" ref="D414:O414" si="231">(D28*D130)</f>
        <v>0</v>
      </c>
      <c r="E414" s="14">
        <f t="shared" si="231"/>
        <v>0</v>
      </c>
      <c r="F414" s="14">
        <f t="shared" si="231"/>
        <v>0</v>
      </c>
      <c r="G414" s="14">
        <f t="shared" si="231"/>
        <v>0</v>
      </c>
      <c r="H414" s="14">
        <f t="shared" si="231"/>
        <v>0</v>
      </c>
      <c r="I414" s="14">
        <f t="shared" si="231"/>
        <v>0</v>
      </c>
      <c r="J414" s="14">
        <f t="shared" si="231"/>
        <v>0</v>
      </c>
      <c r="K414" s="14">
        <f t="shared" si="231"/>
        <v>0</v>
      </c>
      <c r="L414" s="14">
        <f t="shared" si="231"/>
        <v>0</v>
      </c>
      <c r="M414" s="14">
        <f t="shared" si="231"/>
        <v>0</v>
      </c>
      <c r="N414" s="14">
        <f t="shared" si="231"/>
        <v>50</v>
      </c>
      <c r="O414" s="14">
        <f t="shared" si="231"/>
        <v>0</v>
      </c>
      <c r="P414" s="14"/>
      <c r="Q414" s="14"/>
    </row>
    <row r="415" spans="2:17" hidden="1" outlineLevel="1" x14ac:dyDescent="0.2">
      <c r="B415" s="15">
        <v>880000</v>
      </c>
      <c r="D415" s="14">
        <f t="shared" ref="D415:O415" si="232">(D29*D131)</f>
        <v>0</v>
      </c>
      <c r="E415" s="14">
        <f t="shared" si="232"/>
        <v>0</v>
      </c>
      <c r="F415" s="14">
        <f t="shared" si="232"/>
        <v>0</v>
      </c>
      <c r="G415" s="14">
        <f t="shared" si="232"/>
        <v>0</v>
      </c>
      <c r="H415" s="14">
        <f t="shared" si="232"/>
        <v>0</v>
      </c>
      <c r="I415" s="14">
        <f t="shared" si="232"/>
        <v>0</v>
      </c>
      <c r="J415" s="14">
        <f t="shared" si="232"/>
        <v>0</v>
      </c>
      <c r="K415" s="14">
        <f t="shared" si="232"/>
        <v>0</v>
      </c>
      <c r="L415" s="14">
        <f t="shared" si="232"/>
        <v>0</v>
      </c>
      <c r="M415" s="14">
        <f t="shared" si="232"/>
        <v>0</v>
      </c>
      <c r="N415" s="14">
        <f t="shared" si="232"/>
        <v>0</v>
      </c>
      <c r="O415" s="14">
        <f t="shared" si="232"/>
        <v>0</v>
      </c>
      <c r="P415" s="14"/>
      <c r="Q415" s="14"/>
    </row>
    <row r="416" spans="2:17" hidden="1" outlineLevel="1" x14ac:dyDescent="0.2">
      <c r="B416" s="29">
        <v>892000</v>
      </c>
      <c r="D416" s="14">
        <f t="shared" ref="D416:O416" si="233">(D30*D132)</f>
        <v>177.01353610000007</v>
      </c>
      <c r="E416" s="14">
        <f t="shared" si="233"/>
        <v>0</v>
      </c>
      <c r="F416" s="14">
        <f t="shared" si="233"/>
        <v>0</v>
      </c>
      <c r="G416" s="14">
        <f t="shared" si="233"/>
        <v>0</v>
      </c>
      <c r="H416" s="14">
        <f t="shared" si="233"/>
        <v>0</v>
      </c>
      <c r="I416" s="14">
        <f t="shared" si="233"/>
        <v>0</v>
      </c>
      <c r="J416" s="14">
        <f t="shared" si="233"/>
        <v>0</v>
      </c>
      <c r="K416" s="14">
        <f t="shared" si="233"/>
        <v>0</v>
      </c>
      <c r="L416" s="14">
        <f t="shared" si="233"/>
        <v>0</v>
      </c>
      <c r="M416" s="14">
        <f t="shared" si="233"/>
        <v>0</v>
      </c>
      <c r="N416" s="14">
        <f t="shared" si="233"/>
        <v>0</v>
      </c>
      <c r="O416" s="14">
        <f t="shared" si="233"/>
        <v>0</v>
      </c>
      <c r="P416" s="14"/>
      <c r="Q416" s="14"/>
    </row>
    <row r="417" spans="2:17" hidden="1" outlineLevel="1" x14ac:dyDescent="0.2">
      <c r="B417" s="15">
        <v>905000</v>
      </c>
      <c r="D417" s="14">
        <f t="shared" ref="D417:O417" si="234">(D31*D133)</f>
        <v>28.004000000000001</v>
      </c>
      <c r="E417" s="14">
        <f t="shared" si="234"/>
        <v>0</v>
      </c>
      <c r="F417" s="14">
        <f t="shared" si="234"/>
        <v>0</v>
      </c>
      <c r="G417" s="14">
        <f t="shared" si="234"/>
        <v>0</v>
      </c>
      <c r="H417" s="14">
        <f t="shared" si="234"/>
        <v>0</v>
      </c>
      <c r="I417" s="14">
        <f t="shared" si="234"/>
        <v>0</v>
      </c>
      <c r="J417" s="14">
        <f t="shared" si="234"/>
        <v>0</v>
      </c>
      <c r="K417" s="14">
        <f t="shared" si="234"/>
        <v>0</v>
      </c>
      <c r="L417" s="14">
        <f t="shared" si="234"/>
        <v>0</v>
      </c>
      <c r="M417" s="14">
        <f t="shared" si="234"/>
        <v>0</v>
      </c>
      <c r="N417" s="14">
        <f t="shared" si="234"/>
        <v>48.29</v>
      </c>
      <c r="O417" s="14">
        <f t="shared" si="234"/>
        <v>0</v>
      </c>
      <c r="P417" s="14"/>
      <c r="Q417" s="14"/>
    </row>
    <row r="418" spans="2:17" hidden="1" outlineLevel="1" x14ac:dyDescent="0.2">
      <c r="B418" s="15">
        <v>908000</v>
      </c>
      <c r="D418" s="14">
        <f t="shared" ref="D418:O418" si="235">(D32*D134)</f>
        <v>0</v>
      </c>
      <c r="E418" s="14">
        <f t="shared" si="235"/>
        <v>0</v>
      </c>
      <c r="F418" s="14">
        <f t="shared" si="235"/>
        <v>0</v>
      </c>
      <c r="G418" s="14">
        <f t="shared" si="235"/>
        <v>0</v>
      </c>
      <c r="H418" s="14">
        <f t="shared" si="235"/>
        <v>0</v>
      </c>
      <c r="I418" s="14">
        <f t="shared" si="235"/>
        <v>0</v>
      </c>
      <c r="J418" s="14">
        <f t="shared" si="235"/>
        <v>0</v>
      </c>
      <c r="K418" s="14">
        <f t="shared" si="235"/>
        <v>0</v>
      </c>
      <c r="L418" s="14">
        <f t="shared" si="235"/>
        <v>0</v>
      </c>
      <c r="M418" s="14">
        <f t="shared" si="235"/>
        <v>0</v>
      </c>
      <c r="N418" s="14">
        <f t="shared" si="235"/>
        <v>2675</v>
      </c>
      <c r="O418" s="14">
        <f t="shared" si="235"/>
        <v>0</v>
      </c>
      <c r="P418" s="14"/>
      <c r="Q418" s="14"/>
    </row>
    <row r="419" spans="2:17" hidden="1" outlineLevel="1" x14ac:dyDescent="0.2">
      <c r="B419" s="15">
        <v>909000</v>
      </c>
      <c r="D419" s="14">
        <f t="shared" ref="D419:O419" si="236">(D33*D135)</f>
        <v>11.320617</v>
      </c>
      <c r="E419" s="14">
        <f t="shared" si="236"/>
        <v>0</v>
      </c>
      <c r="F419" s="14">
        <f t="shared" si="236"/>
        <v>0</v>
      </c>
      <c r="G419" s="14">
        <f t="shared" si="236"/>
        <v>0</v>
      </c>
      <c r="H419" s="14">
        <f t="shared" si="236"/>
        <v>0</v>
      </c>
      <c r="I419" s="14">
        <f t="shared" si="236"/>
        <v>0</v>
      </c>
      <c r="J419" s="14">
        <f t="shared" si="236"/>
        <v>0</v>
      </c>
      <c r="K419" s="14">
        <f t="shared" si="236"/>
        <v>0</v>
      </c>
      <c r="L419" s="14">
        <f t="shared" si="236"/>
        <v>0</v>
      </c>
      <c r="M419" s="14">
        <f t="shared" si="236"/>
        <v>0</v>
      </c>
      <c r="N419" s="14">
        <f t="shared" si="236"/>
        <v>0</v>
      </c>
      <c r="O419" s="14">
        <f t="shared" si="236"/>
        <v>0</v>
      </c>
      <c r="P419" s="14"/>
      <c r="Q419" s="14"/>
    </row>
    <row r="420" spans="2:17" hidden="1" outlineLevel="1" x14ac:dyDescent="0.2">
      <c r="B420" s="15">
        <v>921000</v>
      </c>
      <c r="D420" s="14">
        <f t="shared" ref="D420:O420" si="237">(D34*D136)</f>
        <v>427.11506189999994</v>
      </c>
      <c r="E420" s="14">
        <f t="shared" si="237"/>
        <v>0</v>
      </c>
      <c r="F420" s="14">
        <f t="shared" si="237"/>
        <v>0</v>
      </c>
      <c r="G420" s="14">
        <f t="shared" si="237"/>
        <v>0</v>
      </c>
      <c r="H420" s="14">
        <f t="shared" si="237"/>
        <v>0</v>
      </c>
      <c r="I420" s="14">
        <f t="shared" si="237"/>
        <v>0</v>
      </c>
      <c r="J420" s="14">
        <f t="shared" si="237"/>
        <v>0</v>
      </c>
      <c r="K420" s="14">
        <f t="shared" si="237"/>
        <v>795.48259999999993</v>
      </c>
      <c r="L420" s="14">
        <f t="shared" si="237"/>
        <v>0</v>
      </c>
      <c r="M420" s="14">
        <f t="shared" si="237"/>
        <v>0</v>
      </c>
      <c r="N420" s="14">
        <f t="shared" si="237"/>
        <v>232.5</v>
      </c>
      <c r="O420" s="14">
        <f t="shared" si="237"/>
        <v>0</v>
      </c>
      <c r="P420" s="14"/>
      <c r="Q420" s="14"/>
    </row>
    <row r="421" spans="2:17" hidden="1" outlineLevel="1" x14ac:dyDescent="0.2">
      <c r="B421" s="29">
        <v>923000</v>
      </c>
      <c r="D421" s="14">
        <f t="shared" ref="D421:O421" si="238">(D35*D137)</f>
        <v>13.644887599999995</v>
      </c>
      <c r="E421" s="14">
        <f t="shared" si="238"/>
        <v>0</v>
      </c>
      <c r="F421" s="14">
        <f t="shared" si="238"/>
        <v>0</v>
      </c>
      <c r="G421" s="14">
        <f t="shared" si="238"/>
        <v>0</v>
      </c>
      <c r="H421" s="14">
        <f t="shared" si="238"/>
        <v>0</v>
      </c>
      <c r="I421" s="14">
        <f t="shared" si="238"/>
        <v>0</v>
      </c>
      <c r="J421" s="14">
        <f t="shared" si="238"/>
        <v>0</v>
      </c>
      <c r="K421" s="14">
        <f t="shared" si="238"/>
        <v>0</v>
      </c>
      <c r="L421" s="14">
        <f t="shared" si="238"/>
        <v>0</v>
      </c>
      <c r="M421" s="14">
        <f t="shared" si="238"/>
        <v>0</v>
      </c>
      <c r="N421" s="14">
        <f t="shared" si="238"/>
        <v>0</v>
      </c>
      <c r="O421" s="14">
        <f t="shared" si="238"/>
        <v>0</v>
      </c>
      <c r="P421" s="14"/>
      <c r="Q421" s="14"/>
    </row>
    <row r="422" spans="2:17" hidden="1" outlineLevel="1" x14ac:dyDescent="0.2">
      <c r="B422" s="29">
        <v>925100</v>
      </c>
      <c r="D422" s="14">
        <f t="shared" ref="D422:O422" si="239">(D36*D138)</f>
        <v>614.42592999999999</v>
      </c>
      <c r="E422" s="14">
        <f t="shared" si="239"/>
        <v>0</v>
      </c>
      <c r="F422" s="14">
        <f t="shared" si="239"/>
        <v>0</v>
      </c>
      <c r="G422" s="14">
        <f t="shared" si="239"/>
        <v>0</v>
      </c>
      <c r="H422" s="14">
        <f t="shared" si="239"/>
        <v>0</v>
      </c>
      <c r="I422" s="14">
        <f t="shared" si="239"/>
        <v>0</v>
      </c>
      <c r="J422" s="14">
        <f t="shared" si="239"/>
        <v>0</v>
      </c>
      <c r="K422" s="14">
        <f t="shared" si="239"/>
        <v>0</v>
      </c>
      <c r="L422" s="14">
        <f t="shared" si="239"/>
        <v>0</v>
      </c>
      <c r="M422" s="14">
        <f t="shared" si="239"/>
        <v>0</v>
      </c>
      <c r="N422" s="14">
        <f t="shared" si="239"/>
        <v>0</v>
      </c>
      <c r="O422" s="14">
        <f t="shared" si="239"/>
        <v>0</v>
      </c>
      <c r="P422" s="14"/>
      <c r="Q422" s="14"/>
    </row>
    <row r="423" spans="2:17" hidden="1" outlineLevel="1" x14ac:dyDescent="0.2">
      <c r="B423" s="15">
        <v>930200</v>
      </c>
      <c r="D423" s="14">
        <f t="shared" ref="D423:O423" si="240">(D37*D139)</f>
        <v>1119.9926366999998</v>
      </c>
      <c r="E423" s="14">
        <f t="shared" si="240"/>
        <v>0</v>
      </c>
      <c r="F423" s="14">
        <f t="shared" si="240"/>
        <v>0</v>
      </c>
      <c r="G423" s="14">
        <f t="shared" si="240"/>
        <v>0</v>
      </c>
      <c r="H423" s="14">
        <f t="shared" si="240"/>
        <v>0</v>
      </c>
      <c r="I423" s="14">
        <f t="shared" si="240"/>
        <v>0</v>
      </c>
      <c r="J423" s="14">
        <f t="shared" si="240"/>
        <v>0</v>
      </c>
      <c r="K423" s="14">
        <f t="shared" si="240"/>
        <v>260.96859999999998</v>
      </c>
      <c r="L423" s="14">
        <f t="shared" si="240"/>
        <v>0</v>
      </c>
      <c r="M423" s="14">
        <f t="shared" si="240"/>
        <v>0</v>
      </c>
      <c r="N423" s="14">
        <f t="shared" si="240"/>
        <v>3786.88</v>
      </c>
      <c r="O423" s="14">
        <f t="shared" si="240"/>
        <v>0</v>
      </c>
      <c r="P423" s="14"/>
      <c r="Q423" s="14"/>
    </row>
    <row r="424" spans="2:17" hidden="1" outlineLevel="1" x14ac:dyDescent="0.2">
      <c r="B424" s="15">
        <v>935000</v>
      </c>
      <c r="D424" s="14">
        <f t="shared" ref="D424:O424" si="241">(D38*D140)</f>
        <v>1189.4525700000002</v>
      </c>
      <c r="E424" s="14">
        <f t="shared" si="241"/>
        <v>0</v>
      </c>
      <c r="F424" s="14">
        <f t="shared" si="241"/>
        <v>0</v>
      </c>
      <c r="G424" s="14">
        <f t="shared" si="241"/>
        <v>0</v>
      </c>
      <c r="H424" s="14">
        <f t="shared" si="241"/>
        <v>0</v>
      </c>
      <c r="I424" s="14">
        <f t="shared" si="241"/>
        <v>0</v>
      </c>
      <c r="J424" s="14">
        <f t="shared" si="241"/>
        <v>0</v>
      </c>
      <c r="K424" s="14">
        <f t="shared" si="241"/>
        <v>0</v>
      </c>
      <c r="L424" s="14">
        <f t="shared" si="241"/>
        <v>0</v>
      </c>
      <c r="M424" s="14">
        <f t="shared" si="241"/>
        <v>0</v>
      </c>
      <c r="N424" s="14">
        <f t="shared" si="241"/>
        <v>0</v>
      </c>
      <c r="O424" s="14">
        <f t="shared" si="241"/>
        <v>0</v>
      </c>
      <c r="P424" s="14"/>
      <c r="Q424" s="14"/>
    </row>
    <row r="425" spans="2:17" ht="13.5" hidden="1" outlineLevel="1" thickBot="1" x14ac:dyDescent="0.25">
      <c r="B425" s="18"/>
      <c r="C425" s="18"/>
      <c r="D425" s="9" t="e">
        <f t="shared" ref="D425:O425" si="242">SUM(D400:D424)</f>
        <v>#REF!</v>
      </c>
      <c r="E425" s="9" t="e">
        <f t="shared" si="242"/>
        <v>#REF!</v>
      </c>
      <c r="F425" s="9" t="e">
        <f t="shared" si="242"/>
        <v>#REF!</v>
      </c>
      <c r="G425" s="9" t="e">
        <f t="shared" si="242"/>
        <v>#REF!</v>
      </c>
      <c r="H425" s="9" t="e">
        <f t="shared" si="242"/>
        <v>#REF!</v>
      </c>
      <c r="I425" s="9" t="e">
        <f t="shared" si="242"/>
        <v>#REF!</v>
      </c>
      <c r="J425" s="9" t="e">
        <f t="shared" si="242"/>
        <v>#REF!</v>
      </c>
      <c r="K425" s="9" t="e">
        <f t="shared" si="242"/>
        <v>#REF!</v>
      </c>
      <c r="L425" s="9" t="e">
        <f t="shared" si="242"/>
        <v>#REF!</v>
      </c>
      <c r="M425" s="9" t="e">
        <f t="shared" si="242"/>
        <v>#REF!</v>
      </c>
      <c r="N425" s="9" t="e">
        <f t="shared" si="242"/>
        <v>#REF!</v>
      </c>
      <c r="O425" s="9" t="e">
        <f t="shared" si="242"/>
        <v>#REF!</v>
      </c>
      <c r="P425" s="14"/>
      <c r="Q425" s="14"/>
    </row>
    <row r="426" spans="2:17" hidden="1" outlineLevel="1" x14ac:dyDescent="0.2">
      <c r="D426" s="15"/>
      <c r="P426" s="14"/>
      <c r="Q426" s="14"/>
    </row>
    <row r="427" spans="2:17" hidden="1" outlineLevel="1" x14ac:dyDescent="0.2">
      <c r="C427" s="20"/>
      <c r="D427" s="20">
        <f t="shared" ref="D427:L427" si="243">E32</f>
        <v>2928.21</v>
      </c>
      <c r="E427" s="20">
        <f t="shared" si="243"/>
        <v>0</v>
      </c>
      <c r="F427" s="20">
        <f t="shared" si="243"/>
        <v>0</v>
      </c>
      <c r="G427" s="20">
        <f t="shared" si="243"/>
        <v>0</v>
      </c>
      <c r="H427" s="20">
        <f t="shared" si="243"/>
        <v>0</v>
      </c>
      <c r="I427" s="20">
        <f t="shared" si="243"/>
        <v>0</v>
      </c>
      <c r="J427" s="20">
        <f t="shared" si="243"/>
        <v>0</v>
      </c>
      <c r="K427" s="20">
        <f t="shared" si="243"/>
        <v>0</v>
      </c>
      <c r="L427" s="20">
        <f t="shared" si="243"/>
        <v>0</v>
      </c>
      <c r="M427" s="20">
        <f>M32</f>
        <v>0</v>
      </c>
      <c r="N427" s="20">
        <f>N32</f>
        <v>2675</v>
      </c>
      <c r="O427" s="20">
        <f>O32</f>
        <v>0</v>
      </c>
      <c r="P427" s="14"/>
      <c r="Q427" s="14"/>
    </row>
    <row r="428" spans="2:17" hidden="1" outlineLevel="1" x14ac:dyDescent="0.2">
      <c r="D428" s="21" t="e">
        <f t="shared" ref="D428:O428" si="244">D425+D396+D368+D340+D306</f>
        <v>#REF!</v>
      </c>
      <c r="E428" s="21" t="e">
        <f t="shared" si="244"/>
        <v>#REF!</v>
      </c>
      <c r="F428" s="21" t="e">
        <f t="shared" si="244"/>
        <v>#REF!</v>
      </c>
      <c r="G428" s="21" t="e">
        <f t="shared" si="244"/>
        <v>#REF!</v>
      </c>
      <c r="H428" s="21" t="e">
        <f t="shared" si="244"/>
        <v>#REF!</v>
      </c>
      <c r="I428" s="21" t="e">
        <f t="shared" si="244"/>
        <v>#REF!</v>
      </c>
      <c r="J428" s="21" t="e">
        <f t="shared" si="244"/>
        <v>#REF!</v>
      </c>
      <c r="K428" s="21" t="e">
        <f t="shared" si="244"/>
        <v>#REF!</v>
      </c>
      <c r="L428" s="21" t="e">
        <f t="shared" si="244"/>
        <v>#REF!</v>
      </c>
      <c r="M428" s="21" t="e">
        <f t="shared" si="244"/>
        <v>#REF!</v>
      </c>
      <c r="N428" s="21" t="e">
        <f t="shared" si="244"/>
        <v>#REF!</v>
      </c>
      <c r="O428" s="21" t="e">
        <f t="shared" si="244"/>
        <v>#REF!</v>
      </c>
      <c r="P428" s="14"/>
      <c r="Q428" s="14"/>
    </row>
    <row r="429" spans="2:17" hidden="1" outlineLevel="1" x14ac:dyDescent="0.2">
      <c r="D429" s="15"/>
      <c r="P429" s="14"/>
      <c r="Q429" s="14"/>
    </row>
    <row r="430" spans="2:17" hidden="1" outlineLevel="1" x14ac:dyDescent="0.2">
      <c r="D430" s="20" t="e">
        <f>D427-D428</f>
        <v>#REF!</v>
      </c>
      <c r="E430" s="20" t="e">
        <f t="shared" ref="E430:N430" si="245">E427-E428</f>
        <v>#REF!</v>
      </c>
      <c r="F430" s="20" t="e">
        <f t="shared" si="245"/>
        <v>#REF!</v>
      </c>
      <c r="G430" s="20" t="e">
        <f t="shared" si="245"/>
        <v>#REF!</v>
      </c>
      <c r="H430" s="20" t="e">
        <f t="shared" si="245"/>
        <v>#REF!</v>
      </c>
      <c r="I430" s="20" t="e">
        <f t="shared" si="245"/>
        <v>#REF!</v>
      </c>
      <c r="J430" s="20" t="e">
        <f t="shared" si="245"/>
        <v>#REF!</v>
      </c>
      <c r="K430" s="20" t="e">
        <f t="shared" si="245"/>
        <v>#REF!</v>
      </c>
      <c r="L430" s="20" t="e">
        <f t="shared" ref="L430" si="246">L427-L428</f>
        <v>#REF!</v>
      </c>
      <c r="M430" s="20" t="e">
        <f t="shared" si="245"/>
        <v>#REF!</v>
      </c>
      <c r="N430" s="20" t="e">
        <f t="shared" si="245"/>
        <v>#REF!</v>
      </c>
      <c r="O430" s="20" t="e">
        <f>O427-O428</f>
        <v>#REF!</v>
      </c>
      <c r="P430" s="14"/>
      <c r="Q430" s="14"/>
    </row>
    <row r="431" spans="2:17" collapsed="1" x14ac:dyDescent="0.2">
      <c r="D431" s="15"/>
      <c r="P431" s="14"/>
    </row>
    <row r="432" spans="2:17" x14ac:dyDescent="0.2">
      <c r="D432" s="15"/>
      <c r="P432" s="14"/>
    </row>
    <row r="433" spans="4:16" x14ac:dyDescent="0.2">
      <c r="D433" s="15"/>
      <c r="P433" s="14"/>
    </row>
    <row r="434" spans="4:16" x14ac:dyDescent="0.2">
      <c r="D434" s="15"/>
      <c r="P434" s="14"/>
    </row>
    <row r="435" spans="4:16" x14ac:dyDescent="0.2">
      <c r="D435" s="15"/>
      <c r="P435" s="14"/>
    </row>
    <row r="436" spans="4:16" x14ac:dyDescent="0.2">
      <c r="D436" s="15"/>
      <c r="P436" s="14"/>
    </row>
    <row r="437" spans="4:16" x14ac:dyDescent="0.2">
      <c r="D437" s="15"/>
      <c r="P437" s="14"/>
    </row>
    <row r="438" spans="4:16" x14ac:dyDescent="0.2">
      <c r="D438" s="15"/>
      <c r="P438" s="14"/>
    </row>
    <row r="439" spans="4:16" x14ac:dyDescent="0.2">
      <c r="D439" s="15"/>
      <c r="P439" s="14"/>
    </row>
    <row r="440" spans="4:16" x14ac:dyDescent="0.2">
      <c r="D440" s="15"/>
      <c r="P440" s="14"/>
    </row>
    <row r="441" spans="4:16" x14ac:dyDescent="0.2">
      <c r="D441" s="15"/>
      <c r="P441" s="14"/>
    </row>
    <row r="442" spans="4:16" x14ac:dyDescent="0.2">
      <c r="D442" s="15"/>
      <c r="P442" s="14"/>
    </row>
    <row r="443" spans="4:16" x14ac:dyDescent="0.2">
      <c r="D443" s="15"/>
      <c r="P443" s="14"/>
    </row>
    <row r="444" spans="4:16" x14ac:dyDescent="0.2">
      <c r="D444" s="15"/>
      <c r="P444" s="14"/>
    </row>
    <row r="445" spans="4:16" x14ac:dyDescent="0.2">
      <c r="D445" s="15"/>
      <c r="P445" s="14"/>
    </row>
    <row r="446" spans="4:16" x14ac:dyDescent="0.2">
      <c r="D446" s="15"/>
      <c r="P446" s="14"/>
    </row>
    <row r="447" spans="4:16" x14ac:dyDescent="0.2">
      <c r="D447" s="15"/>
      <c r="P447" s="14"/>
    </row>
    <row r="448" spans="4:16" x14ac:dyDescent="0.2">
      <c r="D448" s="15"/>
      <c r="P448" s="14"/>
    </row>
    <row r="449" spans="4:16" x14ac:dyDescent="0.2">
      <c r="D449" s="15"/>
      <c r="P449" s="14"/>
    </row>
    <row r="450" spans="4:16" x14ac:dyDescent="0.2">
      <c r="D450" s="15"/>
      <c r="P450" s="14"/>
    </row>
    <row r="451" spans="4:16" x14ac:dyDescent="0.2">
      <c r="D451" s="15"/>
      <c r="P451" s="14"/>
    </row>
    <row r="452" spans="4:16" x14ac:dyDescent="0.2">
      <c r="D452" s="15"/>
      <c r="P452" s="14"/>
    </row>
    <row r="453" spans="4:16" x14ac:dyDescent="0.2">
      <c r="D453" s="15"/>
      <c r="P453" s="14"/>
    </row>
    <row r="454" spans="4:16" x14ac:dyDescent="0.2">
      <c r="D454" s="15"/>
      <c r="P454" s="14"/>
    </row>
    <row r="455" spans="4:16" x14ac:dyDescent="0.2">
      <c r="D455" s="15"/>
      <c r="P455" s="14"/>
    </row>
    <row r="456" spans="4:16" x14ac:dyDescent="0.2">
      <c r="D456" s="15"/>
      <c r="P456" s="14"/>
    </row>
    <row r="457" spans="4:16" x14ac:dyDescent="0.2">
      <c r="D457" s="15"/>
      <c r="P457" s="14"/>
    </row>
    <row r="458" spans="4:16" x14ac:dyDescent="0.2">
      <c r="D458" s="15"/>
      <c r="P458" s="14"/>
    </row>
    <row r="459" spans="4:16" x14ac:dyDescent="0.2">
      <c r="D459" s="15"/>
      <c r="P459" s="14"/>
    </row>
    <row r="460" spans="4:16" x14ac:dyDescent="0.2">
      <c r="D460" s="15"/>
      <c r="P460" s="14"/>
    </row>
    <row r="461" spans="4:16" x14ac:dyDescent="0.2">
      <c r="D461" s="15"/>
      <c r="P461" s="14"/>
    </row>
    <row r="462" spans="4:16" x14ac:dyDescent="0.2">
      <c r="D462" s="15"/>
      <c r="P462" s="14"/>
    </row>
    <row r="463" spans="4:16" x14ac:dyDescent="0.2">
      <c r="D463" s="15"/>
      <c r="P463" s="14"/>
    </row>
    <row r="464" spans="4:16" x14ac:dyDescent="0.2">
      <c r="D464" s="15"/>
      <c r="P464" s="14"/>
    </row>
    <row r="465" spans="4:16" x14ac:dyDescent="0.2">
      <c r="D465" s="15"/>
      <c r="P465" s="14"/>
    </row>
    <row r="466" spans="4:16" x14ac:dyDescent="0.2">
      <c r="D466" s="15"/>
      <c r="P466" s="14"/>
    </row>
    <row r="467" spans="4:16" x14ac:dyDescent="0.2">
      <c r="D467" s="15"/>
      <c r="P467" s="14"/>
    </row>
    <row r="468" spans="4:16" x14ac:dyDescent="0.2">
      <c r="D468" s="15"/>
      <c r="P468" s="14"/>
    </row>
    <row r="469" spans="4:16" x14ac:dyDescent="0.2">
      <c r="D469" s="15"/>
      <c r="P469" s="14"/>
    </row>
    <row r="470" spans="4:16" x14ac:dyDescent="0.2">
      <c r="D470" s="15"/>
      <c r="P470" s="14"/>
    </row>
    <row r="471" spans="4:16" x14ac:dyDescent="0.2">
      <c r="D471" s="15"/>
      <c r="P471" s="14"/>
    </row>
    <row r="472" spans="4:16" x14ac:dyDescent="0.2">
      <c r="D472" s="15"/>
      <c r="P472" s="14"/>
    </row>
    <row r="473" spans="4:16" x14ac:dyDescent="0.2">
      <c r="D473" s="15"/>
      <c r="P473" s="14"/>
    </row>
    <row r="474" spans="4:16" x14ac:dyDescent="0.2">
      <c r="D474" s="15"/>
      <c r="P474" s="14"/>
    </row>
    <row r="475" spans="4:16" x14ac:dyDescent="0.2">
      <c r="D475" s="15"/>
      <c r="P475" s="14"/>
    </row>
    <row r="476" spans="4:16" x14ac:dyDescent="0.2">
      <c r="D476" s="15"/>
      <c r="P476" s="14"/>
    </row>
    <row r="477" spans="4:16" x14ac:dyDescent="0.2">
      <c r="D477" s="15"/>
      <c r="P477" s="14"/>
    </row>
    <row r="478" spans="4:16" x14ac:dyDescent="0.2">
      <c r="D478" s="15"/>
      <c r="P478" s="14"/>
    </row>
  </sheetData>
  <autoFilter ref="B8:N38">
    <sortState ref="B16:N42">
      <sortCondition ref="B15:B40"/>
    </sortState>
  </autoFilter>
  <sortState ref="V34:V65">
    <sortCondition ref="V34"/>
  </sortState>
  <pageMargins left="0.7" right="0.7" top="0.75" bottom="0.75" header="0.3" footer="0.3"/>
  <pageSetup scale="52" fitToHeight="3" orientation="landscape" r:id="rId1"/>
  <headerFooter>
    <oddHeader>&amp;RAdjustment No. _____
Workpaper Ref. &amp;A</oddHeader>
    <oddFooter>&amp;RPrep by: ____________    
          Date:  &amp;D           Mgr. Review:__________</oddFooter>
  </headerFooter>
  <rowBreaks count="3" manualBreakCount="3">
    <brk id="77" max="16383" man="1"/>
    <brk id="179" max="16383" man="1"/>
    <brk id="30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zoomScaleNormal="100" workbookViewId="0">
      <selection activeCell="B16" sqref="B16:M45"/>
    </sheetView>
  </sheetViews>
  <sheetFormatPr defaultRowHeight="12.75" x14ac:dyDescent="0.2"/>
  <cols>
    <col min="1" max="1" width="26.7109375" customWidth="1"/>
    <col min="2" max="2" width="13.7109375" customWidth="1"/>
    <col min="3" max="13" width="13.7109375" style="8" customWidth="1"/>
    <col min="14" max="14" width="11.7109375" style="8" customWidth="1"/>
    <col min="15" max="17" width="11.7109375" customWidth="1"/>
    <col min="18" max="18" width="11.7109375" bestFit="1" customWidth="1"/>
  </cols>
  <sheetData>
    <row r="1" spans="1:14" x14ac:dyDescent="0.2">
      <c r="A1" s="35" t="s">
        <v>222</v>
      </c>
      <c r="B1" s="35"/>
      <c r="C1" s="35"/>
      <c r="D1" s="35"/>
      <c r="E1" s="35"/>
      <c r="F1" s="35"/>
      <c r="G1" s="35"/>
    </row>
    <row r="2" spans="1:14" ht="12.75" customHeight="1" x14ac:dyDescent="0.2">
      <c r="A2" s="35" t="s">
        <v>223</v>
      </c>
      <c r="B2" s="35"/>
      <c r="C2" s="35"/>
      <c r="D2" s="35"/>
      <c r="E2" s="35"/>
      <c r="F2" s="35"/>
      <c r="G2" s="35"/>
    </row>
    <row r="3" spans="1:14" ht="12.75" customHeight="1" x14ac:dyDescent="0.2">
      <c r="A3" s="35" t="s">
        <v>1404</v>
      </c>
      <c r="B3" s="35"/>
      <c r="C3" s="35"/>
      <c r="D3" s="35"/>
      <c r="E3" s="35"/>
      <c r="F3" s="35"/>
      <c r="G3" s="35"/>
    </row>
    <row r="4" spans="1:14" x14ac:dyDescent="0.2">
      <c r="A4" s="35"/>
      <c r="B4" s="35"/>
      <c r="C4" s="35"/>
      <c r="D4" s="35"/>
      <c r="E4" s="35"/>
      <c r="F4" s="35"/>
      <c r="G4" s="35"/>
    </row>
    <row r="5" spans="1:14" x14ac:dyDescent="0.2">
      <c r="A5" s="34"/>
      <c r="B5" s="34"/>
      <c r="C5" s="34"/>
      <c r="D5" s="34"/>
      <c r="E5" s="34"/>
      <c r="F5" s="34"/>
      <c r="G5" s="34"/>
    </row>
    <row r="6" spans="1:14" x14ac:dyDescent="0.2">
      <c r="A6" s="36"/>
      <c r="B6" s="36"/>
      <c r="C6" s="36"/>
      <c r="D6" s="36"/>
      <c r="E6" s="36"/>
      <c r="F6" s="36"/>
      <c r="G6" s="36"/>
    </row>
    <row r="7" spans="1:14" x14ac:dyDescent="0.2">
      <c r="A7" s="34"/>
      <c r="B7" s="34"/>
      <c r="C7" s="34"/>
      <c r="D7" s="34"/>
      <c r="E7" s="34"/>
      <c r="F7" s="34"/>
      <c r="G7" s="34"/>
    </row>
    <row r="13" spans="1:14" x14ac:dyDescent="0.2">
      <c r="A13" s="6" t="s">
        <v>210</v>
      </c>
      <c r="B13" s="6" t="s">
        <v>1</v>
      </c>
      <c r="C13" s="6" t="s">
        <v>6</v>
      </c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B14" t="s">
        <v>16</v>
      </c>
      <c r="C14"/>
      <c r="D14"/>
      <c r="E14"/>
      <c r="F14" t="s">
        <v>23</v>
      </c>
      <c r="G14"/>
      <c r="H14"/>
      <c r="I14" t="s">
        <v>40</v>
      </c>
      <c r="J14"/>
      <c r="K14"/>
      <c r="L14"/>
      <c r="M14"/>
      <c r="N14" t="s">
        <v>209</v>
      </c>
    </row>
    <row r="15" spans="1:14" x14ac:dyDescent="0.2">
      <c r="A15" s="6" t="s">
        <v>0</v>
      </c>
      <c r="B15" t="s">
        <v>18</v>
      </c>
      <c r="C15" t="s">
        <v>26</v>
      </c>
      <c r="D15" t="s">
        <v>36</v>
      </c>
      <c r="E15" t="s">
        <v>33</v>
      </c>
      <c r="F15" t="s">
        <v>26</v>
      </c>
      <c r="G15" t="s">
        <v>36</v>
      </c>
      <c r="H15" t="s">
        <v>33</v>
      </c>
      <c r="I15" t="s">
        <v>18</v>
      </c>
      <c r="J15" t="s">
        <v>26</v>
      </c>
      <c r="K15" t="s">
        <v>36</v>
      </c>
      <c r="L15" t="s">
        <v>41</v>
      </c>
      <c r="M15" t="s">
        <v>33</v>
      </c>
      <c r="N15"/>
    </row>
    <row r="16" spans="1:14" x14ac:dyDescent="0.2">
      <c r="A16" t="s">
        <v>1349</v>
      </c>
      <c r="B16" s="7"/>
      <c r="C16" s="7"/>
      <c r="D16" s="7"/>
      <c r="E16" s="7"/>
      <c r="F16" s="7">
        <v>120</v>
      </c>
      <c r="G16" s="7"/>
      <c r="H16" s="7"/>
      <c r="I16" s="7"/>
      <c r="J16" s="7"/>
      <c r="K16" s="7"/>
      <c r="L16" s="7"/>
      <c r="M16" s="7"/>
      <c r="N16" s="7">
        <v>120</v>
      </c>
    </row>
    <row r="17" spans="1:14" x14ac:dyDescent="0.2">
      <c r="A17" t="s">
        <v>88</v>
      </c>
      <c r="B17" s="7"/>
      <c r="C17" s="7"/>
      <c r="D17" s="7"/>
      <c r="E17" s="7"/>
      <c r="F17" s="7">
        <v>87.2</v>
      </c>
      <c r="G17" s="7"/>
      <c r="H17" s="7"/>
      <c r="I17" s="7"/>
      <c r="J17" s="7"/>
      <c r="K17" s="7"/>
      <c r="L17" s="7"/>
      <c r="M17" s="7"/>
      <c r="N17" s="7">
        <v>87.2</v>
      </c>
    </row>
    <row r="18" spans="1:14" x14ac:dyDescent="0.2">
      <c r="A18" t="s">
        <v>1135</v>
      </c>
      <c r="B18" s="7"/>
      <c r="C18" s="7"/>
      <c r="D18" s="7"/>
      <c r="E18" s="7"/>
      <c r="F18" s="7">
        <v>4.3499999999999996</v>
      </c>
      <c r="G18" s="7"/>
      <c r="H18" s="7"/>
      <c r="I18" s="7"/>
      <c r="J18" s="7"/>
      <c r="K18" s="7"/>
      <c r="L18" s="7"/>
      <c r="M18" s="7"/>
      <c r="N18" s="7">
        <v>4.3499999999999996</v>
      </c>
    </row>
    <row r="19" spans="1:14" x14ac:dyDescent="0.2">
      <c r="A19" t="s">
        <v>532</v>
      </c>
      <c r="B19" s="7"/>
      <c r="C19" s="7"/>
      <c r="D19" s="7"/>
      <c r="E19" s="7"/>
      <c r="F19" s="7">
        <v>60.99</v>
      </c>
      <c r="G19" s="7"/>
      <c r="H19" s="7"/>
      <c r="I19" s="7"/>
      <c r="J19" s="7"/>
      <c r="K19" s="7"/>
      <c r="L19" s="7"/>
      <c r="M19" s="7"/>
      <c r="N19" s="7">
        <v>60.99</v>
      </c>
    </row>
    <row r="20" spans="1:14" x14ac:dyDescent="0.2">
      <c r="A20" t="s">
        <v>1324</v>
      </c>
      <c r="B20" s="7"/>
      <c r="C20" s="7"/>
      <c r="D20" s="7"/>
      <c r="E20" s="7"/>
      <c r="F20" s="7">
        <v>17.95</v>
      </c>
      <c r="G20" s="7"/>
      <c r="H20" s="7"/>
      <c r="I20" s="7"/>
      <c r="J20" s="7"/>
      <c r="K20" s="7"/>
      <c r="L20" s="7"/>
      <c r="M20" s="7"/>
      <c r="N20" s="7">
        <v>17.95</v>
      </c>
    </row>
    <row r="21" spans="1:14" x14ac:dyDescent="0.2">
      <c r="A21" t="s">
        <v>1211</v>
      </c>
      <c r="B21" s="7"/>
      <c r="C21" s="7"/>
      <c r="D21" s="7"/>
      <c r="E21" s="7"/>
      <c r="F21" s="7">
        <v>403.27000000000004</v>
      </c>
      <c r="G21" s="7"/>
      <c r="H21" s="7"/>
      <c r="I21" s="7"/>
      <c r="J21" s="7"/>
      <c r="K21" s="7"/>
      <c r="L21" s="7"/>
      <c r="M21" s="7"/>
      <c r="N21" s="7">
        <v>403.27000000000004</v>
      </c>
    </row>
    <row r="22" spans="1:14" x14ac:dyDescent="0.2">
      <c r="A22" t="s">
        <v>442</v>
      </c>
      <c r="B22" s="7"/>
      <c r="C22" s="7"/>
      <c r="D22" s="7"/>
      <c r="E22" s="7"/>
      <c r="F22" s="7">
        <v>1785.69</v>
      </c>
      <c r="G22" s="7"/>
      <c r="H22" s="7"/>
      <c r="I22" s="7"/>
      <c r="J22" s="7"/>
      <c r="K22" s="7"/>
      <c r="L22" s="7"/>
      <c r="M22" s="7"/>
      <c r="N22" s="7">
        <v>1785.69</v>
      </c>
    </row>
    <row r="23" spans="1:14" x14ac:dyDescent="0.2">
      <c r="A23" t="s">
        <v>481</v>
      </c>
      <c r="B23" s="7"/>
      <c r="C23" s="7"/>
      <c r="D23" s="7"/>
      <c r="E23" s="7"/>
      <c r="F23" s="7">
        <v>1586.12</v>
      </c>
      <c r="G23" s="7"/>
      <c r="H23" s="7"/>
      <c r="I23" s="7"/>
      <c r="J23" s="7"/>
      <c r="K23" s="7"/>
      <c r="L23" s="7"/>
      <c r="M23" s="7"/>
      <c r="N23" s="7">
        <v>1586.12</v>
      </c>
    </row>
    <row r="24" spans="1:14" x14ac:dyDescent="0.2">
      <c r="A24" t="s">
        <v>654</v>
      </c>
      <c r="B24" s="7"/>
      <c r="C24" s="7"/>
      <c r="D24" s="7"/>
      <c r="E24" s="7"/>
      <c r="F24" s="7">
        <v>311.96999999999997</v>
      </c>
      <c r="G24" s="7"/>
      <c r="H24" s="7"/>
      <c r="I24" s="7"/>
      <c r="J24" s="7"/>
      <c r="K24" s="7"/>
      <c r="L24" s="7"/>
      <c r="M24" s="7"/>
      <c r="N24" s="7">
        <v>311.96999999999997</v>
      </c>
    </row>
    <row r="25" spans="1:14" x14ac:dyDescent="0.2">
      <c r="A25" t="s">
        <v>391</v>
      </c>
      <c r="B25" s="7"/>
      <c r="C25" s="7"/>
      <c r="D25" s="7"/>
      <c r="E25" s="7"/>
      <c r="F25" s="7">
        <v>725.04</v>
      </c>
      <c r="G25" s="7"/>
      <c r="H25" s="7"/>
      <c r="I25" s="7"/>
      <c r="J25" s="7"/>
      <c r="K25" s="7"/>
      <c r="L25" s="7"/>
      <c r="M25" s="7"/>
      <c r="N25" s="7">
        <v>725.04</v>
      </c>
    </row>
    <row r="26" spans="1:14" x14ac:dyDescent="0.2">
      <c r="A26" t="s">
        <v>912</v>
      </c>
      <c r="B26" s="7"/>
      <c r="C26" s="7"/>
      <c r="D26" s="7"/>
      <c r="E26" s="7"/>
      <c r="F26" s="7">
        <v>98.3</v>
      </c>
      <c r="G26" s="7"/>
      <c r="H26" s="7"/>
      <c r="I26" s="7"/>
      <c r="J26" s="7"/>
      <c r="K26" s="7"/>
      <c r="L26" s="7"/>
      <c r="M26" s="7"/>
      <c r="N26" s="7">
        <v>98.3</v>
      </c>
    </row>
    <row r="27" spans="1:14" x14ac:dyDescent="0.2">
      <c r="A27" t="s">
        <v>32</v>
      </c>
      <c r="B27" s="7"/>
      <c r="C27" s="7"/>
      <c r="D27" s="7"/>
      <c r="E27" s="7"/>
      <c r="F27" s="7">
        <v>454.83000000000004</v>
      </c>
      <c r="G27" s="7">
        <v>1247.95</v>
      </c>
      <c r="H27" s="7">
        <v>1245.03</v>
      </c>
      <c r="I27" s="7"/>
      <c r="J27" s="7"/>
      <c r="K27" s="7"/>
      <c r="L27" s="7"/>
      <c r="M27" s="7"/>
      <c r="N27" s="7">
        <v>2947.8100000000004</v>
      </c>
    </row>
    <row r="28" spans="1:14" x14ac:dyDescent="0.2">
      <c r="A28" t="s">
        <v>767</v>
      </c>
      <c r="B28" s="7"/>
      <c r="C28" s="7"/>
      <c r="D28" s="7"/>
      <c r="E28" s="7"/>
      <c r="F28" s="7"/>
      <c r="G28" s="7"/>
      <c r="H28" s="7">
        <v>50</v>
      </c>
      <c r="I28" s="7"/>
      <c r="J28" s="7"/>
      <c r="K28" s="7"/>
      <c r="L28" s="7"/>
      <c r="M28" s="7"/>
      <c r="N28" s="7">
        <v>50</v>
      </c>
    </row>
    <row r="29" spans="1:14" x14ac:dyDescent="0.2">
      <c r="A29" t="s">
        <v>97</v>
      </c>
      <c r="B29" s="7"/>
      <c r="C29" s="7"/>
      <c r="D29" s="7"/>
      <c r="E29" s="7"/>
      <c r="F29" s="7"/>
      <c r="G29" s="7"/>
      <c r="H29" s="7"/>
      <c r="I29" s="7">
        <v>58.95</v>
      </c>
      <c r="J29" s="7"/>
      <c r="K29" s="7"/>
      <c r="L29" s="7"/>
      <c r="M29" s="7"/>
      <c r="N29" s="7">
        <v>58.95</v>
      </c>
    </row>
    <row r="30" spans="1:14" x14ac:dyDescent="0.2">
      <c r="A30" t="s">
        <v>1156</v>
      </c>
      <c r="B30" s="7"/>
      <c r="C30" s="7"/>
      <c r="D30" s="7"/>
      <c r="E30" s="7"/>
      <c r="F30" s="7"/>
      <c r="G30" s="7"/>
      <c r="H30" s="7"/>
      <c r="I30" s="7">
        <v>16.75</v>
      </c>
      <c r="J30" s="7"/>
      <c r="K30" s="7"/>
      <c r="L30" s="7">
        <v>40</v>
      </c>
      <c r="M30" s="7"/>
      <c r="N30" s="7">
        <v>56.75</v>
      </c>
    </row>
    <row r="31" spans="1:14" x14ac:dyDescent="0.2">
      <c r="A31" t="s">
        <v>856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>
        <v>50</v>
      </c>
      <c r="N31" s="7">
        <v>50</v>
      </c>
    </row>
    <row r="32" spans="1:14" x14ac:dyDescent="0.2">
      <c r="A32" t="s">
        <v>399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>
        <v>225</v>
      </c>
      <c r="M32" s="7"/>
      <c r="N32" s="7">
        <v>225</v>
      </c>
    </row>
    <row r="33" spans="1:14" x14ac:dyDescent="0.2">
      <c r="A33" t="s">
        <v>39</v>
      </c>
      <c r="B33" s="7"/>
      <c r="C33" s="7"/>
      <c r="D33" s="7"/>
      <c r="E33" s="7"/>
      <c r="F33" s="7"/>
      <c r="G33" s="7"/>
      <c r="H33" s="7"/>
      <c r="I33" s="7">
        <v>68.97</v>
      </c>
      <c r="J33" s="7">
        <v>40</v>
      </c>
      <c r="K33" s="7">
        <v>874.2</v>
      </c>
      <c r="L33" s="7">
        <v>1905.5800000000002</v>
      </c>
      <c r="M33" s="7">
        <v>1149.52</v>
      </c>
      <c r="N33" s="7">
        <v>4038.27</v>
      </c>
    </row>
    <row r="34" spans="1:14" x14ac:dyDescent="0.2">
      <c r="A34" t="s">
        <v>394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>
        <v>50</v>
      </c>
      <c r="M34" s="7">
        <v>75</v>
      </c>
      <c r="N34" s="7">
        <v>125</v>
      </c>
    </row>
    <row r="35" spans="1:14" x14ac:dyDescent="0.2">
      <c r="A35" t="s">
        <v>614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>
        <v>50</v>
      </c>
      <c r="M35" s="7"/>
      <c r="N35" s="7">
        <v>50</v>
      </c>
    </row>
    <row r="36" spans="1:14" x14ac:dyDescent="0.2">
      <c r="A36" t="s">
        <v>665</v>
      </c>
      <c r="B36" s="7"/>
      <c r="C36" s="7"/>
      <c r="D36" s="7"/>
      <c r="E36" s="7">
        <v>84.12</v>
      </c>
      <c r="F36" s="7"/>
      <c r="G36" s="7"/>
      <c r="H36" s="7"/>
      <c r="I36" s="7"/>
      <c r="J36" s="7"/>
      <c r="K36" s="7"/>
      <c r="L36" s="7"/>
      <c r="M36" s="7"/>
      <c r="N36" s="7">
        <v>84.12</v>
      </c>
    </row>
    <row r="37" spans="1:14" x14ac:dyDescent="0.2">
      <c r="A37" t="s">
        <v>89</v>
      </c>
      <c r="B37" s="7">
        <v>1918.4300000000005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v>1918.4300000000005</v>
      </c>
    </row>
    <row r="38" spans="1:14" x14ac:dyDescent="0.2">
      <c r="A38" t="s">
        <v>53</v>
      </c>
      <c r="B38" s="7">
        <v>200</v>
      </c>
      <c r="C38" s="7">
        <v>43.87</v>
      </c>
      <c r="D38" s="7">
        <v>1181</v>
      </c>
      <c r="E38" s="7">
        <v>175.32</v>
      </c>
      <c r="F38" s="7"/>
      <c r="G38" s="7"/>
      <c r="H38" s="7"/>
      <c r="I38" s="7"/>
      <c r="J38" s="7"/>
      <c r="K38" s="7"/>
      <c r="L38" s="7">
        <v>48.29</v>
      </c>
      <c r="M38" s="7"/>
      <c r="N38" s="7">
        <v>1648.4799999999998</v>
      </c>
    </row>
    <row r="39" spans="1:14" x14ac:dyDescent="0.2">
      <c r="A39" t="s">
        <v>43</v>
      </c>
      <c r="B39" s="7"/>
      <c r="C39" s="7">
        <v>2928.21</v>
      </c>
      <c r="D39" s="7"/>
      <c r="E39" s="7"/>
      <c r="F39" s="7"/>
      <c r="G39" s="7"/>
      <c r="H39" s="7"/>
      <c r="I39" s="7"/>
      <c r="J39" s="7"/>
      <c r="K39" s="7"/>
      <c r="L39" s="7">
        <v>2675</v>
      </c>
      <c r="M39" s="7"/>
      <c r="N39" s="7">
        <v>5603.21</v>
      </c>
    </row>
    <row r="40" spans="1:14" x14ac:dyDescent="0.2">
      <c r="A40" t="s">
        <v>1183</v>
      </c>
      <c r="B40" s="7">
        <v>80.849999999999994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v>80.849999999999994</v>
      </c>
    </row>
    <row r="41" spans="1:14" x14ac:dyDescent="0.2">
      <c r="A41" t="s">
        <v>15</v>
      </c>
      <c r="B41" s="7">
        <v>4628.9699999999993</v>
      </c>
      <c r="C41" s="7">
        <v>435.83000000000004</v>
      </c>
      <c r="D41" s="7"/>
      <c r="E41" s="7"/>
      <c r="F41" s="7"/>
      <c r="G41" s="7"/>
      <c r="H41" s="7"/>
      <c r="I41" s="7">
        <v>2530</v>
      </c>
      <c r="J41" s="7"/>
      <c r="K41" s="7"/>
      <c r="L41" s="7">
        <v>232.5</v>
      </c>
      <c r="M41" s="7"/>
      <c r="N41" s="7">
        <v>7827.2999999999993</v>
      </c>
    </row>
    <row r="42" spans="1:14" x14ac:dyDescent="0.2">
      <c r="A42" t="s">
        <v>312</v>
      </c>
      <c r="B42" s="7">
        <v>147.87999999999994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v>147.87999999999994</v>
      </c>
    </row>
    <row r="43" spans="1:14" x14ac:dyDescent="0.2">
      <c r="A43" t="s">
        <v>387</v>
      </c>
      <c r="B43" s="7">
        <v>6659</v>
      </c>
      <c r="C43" s="7">
        <v>25</v>
      </c>
      <c r="D43" s="7"/>
      <c r="E43" s="7"/>
      <c r="F43" s="7">
        <v>125</v>
      </c>
      <c r="G43" s="7"/>
      <c r="H43" s="7"/>
      <c r="I43" s="7"/>
      <c r="J43" s="7"/>
      <c r="K43" s="7"/>
      <c r="L43" s="7"/>
      <c r="M43" s="7"/>
      <c r="N43" s="7">
        <v>6809</v>
      </c>
    </row>
    <row r="44" spans="1:14" x14ac:dyDescent="0.2">
      <c r="A44" t="s">
        <v>45</v>
      </c>
      <c r="B44" s="7">
        <v>12138.209999999997</v>
      </c>
      <c r="C44" s="7">
        <v>2431.46</v>
      </c>
      <c r="D44" s="7">
        <v>4766.17</v>
      </c>
      <c r="E44" s="7">
        <v>2823.9</v>
      </c>
      <c r="F44" s="7">
        <v>2680.96</v>
      </c>
      <c r="G44" s="7"/>
      <c r="H44" s="7"/>
      <c r="I44" s="7">
        <v>830</v>
      </c>
      <c r="J44" s="7"/>
      <c r="K44" s="7"/>
      <c r="L44" s="7">
        <v>3786.88</v>
      </c>
      <c r="M44" s="7"/>
      <c r="N44" s="7">
        <v>29457.579999999998</v>
      </c>
    </row>
    <row r="45" spans="1:14" x14ac:dyDescent="0.2">
      <c r="A45" t="s">
        <v>49</v>
      </c>
      <c r="B45" s="7">
        <v>12891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>
        <v>12891</v>
      </c>
    </row>
    <row r="46" spans="1:14" x14ac:dyDescent="0.2">
      <c r="A46" t="s">
        <v>209</v>
      </c>
      <c r="B46" s="7">
        <v>38664.339999999997</v>
      </c>
      <c r="C46" s="7">
        <v>5864.37</v>
      </c>
      <c r="D46" s="7">
        <v>5947.17</v>
      </c>
      <c r="E46" s="7">
        <v>3083.34</v>
      </c>
      <c r="F46" s="7">
        <v>8461.67</v>
      </c>
      <c r="G46" s="7">
        <v>1247.95</v>
      </c>
      <c r="H46" s="7">
        <v>1295.03</v>
      </c>
      <c r="I46" s="7">
        <v>3504.67</v>
      </c>
      <c r="J46" s="7">
        <v>40</v>
      </c>
      <c r="K46" s="7">
        <v>874.2</v>
      </c>
      <c r="L46" s="7">
        <v>9013.25</v>
      </c>
      <c r="M46" s="7">
        <v>1274.52</v>
      </c>
      <c r="N46" s="7">
        <v>79270.509999999995</v>
      </c>
    </row>
    <row r="47" spans="1:14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1" orientation="landscape" r:id="rId2"/>
  <headerFooter>
    <oddHeader>&amp;RAdjustment No. _____
Workpaper Ref. &amp;A</oddHeader>
    <oddFooter>&amp;RPrep by: ____________    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1"/>
  <sheetViews>
    <sheetView topLeftCell="E352" zoomScaleNormal="100" workbookViewId="0">
      <selection activeCell="F360" sqref="F360"/>
    </sheetView>
  </sheetViews>
  <sheetFormatPr defaultRowHeight="12.75" x14ac:dyDescent="0.2"/>
  <cols>
    <col min="1" max="1" width="19.5703125" customWidth="1"/>
    <col min="2" max="2" width="12.42578125" customWidth="1"/>
    <col min="4" max="4" width="30.42578125" bestFit="1" customWidth="1"/>
    <col min="5" max="5" width="46.5703125" bestFit="1" customWidth="1"/>
    <col min="6" max="6" width="125.85546875" customWidth="1"/>
    <col min="7" max="7" width="9" style="8" customWidth="1"/>
  </cols>
  <sheetData>
    <row r="1" spans="1:7" x14ac:dyDescent="0.2">
      <c r="A1" s="35" t="s">
        <v>222</v>
      </c>
      <c r="B1" s="35"/>
      <c r="C1" s="35"/>
      <c r="D1" s="35"/>
      <c r="E1" s="35"/>
      <c r="F1" s="35"/>
      <c r="G1" s="35"/>
    </row>
    <row r="2" spans="1:7" x14ac:dyDescent="0.2">
      <c r="A2" s="35" t="s">
        <v>223</v>
      </c>
      <c r="B2" s="35"/>
      <c r="C2" s="35"/>
      <c r="D2" s="35"/>
      <c r="E2" s="35"/>
      <c r="F2" s="35"/>
      <c r="G2" s="35"/>
    </row>
    <row r="3" spans="1:7" x14ac:dyDescent="0.2">
      <c r="A3" s="35" t="s">
        <v>1404</v>
      </c>
      <c r="B3" s="35"/>
      <c r="C3" s="35"/>
      <c r="D3" s="35"/>
      <c r="E3" s="35"/>
      <c r="F3" s="35"/>
      <c r="G3" s="35"/>
    </row>
    <row r="4" spans="1:7" x14ac:dyDescent="0.2">
      <c r="A4" s="35"/>
      <c r="B4" s="35"/>
      <c r="C4" s="35"/>
      <c r="D4" s="35"/>
      <c r="E4" s="35"/>
      <c r="F4" s="35"/>
      <c r="G4" s="35"/>
    </row>
    <row r="5" spans="1:7" ht="13.5" x14ac:dyDescent="0.25">
      <c r="A5" s="34" t="s">
        <v>224</v>
      </c>
      <c r="B5" s="34"/>
      <c r="C5" s="34"/>
      <c r="D5" s="34"/>
      <c r="E5" s="34"/>
      <c r="F5" s="34"/>
      <c r="G5" s="34"/>
    </row>
    <row r="6" spans="1:7" ht="13.5" x14ac:dyDescent="0.25">
      <c r="A6" s="37" t="s">
        <v>599</v>
      </c>
      <c r="B6" s="34"/>
      <c r="C6" s="34"/>
      <c r="D6" s="34"/>
      <c r="E6" s="34"/>
      <c r="F6" s="34"/>
      <c r="G6" s="34"/>
    </row>
    <row r="8" spans="1:7" x14ac:dyDescent="0.2">
      <c r="A8" s="6" t="s">
        <v>210</v>
      </c>
      <c r="G8"/>
    </row>
    <row r="9" spans="1:7" x14ac:dyDescent="0.2">
      <c r="A9" s="6" t="s">
        <v>0</v>
      </c>
      <c r="B9" s="6" t="s">
        <v>1</v>
      </c>
      <c r="C9" s="6" t="s">
        <v>6</v>
      </c>
      <c r="D9" s="6" t="s">
        <v>10</v>
      </c>
      <c r="E9" s="6" t="s">
        <v>14</v>
      </c>
      <c r="F9" s="6" t="s">
        <v>7</v>
      </c>
      <c r="G9" t="s">
        <v>211</v>
      </c>
    </row>
    <row r="10" spans="1:7" x14ac:dyDescent="0.2">
      <c r="A10" t="s">
        <v>88</v>
      </c>
      <c r="B10" t="s">
        <v>23</v>
      </c>
      <c r="C10" t="s">
        <v>26</v>
      </c>
      <c r="D10" t="s">
        <v>51</v>
      </c>
      <c r="E10" t="s">
        <v>805</v>
      </c>
      <c r="F10" t="s">
        <v>802</v>
      </c>
      <c r="G10" s="7">
        <v>87.2</v>
      </c>
    </row>
    <row r="11" spans="1:7" x14ac:dyDescent="0.2">
      <c r="A11" t="s">
        <v>212</v>
      </c>
      <c r="G11" s="7">
        <v>87.2</v>
      </c>
    </row>
    <row r="12" spans="1:7" x14ac:dyDescent="0.2">
      <c r="A12" t="s">
        <v>32</v>
      </c>
      <c r="B12" t="s">
        <v>23</v>
      </c>
      <c r="C12" t="s">
        <v>26</v>
      </c>
      <c r="D12" t="s">
        <v>42</v>
      </c>
      <c r="E12" t="s">
        <v>841</v>
      </c>
      <c r="F12" t="s">
        <v>842</v>
      </c>
      <c r="G12" s="7">
        <v>185.93</v>
      </c>
    </row>
    <row r="13" spans="1:7" x14ac:dyDescent="0.2">
      <c r="E13" t="s">
        <v>1346</v>
      </c>
      <c r="F13" t="s">
        <v>1344</v>
      </c>
      <c r="G13" s="7">
        <v>161</v>
      </c>
    </row>
    <row r="14" spans="1:7" x14ac:dyDescent="0.2">
      <c r="D14" t="s">
        <v>48</v>
      </c>
      <c r="E14" t="s">
        <v>653</v>
      </c>
      <c r="F14" t="s">
        <v>1358</v>
      </c>
      <c r="G14" s="7">
        <v>25</v>
      </c>
    </row>
    <row r="15" spans="1:7" x14ac:dyDescent="0.2">
      <c r="E15" t="s">
        <v>841</v>
      </c>
      <c r="F15" t="s">
        <v>836</v>
      </c>
      <c r="G15" s="7">
        <v>3.75</v>
      </c>
    </row>
    <row r="16" spans="1:7" x14ac:dyDescent="0.2">
      <c r="E16" t="s">
        <v>1356</v>
      </c>
      <c r="F16" t="s">
        <v>1354</v>
      </c>
      <c r="G16" s="7">
        <v>79.150000000000006</v>
      </c>
    </row>
    <row r="17" spans="3:7" x14ac:dyDescent="0.2">
      <c r="C17" t="s">
        <v>36</v>
      </c>
      <c r="D17" t="s">
        <v>51</v>
      </c>
      <c r="E17" t="s">
        <v>520</v>
      </c>
      <c r="F17" t="s">
        <v>517</v>
      </c>
      <c r="G17" s="7">
        <v>90.95</v>
      </c>
    </row>
    <row r="18" spans="3:7" x14ac:dyDescent="0.2">
      <c r="D18" t="s">
        <v>42</v>
      </c>
      <c r="E18" t="s">
        <v>266</v>
      </c>
      <c r="F18" t="s">
        <v>791</v>
      </c>
      <c r="G18" s="7">
        <v>137.66</v>
      </c>
    </row>
    <row r="19" spans="3:7" x14ac:dyDescent="0.2">
      <c r="E19" t="s">
        <v>458</v>
      </c>
      <c r="F19" t="s">
        <v>472</v>
      </c>
      <c r="G19" s="7">
        <v>53.47</v>
      </c>
    </row>
    <row r="20" spans="3:7" x14ac:dyDescent="0.2">
      <c r="D20" t="s">
        <v>48</v>
      </c>
      <c r="E20" t="s">
        <v>458</v>
      </c>
      <c r="F20" t="s">
        <v>542</v>
      </c>
      <c r="G20" s="7">
        <v>25</v>
      </c>
    </row>
    <row r="21" spans="3:7" x14ac:dyDescent="0.2">
      <c r="F21" t="s">
        <v>1360</v>
      </c>
      <c r="G21" s="7">
        <v>45</v>
      </c>
    </row>
    <row r="22" spans="3:7" x14ac:dyDescent="0.2">
      <c r="D22" t="s">
        <v>116</v>
      </c>
      <c r="E22" t="s">
        <v>152</v>
      </c>
      <c r="F22" t="s">
        <v>992</v>
      </c>
      <c r="G22" s="7">
        <v>120</v>
      </c>
    </row>
    <row r="23" spans="3:7" x14ac:dyDescent="0.2">
      <c r="E23" t="s">
        <v>293</v>
      </c>
      <c r="F23" t="s">
        <v>140</v>
      </c>
      <c r="G23" s="7">
        <v>755</v>
      </c>
    </row>
    <row r="24" spans="3:7" x14ac:dyDescent="0.2">
      <c r="D24" t="s">
        <v>37</v>
      </c>
      <c r="E24" t="s">
        <v>458</v>
      </c>
      <c r="F24" t="s">
        <v>1362</v>
      </c>
      <c r="G24" s="7">
        <v>20.87</v>
      </c>
    </row>
    <row r="25" spans="3:7" x14ac:dyDescent="0.2">
      <c r="C25" t="s">
        <v>33</v>
      </c>
      <c r="D25" t="s">
        <v>42</v>
      </c>
      <c r="E25" t="s">
        <v>139</v>
      </c>
      <c r="F25" t="s">
        <v>1022</v>
      </c>
      <c r="G25" s="7">
        <v>12</v>
      </c>
    </row>
    <row r="26" spans="3:7" x14ac:dyDescent="0.2">
      <c r="F26" t="s">
        <v>1024</v>
      </c>
      <c r="G26" s="7">
        <v>6</v>
      </c>
    </row>
    <row r="27" spans="3:7" x14ac:dyDescent="0.2">
      <c r="E27" t="s">
        <v>83</v>
      </c>
      <c r="F27" t="s">
        <v>1364</v>
      </c>
      <c r="G27" s="7">
        <v>48</v>
      </c>
    </row>
    <row r="28" spans="3:7" x14ac:dyDescent="0.2">
      <c r="E28" t="s">
        <v>550</v>
      </c>
      <c r="F28" t="s">
        <v>903</v>
      </c>
      <c r="G28" s="7">
        <v>61.61</v>
      </c>
    </row>
    <row r="29" spans="3:7" x14ac:dyDescent="0.2">
      <c r="E29" t="s">
        <v>623</v>
      </c>
      <c r="F29" t="s">
        <v>620</v>
      </c>
      <c r="G29" s="7">
        <v>188.47</v>
      </c>
    </row>
    <row r="30" spans="3:7" x14ac:dyDescent="0.2">
      <c r="F30" t="s">
        <v>624</v>
      </c>
      <c r="G30" s="7">
        <v>31.63</v>
      </c>
    </row>
    <row r="31" spans="3:7" x14ac:dyDescent="0.2">
      <c r="E31" t="s">
        <v>783</v>
      </c>
      <c r="F31" t="s">
        <v>780</v>
      </c>
      <c r="G31" s="7">
        <v>62</v>
      </c>
    </row>
    <row r="32" spans="3:7" x14ac:dyDescent="0.2">
      <c r="D32" t="s">
        <v>48</v>
      </c>
      <c r="E32" t="s">
        <v>83</v>
      </c>
      <c r="F32" t="s">
        <v>874</v>
      </c>
      <c r="G32" s="7">
        <v>64.13</v>
      </c>
    </row>
    <row r="33" spans="1:7" x14ac:dyDescent="0.2">
      <c r="E33" t="s">
        <v>1029</v>
      </c>
      <c r="F33" t="s">
        <v>1026</v>
      </c>
      <c r="G33" s="7">
        <v>170</v>
      </c>
    </row>
    <row r="34" spans="1:7" x14ac:dyDescent="0.2">
      <c r="E34" t="s">
        <v>1233</v>
      </c>
      <c r="F34" t="s">
        <v>1231</v>
      </c>
      <c r="G34" s="7">
        <v>19</v>
      </c>
    </row>
    <row r="35" spans="1:7" x14ac:dyDescent="0.2">
      <c r="D35" t="s">
        <v>116</v>
      </c>
      <c r="E35" t="s">
        <v>152</v>
      </c>
      <c r="F35" t="s">
        <v>493</v>
      </c>
      <c r="G35" s="7">
        <v>60</v>
      </c>
    </row>
    <row r="36" spans="1:7" x14ac:dyDescent="0.2">
      <c r="E36" t="s">
        <v>311</v>
      </c>
      <c r="F36" t="s">
        <v>972</v>
      </c>
      <c r="G36" s="7">
        <v>220</v>
      </c>
    </row>
    <row r="37" spans="1:7" x14ac:dyDescent="0.2">
      <c r="E37" t="s">
        <v>372</v>
      </c>
      <c r="F37" t="s">
        <v>1002</v>
      </c>
      <c r="G37" s="7">
        <v>82.5</v>
      </c>
    </row>
    <row r="38" spans="1:7" x14ac:dyDescent="0.2">
      <c r="E38" t="s">
        <v>588</v>
      </c>
      <c r="F38" t="s">
        <v>585</v>
      </c>
      <c r="G38" s="7">
        <v>90</v>
      </c>
    </row>
    <row r="39" spans="1:7" x14ac:dyDescent="0.2">
      <c r="D39" t="s">
        <v>30</v>
      </c>
      <c r="E39" t="s">
        <v>83</v>
      </c>
      <c r="F39" t="s">
        <v>873</v>
      </c>
      <c r="G39" s="7">
        <v>59.43</v>
      </c>
    </row>
    <row r="40" spans="1:7" x14ac:dyDescent="0.2">
      <c r="D40" t="s">
        <v>37</v>
      </c>
      <c r="E40" t="s">
        <v>550</v>
      </c>
      <c r="F40" t="s">
        <v>901</v>
      </c>
      <c r="G40" s="7">
        <v>28.29</v>
      </c>
    </row>
    <row r="41" spans="1:7" x14ac:dyDescent="0.2">
      <c r="E41" t="s">
        <v>1371</v>
      </c>
      <c r="F41" t="s">
        <v>1369</v>
      </c>
      <c r="G41" s="7">
        <v>41.97</v>
      </c>
    </row>
    <row r="42" spans="1:7" x14ac:dyDescent="0.2">
      <c r="A42" t="s">
        <v>213</v>
      </c>
      <c r="G42" s="7">
        <v>2947.8099999999995</v>
      </c>
    </row>
    <row r="43" spans="1:7" x14ac:dyDescent="0.2">
      <c r="A43" t="s">
        <v>97</v>
      </c>
      <c r="B43" t="s">
        <v>40</v>
      </c>
      <c r="C43" t="s">
        <v>18</v>
      </c>
      <c r="D43" t="s">
        <v>42</v>
      </c>
      <c r="E43" t="s">
        <v>630</v>
      </c>
      <c r="F43" t="s">
        <v>627</v>
      </c>
      <c r="G43" s="7">
        <v>6.99</v>
      </c>
    </row>
    <row r="44" spans="1:7" x14ac:dyDescent="0.2">
      <c r="D44" t="s">
        <v>30</v>
      </c>
      <c r="E44" t="s">
        <v>1144</v>
      </c>
      <c r="F44" t="s">
        <v>1142</v>
      </c>
      <c r="G44" s="7">
        <v>51.96</v>
      </c>
    </row>
    <row r="45" spans="1:7" x14ac:dyDescent="0.2">
      <c r="A45" t="s">
        <v>214</v>
      </c>
      <c r="G45" s="7">
        <v>58.95</v>
      </c>
    </row>
    <row r="46" spans="1:7" x14ac:dyDescent="0.2">
      <c r="A46" t="s">
        <v>39</v>
      </c>
      <c r="B46" t="s">
        <v>40</v>
      </c>
      <c r="C46" t="s">
        <v>18</v>
      </c>
      <c r="D46" t="s">
        <v>42</v>
      </c>
      <c r="E46" t="s">
        <v>1276</v>
      </c>
      <c r="F46" t="s">
        <v>1375</v>
      </c>
      <c r="G46" s="7">
        <v>49.98</v>
      </c>
    </row>
    <row r="47" spans="1:7" x14ac:dyDescent="0.2">
      <c r="D47" t="s">
        <v>48</v>
      </c>
      <c r="E47" t="s">
        <v>766</v>
      </c>
      <c r="F47" t="s">
        <v>763</v>
      </c>
      <c r="G47" s="7">
        <v>18.989999999999998</v>
      </c>
    </row>
    <row r="48" spans="1:7" x14ac:dyDescent="0.2">
      <c r="C48" t="s">
        <v>26</v>
      </c>
      <c r="D48" t="s">
        <v>30</v>
      </c>
      <c r="E48" t="s">
        <v>590</v>
      </c>
      <c r="F48" t="s">
        <v>414</v>
      </c>
      <c r="G48" s="7">
        <v>40</v>
      </c>
    </row>
    <row r="49" spans="3:7" x14ac:dyDescent="0.2">
      <c r="C49" t="s">
        <v>36</v>
      </c>
      <c r="D49" t="s">
        <v>42</v>
      </c>
      <c r="E49" t="s">
        <v>83</v>
      </c>
      <c r="F49" t="s">
        <v>1243</v>
      </c>
      <c r="G49" s="7">
        <v>48.97</v>
      </c>
    </row>
    <row r="50" spans="3:7" x14ac:dyDescent="0.2">
      <c r="E50" t="s">
        <v>590</v>
      </c>
      <c r="F50" t="s">
        <v>1379</v>
      </c>
      <c r="G50" s="7">
        <v>25.23</v>
      </c>
    </row>
    <row r="51" spans="3:7" x14ac:dyDescent="0.2">
      <c r="D51" t="s">
        <v>116</v>
      </c>
      <c r="E51" t="s">
        <v>152</v>
      </c>
      <c r="F51" t="s">
        <v>493</v>
      </c>
      <c r="G51" s="7">
        <v>15</v>
      </c>
    </row>
    <row r="52" spans="3:7" x14ac:dyDescent="0.2">
      <c r="F52" t="s">
        <v>992</v>
      </c>
      <c r="G52" s="7">
        <v>30</v>
      </c>
    </row>
    <row r="53" spans="3:7" x14ac:dyDescent="0.2">
      <c r="E53" t="s">
        <v>293</v>
      </c>
      <c r="F53" t="s">
        <v>140</v>
      </c>
      <c r="G53" s="7">
        <v>755</v>
      </c>
    </row>
    <row r="54" spans="3:7" x14ac:dyDescent="0.2">
      <c r="C54" t="s">
        <v>41</v>
      </c>
      <c r="D54" t="s">
        <v>42</v>
      </c>
      <c r="E54" t="s">
        <v>469</v>
      </c>
      <c r="F54" t="s">
        <v>466</v>
      </c>
      <c r="G54" s="7">
        <v>300</v>
      </c>
    </row>
    <row r="55" spans="3:7" x14ac:dyDescent="0.2">
      <c r="E55" t="s">
        <v>1384</v>
      </c>
      <c r="F55" t="s">
        <v>1382</v>
      </c>
      <c r="G55" s="7">
        <v>640</v>
      </c>
    </row>
    <row r="56" spans="3:7" x14ac:dyDescent="0.2">
      <c r="E56" t="s">
        <v>1391</v>
      </c>
      <c r="F56" t="s">
        <v>1389</v>
      </c>
      <c r="G56" s="7">
        <v>17.899999999999999</v>
      </c>
    </row>
    <row r="57" spans="3:7" x14ac:dyDescent="0.2">
      <c r="D57" t="s">
        <v>48</v>
      </c>
      <c r="E57" t="s">
        <v>469</v>
      </c>
      <c r="F57" t="s">
        <v>553</v>
      </c>
      <c r="G57" s="7">
        <v>500</v>
      </c>
    </row>
    <row r="58" spans="3:7" x14ac:dyDescent="0.2">
      <c r="E58" t="s">
        <v>1151</v>
      </c>
      <c r="F58" t="s">
        <v>1149</v>
      </c>
      <c r="G58" s="7">
        <v>67.680000000000007</v>
      </c>
    </row>
    <row r="59" spans="3:7" x14ac:dyDescent="0.2">
      <c r="E59" t="s">
        <v>1391</v>
      </c>
      <c r="F59" t="s">
        <v>1393</v>
      </c>
      <c r="G59" s="7">
        <v>20</v>
      </c>
    </row>
    <row r="60" spans="3:7" x14ac:dyDescent="0.2">
      <c r="D60" t="s">
        <v>116</v>
      </c>
      <c r="E60" t="s">
        <v>368</v>
      </c>
      <c r="F60" t="s">
        <v>364</v>
      </c>
      <c r="G60" s="7">
        <v>210</v>
      </c>
    </row>
    <row r="61" spans="3:7" x14ac:dyDescent="0.2">
      <c r="F61" t="s">
        <v>925</v>
      </c>
      <c r="G61" s="7">
        <v>150</v>
      </c>
    </row>
    <row r="62" spans="3:7" x14ac:dyDescent="0.2">
      <c r="C62" t="s">
        <v>33</v>
      </c>
      <c r="D62" t="s">
        <v>42</v>
      </c>
      <c r="E62" t="s">
        <v>809</v>
      </c>
      <c r="F62" t="s">
        <v>806</v>
      </c>
      <c r="G62" s="7">
        <v>52.37</v>
      </c>
    </row>
    <row r="63" spans="3:7" x14ac:dyDescent="0.2">
      <c r="F63" t="s">
        <v>1162</v>
      </c>
      <c r="G63" s="7">
        <v>64.39</v>
      </c>
    </row>
    <row r="64" spans="3:7" x14ac:dyDescent="0.2">
      <c r="F64" t="s">
        <v>1395</v>
      </c>
      <c r="G64" s="7">
        <v>52.85</v>
      </c>
    </row>
    <row r="65" spans="1:7" x14ac:dyDescent="0.2">
      <c r="E65" t="s">
        <v>814</v>
      </c>
      <c r="F65" t="s">
        <v>811</v>
      </c>
      <c r="G65" s="7">
        <v>33.24</v>
      </c>
    </row>
    <row r="66" spans="1:7" x14ac:dyDescent="0.2">
      <c r="D66" t="s">
        <v>48</v>
      </c>
      <c r="E66" t="s">
        <v>1251</v>
      </c>
      <c r="F66" t="s">
        <v>1249</v>
      </c>
      <c r="G66" s="7">
        <v>26.16</v>
      </c>
    </row>
    <row r="67" spans="1:7" x14ac:dyDescent="0.2">
      <c r="D67" t="s">
        <v>47</v>
      </c>
      <c r="E67" t="s">
        <v>590</v>
      </c>
      <c r="F67" t="s">
        <v>810</v>
      </c>
      <c r="G67" s="7">
        <v>50</v>
      </c>
    </row>
    <row r="68" spans="1:7" x14ac:dyDescent="0.2">
      <c r="D68" t="s">
        <v>116</v>
      </c>
      <c r="E68" t="s">
        <v>156</v>
      </c>
      <c r="F68" t="s">
        <v>975</v>
      </c>
      <c r="G68" s="7">
        <v>192.5</v>
      </c>
    </row>
    <row r="69" spans="1:7" x14ac:dyDescent="0.2">
      <c r="D69" t="s">
        <v>30</v>
      </c>
      <c r="E69" t="s">
        <v>83</v>
      </c>
      <c r="F69" t="s">
        <v>816</v>
      </c>
      <c r="G69" s="7">
        <v>53.01</v>
      </c>
    </row>
    <row r="70" spans="1:7" x14ac:dyDescent="0.2">
      <c r="E70" t="s">
        <v>144</v>
      </c>
      <c r="F70" t="s">
        <v>123</v>
      </c>
      <c r="G70" s="7">
        <v>150</v>
      </c>
    </row>
    <row r="71" spans="1:7" x14ac:dyDescent="0.2">
      <c r="E71" t="s">
        <v>590</v>
      </c>
      <c r="F71" t="s">
        <v>815</v>
      </c>
      <c r="G71" s="7">
        <v>50</v>
      </c>
    </row>
    <row r="72" spans="1:7" x14ac:dyDescent="0.2">
      <c r="F72" t="s">
        <v>1164</v>
      </c>
      <c r="G72" s="7">
        <v>75</v>
      </c>
    </row>
    <row r="73" spans="1:7" x14ac:dyDescent="0.2">
      <c r="F73" t="s">
        <v>1253</v>
      </c>
      <c r="G73" s="7">
        <v>350</v>
      </c>
    </row>
    <row r="74" spans="1:7" x14ac:dyDescent="0.2">
      <c r="A74" t="s">
        <v>215</v>
      </c>
      <c r="G74" s="7">
        <v>4038.2699999999995</v>
      </c>
    </row>
    <row r="75" spans="1:7" x14ac:dyDescent="0.2">
      <c r="A75" t="s">
        <v>89</v>
      </c>
      <c r="B75" t="s">
        <v>16</v>
      </c>
      <c r="C75" t="s">
        <v>18</v>
      </c>
      <c r="D75" t="s">
        <v>51</v>
      </c>
      <c r="E75" t="s">
        <v>261</v>
      </c>
      <c r="F75" t="s">
        <v>514</v>
      </c>
      <c r="G75" s="7">
        <v>6.21</v>
      </c>
    </row>
    <row r="76" spans="1:7" x14ac:dyDescent="0.2">
      <c r="F76" t="s">
        <v>516</v>
      </c>
      <c r="G76" s="7">
        <v>3.21</v>
      </c>
    </row>
    <row r="77" spans="1:7" x14ac:dyDescent="0.2">
      <c r="F77" t="s">
        <v>525</v>
      </c>
      <c r="G77" s="7">
        <v>4.28</v>
      </c>
    </row>
    <row r="78" spans="1:7" x14ac:dyDescent="0.2">
      <c r="F78" t="s">
        <v>1165</v>
      </c>
      <c r="G78" s="7">
        <v>9.48</v>
      </c>
    </row>
    <row r="79" spans="1:7" x14ac:dyDescent="0.2">
      <c r="E79" t="s">
        <v>1073</v>
      </c>
      <c r="F79" t="s">
        <v>1071</v>
      </c>
      <c r="G79" s="7">
        <v>232.74</v>
      </c>
    </row>
    <row r="80" spans="1:7" x14ac:dyDescent="0.2">
      <c r="E80" t="s">
        <v>1260</v>
      </c>
      <c r="F80" t="s">
        <v>1258</v>
      </c>
      <c r="G80" s="7">
        <v>39.24</v>
      </c>
    </row>
    <row r="81" spans="4:7" x14ac:dyDescent="0.2">
      <c r="D81" t="s">
        <v>48</v>
      </c>
      <c r="E81" t="s">
        <v>83</v>
      </c>
      <c r="F81" t="s">
        <v>648</v>
      </c>
      <c r="G81" s="7">
        <v>71.760000000000005</v>
      </c>
    </row>
    <row r="82" spans="4:7" x14ac:dyDescent="0.2">
      <c r="E82" t="s">
        <v>550</v>
      </c>
      <c r="F82" t="s">
        <v>547</v>
      </c>
      <c r="G82" s="7">
        <v>3.26</v>
      </c>
    </row>
    <row r="83" spans="4:7" x14ac:dyDescent="0.2">
      <c r="E83" t="s">
        <v>634</v>
      </c>
      <c r="F83" t="s">
        <v>631</v>
      </c>
      <c r="G83" s="7">
        <v>205.95</v>
      </c>
    </row>
    <row r="84" spans="4:7" x14ac:dyDescent="0.2">
      <c r="E84" t="s">
        <v>673</v>
      </c>
      <c r="F84" t="s">
        <v>674</v>
      </c>
      <c r="G84" s="7">
        <v>55.43</v>
      </c>
    </row>
    <row r="85" spans="4:7" x14ac:dyDescent="0.2">
      <c r="E85" t="s">
        <v>741</v>
      </c>
      <c r="F85" t="s">
        <v>738</v>
      </c>
      <c r="G85" s="7">
        <v>150</v>
      </c>
    </row>
    <row r="86" spans="4:7" x14ac:dyDescent="0.2">
      <c r="E86" t="s">
        <v>1100</v>
      </c>
      <c r="F86" t="s">
        <v>1098</v>
      </c>
      <c r="G86" s="7">
        <v>10</v>
      </c>
    </row>
    <row r="87" spans="4:7" x14ac:dyDescent="0.2">
      <c r="D87" t="s">
        <v>47</v>
      </c>
      <c r="E87" t="s">
        <v>590</v>
      </c>
      <c r="F87" t="s">
        <v>747</v>
      </c>
      <c r="G87" s="7">
        <v>100</v>
      </c>
    </row>
    <row r="88" spans="4:7" x14ac:dyDescent="0.2">
      <c r="D88" t="s">
        <v>30</v>
      </c>
      <c r="E88" t="s">
        <v>590</v>
      </c>
      <c r="F88" t="s">
        <v>403</v>
      </c>
      <c r="G88" s="7">
        <v>40</v>
      </c>
    </row>
    <row r="89" spans="4:7" x14ac:dyDescent="0.2">
      <c r="F89" t="s">
        <v>406</v>
      </c>
      <c r="G89" s="7">
        <v>50</v>
      </c>
    </row>
    <row r="90" spans="4:7" x14ac:dyDescent="0.2">
      <c r="F90" t="s">
        <v>407</v>
      </c>
      <c r="G90" s="7">
        <v>25</v>
      </c>
    </row>
    <row r="91" spans="4:7" x14ac:dyDescent="0.2">
      <c r="F91" t="s">
        <v>416</v>
      </c>
      <c r="G91" s="7">
        <v>25</v>
      </c>
    </row>
    <row r="92" spans="4:7" x14ac:dyDescent="0.2">
      <c r="F92" t="s">
        <v>742</v>
      </c>
      <c r="G92" s="7">
        <v>144</v>
      </c>
    </row>
    <row r="93" spans="4:7" x14ac:dyDescent="0.2">
      <c r="F93" t="s">
        <v>829</v>
      </c>
      <c r="G93" s="7">
        <v>306</v>
      </c>
    </row>
    <row r="94" spans="4:7" x14ac:dyDescent="0.2">
      <c r="F94" t="s">
        <v>830</v>
      </c>
      <c r="G94" s="7">
        <v>200</v>
      </c>
    </row>
    <row r="95" spans="4:7" x14ac:dyDescent="0.2">
      <c r="F95" t="s">
        <v>831</v>
      </c>
      <c r="G95" s="7">
        <v>125</v>
      </c>
    </row>
    <row r="96" spans="4:7" x14ac:dyDescent="0.2">
      <c r="F96" t="s">
        <v>832</v>
      </c>
      <c r="G96" s="7">
        <v>50</v>
      </c>
    </row>
    <row r="97" spans="1:7" x14ac:dyDescent="0.2">
      <c r="F97" t="s">
        <v>833</v>
      </c>
      <c r="G97" s="7">
        <v>50</v>
      </c>
    </row>
    <row r="98" spans="1:7" x14ac:dyDescent="0.2">
      <c r="D98" t="s">
        <v>37</v>
      </c>
      <c r="E98" t="s">
        <v>1302</v>
      </c>
      <c r="F98" t="s">
        <v>1300</v>
      </c>
      <c r="G98" s="7">
        <v>11.87</v>
      </c>
    </row>
    <row r="99" spans="1:7" x14ac:dyDescent="0.2">
      <c r="A99" t="s">
        <v>216</v>
      </c>
      <c r="G99" s="7">
        <v>1918.4299999999998</v>
      </c>
    </row>
    <row r="100" spans="1:7" x14ac:dyDescent="0.2">
      <c r="A100" t="s">
        <v>53</v>
      </c>
      <c r="B100" t="s">
        <v>16</v>
      </c>
      <c r="C100" t="s">
        <v>18</v>
      </c>
      <c r="D100" t="s">
        <v>30</v>
      </c>
      <c r="E100" t="s">
        <v>590</v>
      </c>
      <c r="F100" t="s">
        <v>405</v>
      </c>
      <c r="G100" s="7">
        <v>200</v>
      </c>
    </row>
    <row r="101" spans="1:7" x14ac:dyDescent="0.2">
      <c r="C101" t="s">
        <v>26</v>
      </c>
      <c r="D101" t="s">
        <v>51</v>
      </c>
      <c r="E101" t="s">
        <v>524</v>
      </c>
      <c r="F101" t="s">
        <v>521</v>
      </c>
      <c r="G101" s="7">
        <v>43.87</v>
      </c>
    </row>
    <row r="102" spans="1:7" x14ac:dyDescent="0.2">
      <c r="C102" t="s">
        <v>36</v>
      </c>
      <c r="D102" t="s">
        <v>51</v>
      </c>
      <c r="E102" t="s">
        <v>932</v>
      </c>
      <c r="F102" t="s">
        <v>928</v>
      </c>
      <c r="G102" s="7">
        <v>6</v>
      </c>
    </row>
    <row r="103" spans="1:7" x14ac:dyDescent="0.2">
      <c r="D103" t="s">
        <v>47</v>
      </c>
      <c r="E103" t="s">
        <v>590</v>
      </c>
      <c r="F103" t="s">
        <v>402</v>
      </c>
      <c r="G103" s="7">
        <v>50</v>
      </c>
    </row>
    <row r="104" spans="1:7" x14ac:dyDescent="0.2">
      <c r="F104" t="s">
        <v>778</v>
      </c>
      <c r="G104" s="7">
        <v>250</v>
      </c>
    </row>
    <row r="105" spans="1:7" x14ac:dyDescent="0.2">
      <c r="F105" t="s">
        <v>779</v>
      </c>
      <c r="G105" s="7">
        <v>150</v>
      </c>
    </row>
    <row r="106" spans="1:7" x14ac:dyDescent="0.2">
      <c r="D106" t="s">
        <v>30</v>
      </c>
      <c r="E106" t="s">
        <v>590</v>
      </c>
      <c r="F106" t="s">
        <v>404</v>
      </c>
      <c r="G106" s="7">
        <v>300</v>
      </c>
    </row>
    <row r="107" spans="1:7" x14ac:dyDescent="0.2">
      <c r="F107" t="s">
        <v>1115</v>
      </c>
      <c r="G107" s="7">
        <v>25</v>
      </c>
    </row>
    <row r="108" spans="1:7" x14ac:dyDescent="0.2">
      <c r="F108" t="s">
        <v>1116</v>
      </c>
      <c r="G108" s="7">
        <v>150</v>
      </c>
    </row>
    <row r="109" spans="1:7" x14ac:dyDescent="0.2">
      <c r="F109" t="s">
        <v>1117</v>
      </c>
      <c r="G109" s="7">
        <v>250</v>
      </c>
    </row>
    <row r="110" spans="1:7" x14ac:dyDescent="0.2">
      <c r="C110" t="s">
        <v>33</v>
      </c>
      <c r="D110" t="s">
        <v>51</v>
      </c>
      <c r="E110" t="s">
        <v>1320</v>
      </c>
      <c r="F110" t="s">
        <v>1318</v>
      </c>
      <c r="G110" s="7">
        <v>25.62</v>
      </c>
    </row>
    <row r="111" spans="1:7" x14ac:dyDescent="0.2">
      <c r="D111" t="s">
        <v>42</v>
      </c>
      <c r="E111" t="s">
        <v>946</v>
      </c>
      <c r="F111" t="s">
        <v>953</v>
      </c>
      <c r="G111" s="7">
        <v>21</v>
      </c>
    </row>
    <row r="112" spans="1:7" x14ac:dyDescent="0.2">
      <c r="E112" t="s">
        <v>950</v>
      </c>
      <c r="F112" t="s">
        <v>947</v>
      </c>
      <c r="G112" s="7">
        <v>35</v>
      </c>
    </row>
    <row r="113" spans="1:7" x14ac:dyDescent="0.2">
      <c r="F113" t="s">
        <v>951</v>
      </c>
      <c r="G113" s="7">
        <v>68.7</v>
      </c>
    </row>
    <row r="114" spans="1:7" x14ac:dyDescent="0.2">
      <c r="D114" t="s">
        <v>48</v>
      </c>
      <c r="E114" t="s">
        <v>946</v>
      </c>
      <c r="F114" t="s">
        <v>942</v>
      </c>
      <c r="G114" s="7">
        <v>25</v>
      </c>
    </row>
    <row r="115" spans="1:7" x14ac:dyDescent="0.2">
      <c r="B115" t="s">
        <v>40</v>
      </c>
      <c r="C115" t="s">
        <v>41</v>
      </c>
      <c r="D115" t="s">
        <v>51</v>
      </c>
      <c r="E115" t="s">
        <v>59</v>
      </c>
      <c r="F115" t="s">
        <v>539</v>
      </c>
      <c r="G115" s="7">
        <v>36.299999999999997</v>
      </c>
    </row>
    <row r="116" spans="1:7" x14ac:dyDescent="0.2">
      <c r="F116" t="s">
        <v>148</v>
      </c>
      <c r="G116" s="7">
        <v>11.99</v>
      </c>
    </row>
    <row r="117" spans="1:7" x14ac:dyDescent="0.2">
      <c r="A117" t="s">
        <v>217</v>
      </c>
      <c r="G117" s="7">
        <v>1648.4799999999998</v>
      </c>
    </row>
    <row r="118" spans="1:7" x14ac:dyDescent="0.2">
      <c r="A118" t="s">
        <v>43</v>
      </c>
      <c r="B118" t="s">
        <v>16</v>
      </c>
      <c r="C118" t="s">
        <v>26</v>
      </c>
      <c r="D118" t="s">
        <v>20</v>
      </c>
      <c r="E118" t="s">
        <v>102</v>
      </c>
      <c r="F118" t="s">
        <v>1304</v>
      </c>
      <c r="G118" s="7">
        <v>788.21</v>
      </c>
    </row>
    <row r="119" spans="1:7" x14ac:dyDescent="0.2">
      <c r="F119" t="s">
        <v>1306</v>
      </c>
      <c r="G119" s="7">
        <v>465</v>
      </c>
    </row>
    <row r="120" spans="1:7" x14ac:dyDescent="0.2">
      <c r="E120" t="s">
        <v>1198</v>
      </c>
      <c r="F120" t="s">
        <v>1196</v>
      </c>
      <c r="G120" s="7">
        <v>600</v>
      </c>
    </row>
    <row r="121" spans="1:7" x14ac:dyDescent="0.2">
      <c r="D121" t="s">
        <v>47</v>
      </c>
      <c r="E121" t="s">
        <v>590</v>
      </c>
      <c r="F121" t="s">
        <v>877</v>
      </c>
      <c r="G121" s="7">
        <v>50</v>
      </c>
    </row>
    <row r="122" spans="1:7" x14ac:dyDescent="0.2">
      <c r="D122" t="s">
        <v>30</v>
      </c>
      <c r="E122" t="s">
        <v>590</v>
      </c>
      <c r="F122" t="s">
        <v>875</v>
      </c>
      <c r="G122" s="7">
        <v>50</v>
      </c>
    </row>
    <row r="123" spans="1:7" x14ac:dyDescent="0.2">
      <c r="F123" t="s">
        <v>876</v>
      </c>
      <c r="G123" s="7">
        <v>25</v>
      </c>
    </row>
    <row r="124" spans="1:7" x14ac:dyDescent="0.2">
      <c r="F124" t="s">
        <v>878</v>
      </c>
      <c r="G124" s="7">
        <v>200</v>
      </c>
    </row>
    <row r="125" spans="1:7" x14ac:dyDescent="0.2">
      <c r="F125" t="s">
        <v>879</v>
      </c>
      <c r="G125" s="7">
        <v>200</v>
      </c>
    </row>
    <row r="126" spans="1:7" x14ac:dyDescent="0.2">
      <c r="F126" t="s">
        <v>880</v>
      </c>
      <c r="G126" s="7">
        <v>50</v>
      </c>
    </row>
    <row r="127" spans="1:7" x14ac:dyDescent="0.2">
      <c r="F127" t="s">
        <v>881</v>
      </c>
      <c r="G127" s="7">
        <v>100</v>
      </c>
    </row>
    <row r="128" spans="1:7" x14ac:dyDescent="0.2">
      <c r="F128" t="s">
        <v>882</v>
      </c>
      <c r="G128" s="7">
        <v>50</v>
      </c>
    </row>
    <row r="129" spans="1:7" x14ac:dyDescent="0.2">
      <c r="F129" t="s">
        <v>1114</v>
      </c>
      <c r="G129" s="7">
        <v>100</v>
      </c>
    </row>
    <row r="130" spans="1:7" x14ac:dyDescent="0.2">
      <c r="F130" t="s">
        <v>1204</v>
      </c>
      <c r="G130" s="7">
        <v>100</v>
      </c>
    </row>
    <row r="131" spans="1:7" x14ac:dyDescent="0.2">
      <c r="E131" t="s">
        <v>430</v>
      </c>
      <c r="F131" t="s">
        <v>798</v>
      </c>
      <c r="G131" s="7">
        <v>50</v>
      </c>
    </row>
    <row r="132" spans="1:7" x14ac:dyDescent="0.2">
      <c r="D132" t="s">
        <v>274</v>
      </c>
      <c r="E132" t="s">
        <v>1202</v>
      </c>
      <c r="F132" t="s">
        <v>1200</v>
      </c>
      <c r="G132" s="7">
        <v>100</v>
      </c>
    </row>
    <row r="133" spans="1:7" x14ac:dyDescent="0.2">
      <c r="B133" t="s">
        <v>40</v>
      </c>
      <c r="C133" t="s">
        <v>41</v>
      </c>
      <c r="D133" t="s">
        <v>20</v>
      </c>
      <c r="E133" t="s">
        <v>1198</v>
      </c>
      <c r="F133" t="s">
        <v>1196</v>
      </c>
      <c r="G133" s="7">
        <v>150</v>
      </c>
    </row>
    <row r="134" spans="1:7" x14ac:dyDescent="0.2">
      <c r="D134" t="s">
        <v>30</v>
      </c>
      <c r="E134" t="s">
        <v>430</v>
      </c>
      <c r="F134" t="s">
        <v>798</v>
      </c>
      <c r="G134" s="7">
        <v>25</v>
      </c>
    </row>
    <row r="135" spans="1:7" x14ac:dyDescent="0.2">
      <c r="D135" t="s">
        <v>274</v>
      </c>
      <c r="E135" t="s">
        <v>567</v>
      </c>
      <c r="F135" t="s">
        <v>564</v>
      </c>
      <c r="G135" s="7">
        <v>2500</v>
      </c>
    </row>
    <row r="136" spans="1:7" x14ac:dyDescent="0.2">
      <c r="A136" t="s">
        <v>218</v>
      </c>
      <c r="G136" s="7">
        <v>5603.21</v>
      </c>
    </row>
    <row r="137" spans="1:7" x14ac:dyDescent="0.2">
      <c r="A137" t="s">
        <v>15</v>
      </c>
      <c r="B137" t="s">
        <v>16</v>
      </c>
      <c r="C137" t="s">
        <v>18</v>
      </c>
      <c r="D137" t="s">
        <v>51</v>
      </c>
      <c r="E137" t="s">
        <v>120</v>
      </c>
      <c r="F137" t="s">
        <v>511</v>
      </c>
      <c r="G137" s="7">
        <v>10.7</v>
      </c>
    </row>
    <row r="138" spans="1:7" x14ac:dyDescent="0.2">
      <c r="F138" t="s">
        <v>1255</v>
      </c>
      <c r="G138" s="7">
        <v>4.91</v>
      </c>
    </row>
    <row r="139" spans="1:7" x14ac:dyDescent="0.2">
      <c r="F139" t="s">
        <v>1257</v>
      </c>
      <c r="G139" s="7">
        <v>4.91</v>
      </c>
    </row>
    <row r="140" spans="1:7" x14ac:dyDescent="0.2">
      <c r="E140" t="s">
        <v>761</v>
      </c>
      <c r="F140" t="s">
        <v>1262</v>
      </c>
      <c r="G140" s="7">
        <v>6.54</v>
      </c>
    </row>
    <row r="141" spans="1:7" x14ac:dyDescent="0.2">
      <c r="E141" t="s">
        <v>909</v>
      </c>
      <c r="F141" t="s">
        <v>910</v>
      </c>
      <c r="G141" s="7">
        <v>11.45</v>
      </c>
    </row>
    <row r="142" spans="1:7" x14ac:dyDescent="0.2">
      <c r="D142" t="s">
        <v>42</v>
      </c>
      <c r="E142" t="s">
        <v>83</v>
      </c>
      <c r="F142" t="s">
        <v>800</v>
      </c>
      <c r="G142" s="7">
        <v>18.75</v>
      </c>
    </row>
    <row r="143" spans="1:7" x14ac:dyDescent="0.2">
      <c r="E143" t="s">
        <v>120</v>
      </c>
      <c r="F143" t="s">
        <v>455</v>
      </c>
      <c r="G143" s="7">
        <v>18.920000000000002</v>
      </c>
    </row>
    <row r="144" spans="1:7" x14ac:dyDescent="0.2">
      <c r="F144" t="s">
        <v>474</v>
      </c>
      <c r="G144" s="7">
        <v>17</v>
      </c>
    </row>
    <row r="145" spans="5:7" x14ac:dyDescent="0.2">
      <c r="F145" t="s">
        <v>475</v>
      </c>
      <c r="G145" s="7">
        <v>8</v>
      </c>
    </row>
    <row r="146" spans="5:7" x14ac:dyDescent="0.2">
      <c r="F146" t="s">
        <v>476</v>
      </c>
      <c r="G146" s="7">
        <v>91.789999999999992</v>
      </c>
    </row>
    <row r="147" spans="5:7" x14ac:dyDescent="0.2">
      <c r="F147" t="s">
        <v>489</v>
      </c>
      <c r="G147" s="7">
        <v>277.22000000000003</v>
      </c>
    </row>
    <row r="148" spans="5:7" x14ac:dyDescent="0.2">
      <c r="E148" t="s">
        <v>732</v>
      </c>
      <c r="F148" t="s">
        <v>733</v>
      </c>
      <c r="G148" s="7">
        <v>47</v>
      </c>
    </row>
    <row r="149" spans="5:7" x14ac:dyDescent="0.2">
      <c r="E149" t="s">
        <v>761</v>
      </c>
      <c r="F149" t="s">
        <v>1268</v>
      </c>
      <c r="G149" s="7">
        <v>15.51</v>
      </c>
    </row>
    <row r="150" spans="5:7" x14ac:dyDescent="0.2">
      <c r="F150" t="s">
        <v>1270</v>
      </c>
      <c r="G150" s="7">
        <v>18.989999999999998</v>
      </c>
    </row>
    <row r="151" spans="5:7" x14ac:dyDescent="0.2">
      <c r="E151" t="s">
        <v>898</v>
      </c>
      <c r="F151" t="s">
        <v>1087</v>
      </c>
      <c r="G151" s="7">
        <v>200</v>
      </c>
    </row>
    <row r="152" spans="5:7" x14ac:dyDescent="0.2">
      <c r="E152" t="s">
        <v>1068</v>
      </c>
      <c r="F152" t="s">
        <v>1075</v>
      </c>
      <c r="G152" s="7">
        <v>7.999999999999968</v>
      </c>
    </row>
    <row r="153" spans="5:7" x14ac:dyDescent="0.2">
      <c r="E153" t="s">
        <v>1081</v>
      </c>
      <c r="F153" t="s">
        <v>1079</v>
      </c>
      <c r="G153" s="7">
        <v>6.9</v>
      </c>
    </row>
    <row r="154" spans="5:7" x14ac:dyDescent="0.2">
      <c r="F154" t="s">
        <v>1083</v>
      </c>
      <c r="G154" s="7">
        <v>68.599999999999994</v>
      </c>
    </row>
    <row r="155" spans="5:7" x14ac:dyDescent="0.2">
      <c r="F155" t="s">
        <v>1084</v>
      </c>
      <c r="G155" s="7">
        <v>28.81</v>
      </c>
    </row>
    <row r="156" spans="5:7" x14ac:dyDescent="0.2">
      <c r="F156" t="s">
        <v>1085</v>
      </c>
      <c r="G156" s="7">
        <v>82.16</v>
      </c>
    </row>
    <row r="157" spans="5:7" x14ac:dyDescent="0.2">
      <c r="F157" t="s">
        <v>1169</v>
      </c>
      <c r="G157" s="7">
        <v>43.88</v>
      </c>
    </row>
    <row r="158" spans="5:7" x14ac:dyDescent="0.2">
      <c r="F158" t="s">
        <v>1171</v>
      </c>
      <c r="G158" s="7">
        <v>32</v>
      </c>
    </row>
    <row r="159" spans="5:7" x14ac:dyDescent="0.2">
      <c r="F159" t="s">
        <v>1174</v>
      </c>
      <c r="G159" s="7">
        <v>48.1</v>
      </c>
    </row>
    <row r="160" spans="5:7" x14ac:dyDescent="0.2">
      <c r="F160" t="s">
        <v>1264</v>
      </c>
      <c r="G160" s="7">
        <v>26.42</v>
      </c>
    </row>
    <row r="161" spans="4:7" x14ac:dyDescent="0.2">
      <c r="F161" t="s">
        <v>1266</v>
      </c>
      <c r="G161" s="7">
        <v>36.22</v>
      </c>
    </row>
    <row r="162" spans="4:7" x14ac:dyDescent="0.2">
      <c r="E162" t="s">
        <v>1276</v>
      </c>
      <c r="F162" t="s">
        <v>1274</v>
      </c>
      <c r="G162" s="7">
        <v>113.53</v>
      </c>
    </row>
    <row r="163" spans="4:7" x14ac:dyDescent="0.2">
      <c r="E163" t="s">
        <v>1281</v>
      </c>
      <c r="F163" t="s">
        <v>1279</v>
      </c>
      <c r="G163" s="7">
        <v>12.98</v>
      </c>
    </row>
    <row r="164" spans="4:7" x14ac:dyDescent="0.2">
      <c r="D164" t="s">
        <v>48</v>
      </c>
      <c r="E164" t="s">
        <v>83</v>
      </c>
      <c r="F164" t="s">
        <v>773</v>
      </c>
      <c r="G164" s="7">
        <v>112.5</v>
      </c>
    </row>
    <row r="165" spans="4:7" x14ac:dyDescent="0.2">
      <c r="E165" t="s">
        <v>546</v>
      </c>
      <c r="F165" t="s">
        <v>543</v>
      </c>
      <c r="G165" s="7">
        <v>200</v>
      </c>
    </row>
    <row r="166" spans="4:7" x14ac:dyDescent="0.2">
      <c r="E166" t="s">
        <v>575</v>
      </c>
      <c r="F166" t="s">
        <v>570</v>
      </c>
      <c r="G166" s="7">
        <v>10</v>
      </c>
    </row>
    <row r="167" spans="4:7" x14ac:dyDescent="0.2">
      <c r="E167" t="s">
        <v>732</v>
      </c>
      <c r="F167" t="s">
        <v>561</v>
      </c>
      <c r="G167" s="7">
        <v>21.1</v>
      </c>
    </row>
    <row r="168" spans="4:7" x14ac:dyDescent="0.2">
      <c r="E168" t="s">
        <v>761</v>
      </c>
      <c r="F168" t="s">
        <v>756</v>
      </c>
      <c r="G168" s="7">
        <v>21.19</v>
      </c>
    </row>
    <row r="169" spans="4:7" x14ac:dyDescent="0.2">
      <c r="F169" t="s">
        <v>1179</v>
      </c>
      <c r="G169" s="7">
        <v>12</v>
      </c>
    </row>
    <row r="170" spans="4:7" x14ac:dyDescent="0.2">
      <c r="E170" t="s">
        <v>828</v>
      </c>
      <c r="F170" t="s">
        <v>825</v>
      </c>
      <c r="G170" s="7">
        <v>13.06</v>
      </c>
    </row>
    <row r="171" spans="4:7" x14ac:dyDescent="0.2">
      <c r="E171" t="s">
        <v>847</v>
      </c>
      <c r="F171" t="s">
        <v>844</v>
      </c>
      <c r="G171" s="7">
        <v>159.82</v>
      </c>
    </row>
    <row r="172" spans="4:7" x14ac:dyDescent="0.2">
      <c r="E172" t="s">
        <v>894</v>
      </c>
      <c r="F172" t="s">
        <v>890</v>
      </c>
      <c r="G172" s="7">
        <v>0</v>
      </c>
    </row>
    <row r="173" spans="4:7" x14ac:dyDescent="0.2">
      <c r="F173" t="s">
        <v>1186</v>
      </c>
      <c r="G173" s="7">
        <v>109.9</v>
      </c>
    </row>
    <row r="174" spans="4:7" x14ac:dyDescent="0.2">
      <c r="E174" t="s">
        <v>898</v>
      </c>
      <c r="F174" t="s">
        <v>895</v>
      </c>
      <c r="G174" s="7">
        <v>20</v>
      </c>
    </row>
    <row r="175" spans="4:7" x14ac:dyDescent="0.2">
      <c r="F175" t="s">
        <v>899</v>
      </c>
      <c r="G175" s="7">
        <v>30</v>
      </c>
    </row>
    <row r="176" spans="4:7" x14ac:dyDescent="0.2">
      <c r="E176" t="s">
        <v>909</v>
      </c>
      <c r="F176" t="s">
        <v>905</v>
      </c>
      <c r="G176" s="7">
        <v>25.48</v>
      </c>
    </row>
    <row r="177" spans="4:7" x14ac:dyDescent="0.2">
      <c r="E177" t="s">
        <v>1068</v>
      </c>
      <c r="F177" t="s">
        <v>1091</v>
      </c>
      <c r="G177" s="7">
        <v>0</v>
      </c>
    </row>
    <row r="178" spans="4:7" x14ac:dyDescent="0.2">
      <c r="F178" t="s">
        <v>1092</v>
      </c>
      <c r="G178" s="7">
        <v>0</v>
      </c>
    </row>
    <row r="179" spans="4:7" x14ac:dyDescent="0.2">
      <c r="F179" t="s">
        <v>1093</v>
      </c>
      <c r="G179" s="7">
        <v>0</v>
      </c>
    </row>
    <row r="180" spans="4:7" x14ac:dyDescent="0.2">
      <c r="F180" t="s">
        <v>1094</v>
      </c>
      <c r="G180" s="7">
        <v>0</v>
      </c>
    </row>
    <row r="181" spans="4:7" x14ac:dyDescent="0.2">
      <c r="E181" t="s">
        <v>1281</v>
      </c>
      <c r="F181" t="s">
        <v>1292</v>
      </c>
      <c r="G181" s="7">
        <v>50</v>
      </c>
    </row>
    <row r="182" spans="4:7" x14ac:dyDescent="0.2">
      <c r="D182" t="s">
        <v>47</v>
      </c>
      <c r="E182" t="s">
        <v>590</v>
      </c>
      <c r="F182" t="s">
        <v>795</v>
      </c>
      <c r="G182" s="7">
        <v>50</v>
      </c>
    </row>
    <row r="183" spans="4:7" x14ac:dyDescent="0.2">
      <c r="D183" t="s">
        <v>116</v>
      </c>
      <c r="E183" t="s">
        <v>83</v>
      </c>
      <c r="F183" t="s">
        <v>1054</v>
      </c>
      <c r="G183" s="7">
        <v>20</v>
      </c>
    </row>
    <row r="184" spans="4:7" x14ac:dyDescent="0.2">
      <c r="D184" t="s">
        <v>30</v>
      </c>
      <c r="E184" t="s">
        <v>590</v>
      </c>
      <c r="F184" t="s">
        <v>797</v>
      </c>
      <c r="G184" s="7">
        <v>50</v>
      </c>
    </row>
    <row r="185" spans="4:7" x14ac:dyDescent="0.2">
      <c r="E185" t="s">
        <v>919</v>
      </c>
      <c r="F185" t="s">
        <v>1297</v>
      </c>
      <c r="G185" s="7">
        <v>456.5</v>
      </c>
    </row>
    <row r="186" spans="4:7" x14ac:dyDescent="0.2">
      <c r="E186" t="s">
        <v>1191</v>
      </c>
      <c r="F186" t="s">
        <v>1189</v>
      </c>
      <c r="G186" s="7">
        <v>1000</v>
      </c>
    </row>
    <row r="187" spans="4:7" x14ac:dyDescent="0.2">
      <c r="D187" t="s">
        <v>37</v>
      </c>
      <c r="E187" t="s">
        <v>83</v>
      </c>
      <c r="F187" t="s">
        <v>1194</v>
      </c>
      <c r="G187" s="7">
        <v>114.22</v>
      </c>
    </row>
    <row r="188" spans="4:7" x14ac:dyDescent="0.2">
      <c r="D188" t="s">
        <v>316</v>
      </c>
      <c r="E188" t="s">
        <v>120</v>
      </c>
      <c r="F188" t="s">
        <v>314</v>
      </c>
      <c r="G188" s="7">
        <v>277.58</v>
      </c>
    </row>
    <row r="189" spans="4:7" x14ac:dyDescent="0.2">
      <c r="E189" t="s">
        <v>1068</v>
      </c>
      <c r="F189" t="s">
        <v>1066</v>
      </c>
      <c r="G189" s="7">
        <v>0</v>
      </c>
    </row>
    <row r="190" spans="4:7" x14ac:dyDescent="0.2">
      <c r="D190" t="s">
        <v>354</v>
      </c>
      <c r="E190" t="s">
        <v>609</v>
      </c>
      <c r="F190" t="s">
        <v>606</v>
      </c>
      <c r="G190" s="7">
        <v>400</v>
      </c>
    </row>
    <row r="191" spans="4:7" x14ac:dyDescent="0.2">
      <c r="D191" t="s">
        <v>422</v>
      </c>
      <c r="E191" t="s">
        <v>1068</v>
      </c>
      <c r="F191" t="s">
        <v>1089</v>
      </c>
      <c r="G191" s="7">
        <v>0</v>
      </c>
    </row>
    <row r="192" spans="4:7" x14ac:dyDescent="0.2">
      <c r="D192" t="s">
        <v>578</v>
      </c>
      <c r="E192" t="s">
        <v>120</v>
      </c>
      <c r="F192" t="s">
        <v>1291</v>
      </c>
      <c r="G192" s="7">
        <v>216.33</v>
      </c>
    </row>
    <row r="193" spans="1:7" x14ac:dyDescent="0.2">
      <c r="E193" t="s">
        <v>1068</v>
      </c>
      <c r="F193" t="s">
        <v>1090</v>
      </c>
      <c r="G193" s="7">
        <v>0</v>
      </c>
    </row>
    <row r="194" spans="1:7" x14ac:dyDescent="0.2">
      <c r="C194" t="s">
        <v>26</v>
      </c>
      <c r="D194" t="s">
        <v>42</v>
      </c>
      <c r="E194" t="s">
        <v>641</v>
      </c>
      <c r="F194" t="s">
        <v>645</v>
      </c>
      <c r="G194" s="7">
        <v>77.7</v>
      </c>
    </row>
    <row r="195" spans="1:7" x14ac:dyDescent="0.2">
      <c r="D195" t="s">
        <v>48</v>
      </c>
      <c r="E195" t="s">
        <v>641</v>
      </c>
      <c r="F195" t="s">
        <v>637</v>
      </c>
      <c r="G195" s="7">
        <v>33.130000000000003</v>
      </c>
    </row>
    <row r="196" spans="1:7" x14ac:dyDescent="0.2">
      <c r="F196" t="s">
        <v>643</v>
      </c>
      <c r="G196" s="7">
        <v>25</v>
      </c>
    </row>
    <row r="197" spans="1:7" x14ac:dyDescent="0.2">
      <c r="F197" t="s">
        <v>646</v>
      </c>
      <c r="G197" s="7">
        <v>300</v>
      </c>
    </row>
    <row r="198" spans="1:7" x14ac:dyDescent="0.2">
      <c r="B198" t="s">
        <v>40</v>
      </c>
      <c r="C198" t="s">
        <v>18</v>
      </c>
      <c r="D198" t="s">
        <v>30</v>
      </c>
      <c r="E198" t="s">
        <v>888</v>
      </c>
      <c r="F198" t="s">
        <v>884</v>
      </c>
      <c r="G198" s="7">
        <v>2530</v>
      </c>
    </row>
    <row r="199" spans="1:7" x14ac:dyDescent="0.2">
      <c r="C199" t="s">
        <v>41</v>
      </c>
      <c r="D199" t="s">
        <v>116</v>
      </c>
      <c r="E199" t="s">
        <v>368</v>
      </c>
      <c r="F199" t="s">
        <v>364</v>
      </c>
      <c r="G199" s="7">
        <v>232.5</v>
      </c>
    </row>
    <row r="200" spans="1:7" x14ac:dyDescent="0.2">
      <c r="A200" t="s">
        <v>219</v>
      </c>
      <c r="G200" s="7">
        <v>7827.2999999999993</v>
      </c>
    </row>
    <row r="201" spans="1:7" x14ac:dyDescent="0.2">
      <c r="A201" t="s">
        <v>45</v>
      </c>
      <c r="B201" t="s">
        <v>16</v>
      </c>
      <c r="C201" t="s">
        <v>18</v>
      </c>
      <c r="D201" t="s">
        <v>42</v>
      </c>
      <c r="E201" t="s">
        <v>137</v>
      </c>
      <c r="F201" t="s">
        <v>684</v>
      </c>
      <c r="G201" s="7">
        <v>259.24</v>
      </c>
    </row>
    <row r="202" spans="1:7" x14ac:dyDescent="0.2">
      <c r="E202" t="s">
        <v>465</v>
      </c>
      <c r="F202" t="s">
        <v>461</v>
      </c>
      <c r="G202" s="7">
        <v>170.22</v>
      </c>
    </row>
    <row r="203" spans="1:7" x14ac:dyDescent="0.2">
      <c r="E203" t="s">
        <v>1288</v>
      </c>
      <c r="F203" t="s">
        <v>1286</v>
      </c>
      <c r="G203" s="7">
        <v>118.4</v>
      </c>
    </row>
    <row r="204" spans="1:7" x14ac:dyDescent="0.2">
      <c r="F204" t="s">
        <v>1290</v>
      </c>
      <c r="G204" s="7">
        <v>110.6</v>
      </c>
    </row>
    <row r="205" spans="1:7" x14ac:dyDescent="0.2">
      <c r="D205" t="s">
        <v>48</v>
      </c>
      <c r="E205" t="s">
        <v>83</v>
      </c>
      <c r="F205" t="s">
        <v>449</v>
      </c>
      <c r="G205" s="7">
        <v>161.99</v>
      </c>
    </row>
    <row r="206" spans="1:7" x14ac:dyDescent="0.2">
      <c r="F206" t="s">
        <v>911</v>
      </c>
      <c r="G206" s="7">
        <v>390.47</v>
      </c>
    </row>
    <row r="207" spans="1:7" x14ac:dyDescent="0.2">
      <c r="E207" t="s">
        <v>137</v>
      </c>
      <c r="F207" t="s">
        <v>576</v>
      </c>
      <c r="G207" s="7">
        <v>4.2</v>
      </c>
    </row>
    <row r="208" spans="1:7" x14ac:dyDescent="0.2">
      <c r="E208" t="s">
        <v>454</v>
      </c>
      <c r="F208" t="s">
        <v>1177</v>
      </c>
      <c r="G208" s="7">
        <v>88.94</v>
      </c>
    </row>
    <row r="209" spans="4:7" x14ac:dyDescent="0.2">
      <c r="E209" t="s">
        <v>465</v>
      </c>
      <c r="F209" t="s">
        <v>552</v>
      </c>
      <c r="G209" s="7">
        <v>112.52</v>
      </c>
    </row>
    <row r="210" spans="4:7" x14ac:dyDescent="0.2">
      <c r="D210" t="s">
        <v>47</v>
      </c>
      <c r="E210" t="s">
        <v>83</v>
      </c>
      <c r="F210" t="s">
        <v>326</v>
      </c>
      <c r="G210" s="7">
        <v>100</v>
      </c>
    </row>
    <row r="211" spans="4:7" x14ac:dyDescent="0.2">
      <c r="E211" t="s">
        <v>590</v>
      </c>
      <c r="F211" t="s">
        <v>865</v>
      </c>
      <c r="G211" s="7">
        <v>25</v>
      </c>
    </row>
    <row r="212" spans="4:7" x14ac:dyDescent="0.2">
      <c r="F212" t="s">
        <v>867</v>
      </c>
      <c r="G212" s="7">
        <v>25</v>
      </c>
    </row>
    <row r="213" spans="4:7" x14ac:dyDescent="0.2">
      <c r="F213" t="s">
        <v>868</v>
      </c>
      <c r="G213" s="7">
        <v>25</v>
      </c>
    </row>
    <row r="214" spans="4:7" x14ac:dyDescent="0.2">
      <c r="F214" t="s">
        <v>869</v>
      </c>
      <c r="G214" s="7">
        <v>25</v>
      </c>
    </row>
    <row r="215" spans="4:7" x14ac:dyDescent="0.2">
      <c r="F215" t="s">
        <v>870</v>
      </c>
      <c r="G215" s="7">
        <v>25</v>
      </c>
    </row>
    <row r="216" spans="4:7" x14ac:dyDescent="0.2">
      <c r="F216" t="s">
        <v>871</v>
      </c>
      <c r="G216" s="7">
        <v>25</v>
      </c>
    </row>
    <row r="217" spans="4:7" x14ac:dyDescent="0.2">
      <c r="D217" t="s">
        <v>27</v>
      </c>
      <c r="E217" t="s">
        <v>454</v>
      </c>
      <c r="F217" t="s">
        <v>451</v>
      </c>
      <c r="G217" s="7">
        <v>28</v>
      </c>
    </row>
    <row r="218" spans="4:7" x14ac:dyDescent="0.2">
      <c r="D218" t="s">
        <v>30</v>
      </c>
      <c r="E218" t="s">
        <v>83</v>
      </c>
      <c r="F218" t="s">
        <v>822</v>
      </c>
      <c r="G218" s="7">
        <v>109.89</v>
      </c>
    </row>
    <row r="219" spans="4:7" x14ac:dyDescent="0.2">
      <c r="F219" t="s">
        <v>1107</v>
      </c>
      <c r="G219" s="7">
        <v>120</v>
      </c>
    </row>
    <row r="220" spans="4:7" x14ac:dyDescent="0.2">
      <c r="E220" t="s">
        <v>583</v>
      </c>
      <c r="F220" t="s">
        <v>580</v>
      </c>
      <c r="G220" s="7">
        <v>7275</v>
      </c>
    </row>
    <row r="221" spans="4:7" x14ac:dyDescent="0.2">
      <c r="D221" t="s">
        <v>274</v>
      </c>
      <c r="E221" t="s">
        <v>609</v>
      </c>
      <c r="F221" t="s">
        <v>1105</v>
      </c>
      <c r="G221" s="7">
        <v>1500</v>
      </c>
    </row>
    <row r="222" spans="4:7" x14ac:dyDescent="0.2">
      <c r="D222" t="s">
        <v>316</v>
      </c>
      <c r="E222" t="s">
        <v>137</v>
      </c>
      <c r="F222" t="s">
        <v>686</v>
      </c>
      <c r="G222" s="7">
        <v>642.79999999999995</v>
      </c>
    </row>
    <row r="223" spans="4:7" x14ac:dyDescent="0.2">
      <c r="F223" t="s">
        <v>688</v>
      </c>
      <c r="G223" s="7">
        <v>496.41</v>
      </c>
    </row>
    <row r="224" spans="4:7" x14ac:dyDescent="0.2">
      <c r="D224" t="s">
        <v>422</v>
      </c>
      <c r="E224" t="s">
        <v>137</v>
      </c>
      <c r="F224" t="s">
        <v>685</v>
      </c>
      <c r="G224" s="7">
        <v>65.45</v>
      </c>
    </row>
    <row r="225" spans="3:7" x14ac:dyDescent="0.2">
      <c r="D225" t="s">
        <v>578</v>
      </c>
      <c r="E225" t="s">
        <v>137</v>
      </c>
      <c r="F225" t="s">
        <v>682</v>
      </c>
      <c r="G225" s="7">
        <v>234.08</v>
      </c>
    </row>
    <row r="226" spans="3:7" x14ac:dyDescent="0.2">
      <c r="C226" t="s">
        <v>26</v>
      </c>
      <c r="D226" t="s">
        <v>51</v>
      </c>
      <c r="E226" t="s">
        <v>1112</v>
      </c>
      <c r="F226" t="s">
        <v>1110</v>
      </c>
      <c r="G226" s="7">
        <v>54.5</v>
      </c>
    </row>
    <row r="227" spans="3:7" x14ac:dyDescent="0.2">
      <c r="D227" t="s">
        <v>42</v>
      </c>
      <c r="E227" t="s">
        <v>679</v>
      </c>
      <c r="F227" t="s">
        <v>676</v>
      </c>
      <c r="G227" s="7">
        <v>79.569999999999993</v>
      </c>
    </row>
    <row r="228" spans="3:7" x14ac:dyDescent="0.2">
      <c r="D228" t="s">
        <v>47</v>
      </c>
      <c r="E228" t="s">
        <v>348</v>
      </c>
      <c r="F228" t="s">
        <v>22</v>
      </c>
      <c r="G228" s="7">
        <v>2000</v>
      </c>
    </row>
    <row r="229" spans="3:7" x14ac:dyDescent="0.2">
      <c r="D229" t="s">
        <v>116</v>
      </c>
      <c r="E229" t="s">
        <v>441</v>
      </c>
      <c r="F229" t="s">
        <v>439</v>
      </c>
      <c r="G229" s="7">
        <v>275</v>
      </c>
    </row>
    <row r="230" spans="3:7" x14ac:dyDescent="0.2">
      <c r="D230" t="s">
        <v>30</v>
      </c>
      <c r="E230" t="s">
        <v>1310</v>
      </c>
      <c r="F230" t="s">
        <v>1308</v>
      </c>
      <c r="G230" s="7">
        <v>22.39</v>
      </c>
    </row>
    <row r="231" spans="3:7" x14ac:dyDescent="0.2">
      <c r="C231" t="s">
        <v>36</v>
      </c>
      <c r="D231" t="s">
        <v>51</v>
      </c>
      <c r="E231" t="s">
        <v>75</v>
      </c>
      <c r="F231" t="s">
        <v>750</v>
      </c>
      <c r="G231" s="7">
        <v>144.97</v>
      </c>
    </row>
    <row r="232" spans="3:7" x14ac:dyDescent="0.2">
      <c r="F232" t="s">
        <v>752</v>
      </c>
      <c r="G232" s="7">
        <v>117.72</v>
      </c>
    </row>
    <row r="233" spans="3:7" x14ac:dyDescent="0.2">
      <c r="D233" t="s">
        <v>42</v>
      </c>
      <c r="E233" t="s">
        <v>75</v>
      </c>
      <c r="F233" t="s">
        <v>478</v>
      </c>
      <c r="G233" s="7">
        <v>33.130000000000003</v>
      </c>
    </row>
    <row r="234" spans="3:7" x14ac:dyDescent="0.2">
      <c r="F234" t="s">
        <v>753</v>
      </c>
      <c r="G234" s="7">
        <v>7.41</v>
      </c>
    </row>
    <row r="235" spans="3:7" x14ac:dyDescent="0.2">
      <c r="F235" t="s">
        <v>958</v>
      </c>
      <c r="G235" s="7">
        <v>11.44</v>
      </c>
    </row>
    <row r="236" spans="3:7" x14ac:dyDescent="0.2">
      <c r="D236" t="s">
        <v>116</v>
      </c>
      <c r="E236" t="s">
        <v>277</v>
      </c>
      <c r="F236" t="s">
        <v>979</v>
      </c>
      <c r="G236" s="7">
        <v>275</v>
      </c>
    </row>
    <row r="237" spans="3:7" x14ac:dyDescent="0.2">
      <c r="E237" t="s">
        <v>279</v>
      </c>
      <c r="F237" t="s">
        <v>979</v>
      </c>
      <c r="G237" s="7">
        <v>30</v>
      </c>
    </row>
    <row r="238" spans="3:7" x14ac:dyDescent="0.2">
      <c r="E238" t="s">
        <v>281</v>
      </c>
      <c r="F238" t="s">
        <v>275</v>
      </c>
      <c r="G238" s="7">
        <v>20</v>
      </c>
    </row>
    <row r="239" spans="3:7" x14ac:dyDescent="0.2">
      <c r="E239" t="s">
        <v>283</v>
      </c>
      <c r="F239" t="s">
        <v>308</v>
      </c>
      <c r="G239" s="7">
        <v>10</v>
      </c>
    </row>
    <row r="240" spans="3:7" x14ac:dyDescent="0.2">
      <c r="F240" t="s">
        <v>330</v>
      </c>
      <c r="G240" s="7">
        <v>60</v>
      </c>
    </row>
    <row r="241" spans="3:7" x14ac:dyDescent="0.2">
      <c r="F241" t="s">
        <v>432</v>
      </c>
      <c r="G241" s="7">
        <v>20</v>
      </c>
    </row>
    <row r="242" spans="3:7" x14ac:dyDescent="0.2">
      <c r="F242" t="s">
        <v>979</v>
      </c>
      <c r="G242" s="7">
        <v>2124.5</v>
      </c>
    </row>
    <row r="243" spans="3:7" x14ac:dyDescent="0.2">
      <c r="F243" t="s">
        <v>998</v>
      </c>
      <c r="G243" s="7">
        <v>102</v>
      </c>
    </row>
    <row r="244" spans="3:7" x14ac:dyDescent="0.2">
      <c r="E244" t="s">
        <v>285</v>
      </c>
      <c r="F244" t="s">
        <v>981</v>
      </c>
      <c r="G244" s="7">
        <v>325</v>
      </c>
    </row>
    <row r="245" spans="3:7" x14ac:dyDescent="0.2">
      <c r="E245" t="s">
        <v>305</v>
      </c>
      <c r="F245" t="s">
        <v>992</v>
      </c>
      <c r="G245" s="7">
        <v>75</v>
      </c>
    </row>
    <row r="246" spans="3:7" x14ac:dyDescent="0.2">
      <c r="E246" t="s">
        <v>376</v>
      </c>
      <c r="F246" t="s">
        <v>1005</v>
      </c>
      <c r="G246" s="7">
        <v>62.5</v>
      </c>
    </row>
    <row r="247" spans="3:7" x14ac:dyDescent="0.2">
      <c r="E247" t="s">
        <v>380</v>
      </c>
      <c r="F247" t="s">
        <v>995</v>
      </c>
      <c r="G247" s="7">
        <v>137.5</v>
      </c>
    </row>
    <row r="248" spans="3:7" x14ac:dyDescent="0.2">
      <c r="E248" t="s">
        <v>436</v>
      </c>
      <c r="F248" t="s">
        <v>434</v>
      </c>
      <c r="G248" s="7">
        <v>100</v>
      </c>
    </row>
    <row r="249" spans="3:7" x14ac:dyDescent="0.2">
      <c r="E249" t="s">
        <v>964</v>
      </c>
      <c r="F249" t="s">
        <v>961</v>
      </c>
      <c r="G249" s="7">
        <v>25</v>
      </c>
    </row>
    <row r="250" spans="3:7" x14ac:dyDescent="0.2">
      <c r="E250" t="s">
        <v>988</v>
      </c>
      <c r="F250" t="s">
        <v>985</v>
      </c>
      <c r="G250" s="7">
        <v>900</v>
      </c>
    </row>
    <row r="251" spans="3:7" x14ac:dyDescent="0.2">
      <c r="D251" t="s">
        <v>30</v>
      </c>
      <c r="E251" t="s">
        <v>590</v>
      </c>
      <c r="F251" t="s">
        <v>848</v>
      </c>
      <c r="G251" s="7">
        <v>50</v>
      </c>
    </row>
    <row r="252" spans="3:7" x14ac:dyDescent="0.2">
      <c r="D252" t="s">
        <v>274</v>
      </c>
      <c r="E252" t="s">
        <v>438</v>
      </c>
      <c r="F252" t="s">
        <v>748</v>
      </c>
      <c r="G252" s="7">
        <v>135</v>
      </c>
    </row>
    <row r="253" spans="3:7" x14ac:dyDescent="0.2">
      <c r="C253" t="s">
        <v>33</v>
      </c>
      <c r="D253" t="s">
        <v>51</v>
      </c>
      <c r="E253" t="s">
        <v>693</v>
      </c>
      <c r="F253" t="s">
        <v>698</v>
      </c>
      <c r="G253" s="7">
        <v>7.1</v>
      </c>
    </row>
    <row r="254" spans="3:7" x14ac:dyDescent="0.2">
      <c r="F254" t="s">
        <v>702</v>
      </c>
      <c r="G254" s="7">
        <v>2.73</v>
      </c>
    </row>
    <row r="255" spans="3:7" x14ac:dyDescent="0.2">
      <c r="F255" t="s">
        <v>704</v>
      </c>
      <c r="G255" s="7">
        <v>1.0900000000000001</v>
      </c>
    </row>
    <row r="256" spans="3:7" x14ac:dyDescent="0.2">
      <c r="F256" t="s">
        <v>710</v>
      </c>
      <c r="G256" s="7">
        <v>1.0900000000000001</v>
      </c>
    </row>
    <row r="257" spans="4:7" x14ac:dyDescent="0.2">
      <c r="F257" t="s">
        <v>712</v>
      </c>
      <c r="G257" s="7">
        <v>2.73</v>
      </c>
    </row>
    <row r="258" spans="4:7" x14ac:dyDescent="0.2">
      <c r="F258" t="s">
        <v>714</v>
      </c>
      <c r="G258" s="7">
        <v>4.3600000000000003</v>
      </c>
    </row>
    <row r="259" spans="4:7" x14ac:dyDescent="0.2">
      <c r="F259" t="s">
        <v>715</v>
      </c>
      <c r="G259" s="7">
        <v>1.0900000000000001</v>
      </c>
    </row>
    <row r="260" spans="4:7" x14ac:dyDescent="0.2">
      <c r="F260" t="s">
        <v>717</v>
      </c>
      <c r="G260" s="7">
        <v>43.62</v>
      </c>
    </row>
    <row r="261" spans="4:7" x14ac:dyDescent="0.2">
      <c r="F261" t="s">
        <v>718</v>
      </c>
      <c r="G261" s="7">
        <v>1.64</v>
      </c>
    </row>
    <row r="262" spans="4:7" x14ac:dyDescent="0.2">
      <c r="F262" t="s">
        <v>720</v>
      </c>
      <c r="G262" s="7">
        <v>1.0900000000000001</v>
      </c>
    </row>
    <row r="263" spans="4:7" x14ac:dyDescent="0.2">
      <c r="F263" t="s">
        <v>724</v>
      </c>
      <c r="G263" s="7">
        <v>1.64</v>
      </c>
    </row>
    <row r="264" spans="4:7" x14ac:dyDescent="0.2">
      <c r="D264" t="s">
        <v>42</v>
      </c>
      <c r="E264" t="s">
        <v>75</v>
      </c>
      <c r="F264" t="s">
        <v>966</v>
      </c>
      <c r="G264" s="7">
        <v>14.03</v>
      </c>
    </row>
    <row r="265" spans="4:7" x14ac:dyDescent="0.2">
      <c r="E265" t="s">
        <v>693</v>
      </c>
      <c r="F265" t="s">
        <v>726</v>
      </c>
      <c r="G265" s="7">
        <v>196.42</v>
      </c>
    </row>
    <row r="266" spans="4:7" x14ac:dyDescent="0.2">
      <c r="D266" t="s">
        <v>48</v>
      </c>
      <c r="E266" t="s">
        <v>693</v>
      </c>
      <c r="F266" t="s">
        <v>690</v>
      </c>
      <c r="G266" s="7">
        <v>9.6</v>
      </c>
    </row>
    <row r="267" spans="4:7" x14ac:dyDescent="0.2">
      <c r="F267" t="s">
        <v>694</v>
      </c>
      <c r="G267" s="7">
        <v>2.4</v>
      </c>
    </row>
    <row r="268" spans="4:7" x14ac:dyDescent="0.2">
      <c r="F268" t="s">
        <v>705</v>
      </c>
      <c r="G268" s="7">
        <v>10</v>
      </c>
    </row>
    <row r="269" spans="4:7" x14ac:dyDescent="0.2">
      <c r="F269" t="s">
        <v>706</v>
      </c>
      <c r="G269" s="7">
        <v>39.950000000000003</v>
      </c>
    </row>
    <row r="270" spans="4:7" x14ac:dyDescent="0.2">
      <c r="F270" t="s">
        <v>707</v>
      </c>
      <c r="G270" s="7">
        <v>281.39999999999998</v>
      </c>
    </row>
    <row r="271" spans="4:7" x14ac:dyDescent="0.2">
      <c r="F271" t="s">
        <v>709</v>
      </c>
      <c r="G271" s="7">
        <v>5.4</v>
      </c>
    </row>
    <row r="272" spans="4:7" x14ac:dyDescent="0.2">
      <c r="F272" t="s">
        <v>716</v>
      </c>
      <c r="G272" s="7">
        <v>20</v>
      </c>
    </row>
    <row r="273" spans="4:7" x14ac:dyDescent="0.2">
      <c r="F273" t="s">
        <v>719</v>
      </c>
      <c r="G273" s="7">
        <v>8</v>
      </c>
    </row>
    <row r="274" spans="4:7" x14ac:dyDescent="0.2">
      <c r="F274" t="s">
        <v>721</v>
      </c>
      <c r="G274" s="7">
        <v>2.4</v>
      </c>
    </row>
    <row r="275" spans="4:7" x14ac:dyDescent="0.2">
      <c r="F275" t="s">
        <v>723</v>
      </c>
      <c r="G275" s="7">
        <v>1.8</v>
      </c>
    </row>
    <row r="276" spans="4:7" x14ac:dyDescent="0.2">
      <c r="F276" t="s">
        <v>725</v>
      </c>
      <c r="G276" s="7">
        <v>10</v>
      </c>
    </row>
    <row r="277" spans="4:7" x14ac:dyDescent="0.2">
      <c r="D277" t="s">
        <v>47</v>
      </c>
      <c r="E277" t="s">
        <v>590</v>
      </c>
      <c r="F277" t="s">
        <v>849</v>
      </c>
      <c r="G277" s="7">
        <v>30</v>
      </c>
    </row>
    <row r="278" spans="4:7" x14ac:dyDescent="0.2">
      <c r="D278" t="s">
        <v>116</v>
      </c>
      <c r="E278" t="s">
        <v>295</v>
      </c>
      <c r="F278" t="s">
        <v>1011</v>
      </c>
      <c r="G278" s="7">
        <v>25</v>
      </c>
    </row>
    <row r="279" spans="4:7" x14ac:dyDescent="0.2">
      <c r="E279" t="s">
        <v>297</v>
      </c>
      <c r="F279" t="s">
        <v>1017</v>
      </c>
      <c r="G279" s="7">
        <v>325</v>
      </c>
    </row>
    <row r="280" spans="4:7" x14ac:dyDescent="0.2">
      <c r="E280" t="s">
        <v>301</v>
      </c>
      <c r="F280" t="s">
        <v>291</v>
      </c>
      <c r="G280" s="7">
        <v>-20</v>
      </c>
    </row>
    <row r="281" spans="4:7" x14ac:dyDescent="0.2">
      <c r="E281" t="s">
        <v>303</v>
      </c>
      <c r="F281" t="s">
        <v>1014</v>
      </c>
      <c r="G281" s="7">
        <v>25</v>
      </c>
    </row>
    <row r="282" spans="4:7" x14ac:dyDescent="0.2">
      <c r="E282" t="s">
        <v>321</v>
      </c>
      <c r="F282" t="s">
        <v>992</v>
      </c>
      <c r="G282" s="7">
        <v>25</v>
      </c>
    </row>
    <row r="283" spans="4:7" x14ac:dyDescent="0.2">
      <c r="E283" t="s">
        <v>374</v>
      </c>
      <c r="F283" t="s">
        <v>981</v>
      </c>
      <c r="G283" s="7">
        <v>600</v>
      </c>
    </row>
    <row r="284" spans="4:7" x14ac:dyDescent="0.2">
      <c r="E284" t="s">
        <v>378</v>
      </c>
      <c r="F284" t="s">
        <v>981</v>
      </c>
      <c r="G284" s="7">
        <v>12.5</v>
      </c>
    </row>
    <row r="285" spans="4:7" x14ac:dyDescent="0.2">
      <c r="E285" t="s">
        <v>421</v>
      </c>
      <c r="F285" t="s">
        <v>1038</v>
      </c>
      <c r="G285" s="7">
        <v>150</v>
      </c>
    </row>
    <row r="286" spans="4:7" x14ac:dyDescent="0.2">
      <c r="E286" t="s">
        <v>498</v>
      </c>
      <c r="F286" t="s">
        <v>981</v>
      </c>
      <c r="G286" s="7">
        <v>100</v>
      </c>
    </row>
    <row r="287" spans="4:7" x14ac:dyDescent="0.2">
      <c r="E287" t="s">
        <v>971</v>
      </c>
      <c r="F287" t="s">
        <v>968</v>
      </c>
      <c r="G287" s="7">
        <v>25</v>
      </c>
    </row>
    <row r="288" spans="4:7" x14ac:dyDescent="0.2">
      <c r="D288" t="s">
        <v>27</v>
      </c>
      <c r="E288" t="s">
        <v>471</v>
      </c>
      <c r="F288" t="s">
        <v>1033</v>
      </c>
      <c r="G288" s="7">
        <v>30</v>
      </c>
    </row>
    <row r="289" spans="2:7" x14ac:dyDescent="0.2">
      <c r="D289" t="s">
        <v>422</v>
      </c>
      <c r="E289" t="s">
        <v>693</v>
      </c>
      <c r="F289" t="s">
        <v>708</v>
      </c>
      <c r="G289" s="7">
        <v>55.18</v>
      </c>
    </row>
    <row r="290" spans="2:7" x14ac:dyDescent="0.2">
      <c r="F290" t="s">
        <v>713</v>
      </c>
      <c r="G290" s="7">
        <v>251.36</v>
      </c>
    </row>
    <row r="291" spans="2:7" x14ac:dyDescent="0.2">
      <c r="D291" t="s">
        <v>578</v>
      </c>
      <c r="E291" t="s">
        <v>693</v>
      </c>
      <c r="F291" t="s">
        <v>696</v>
      </c>
      <c r="G291" s="7">
        <v>520.28</v>
      </c>
    </row>
    <row r="292" spans="2:7" x14ac:dyDescent="0.2">
      <c r="B292" t="s">
        <v>23</v>
      </c>
      <c r="C292" t="s">
        <v>26</v>
      </c>
      <c r="D292" t="s">
        <v>20</v>
      </c>
      <c r="E292" t="s">
        <v>102</v>
      </c>
      <c r="F292" t="s">
        <v>424</v>
      </c>
      <c r="G292" s="7">
        <v>113.75</v>
      </c>
    </row>
    <row r="293" spans="2:7" x14ac:dyDescent="0.2">
      <c r="F293" t="s">
        <v>427</v>
      </c>
      <c r="G293" s="7">
        <v>106.25</v>
      </c>
    </row>
    <row r="294" spans="2:7" x14ac:dyDescent="0.2">
      <c r="E294" t="s">
        <v>1120</v>
      </c>
      <c r="F294" t="s">
        <v>1118</v>
      </c>
      <c r="G294" s="7">
        <v>1413.96</v>
      </c>
    </row>
    <row r="295" spans="2:7" x14ac:dyDescent="0.2">
      <c r="E295" t="s">
        <v>1123</v>
      </c>
      <c r="F295" t="s">
        <v>1118</v>
      </c>
      <c r="G295" s="7">
        <v>940</v>
      </c>
    </row>
    <row r="296" spans="2:7" x14ac:dyDescent="0.2">
      <c r="D296" t="s">
        <v>51</v>
      </c>
      <c r="E296" t="s">
        <v>509</v>
      </c>
      <c r="F296" t="s">
        <v>506</v>
      </c>
      <c r="G296" s="7">
        <v>16.05</v>
      </c>
    </row>
    <row r="297" spans="2:7" x14ac:dyDescent="0.2">
      <c r="F297" t="s">
        <v>510</v>
      </c>
      <c r="G297" s="7">
        <v>16.05</v>
      </c>
    </row>
    <row r="298" spans="2:7" x14ac:dyDescent="0.2">
      <c r="E298" t="s">
        <v>530</v>
      </c>
      <c r="F298" t="s">
        <v>527</v>
      </c>
      <c r="G298" s="7">
        <v>37.450000000000003</v>
      </c>
    </row>
    <row r="299" spans="2:7" x14ac:dyDescent="0.2">
      <c r="F299" t="s">
        <v>531</v>
      </c>
      <c r="G299" s="7">
        <v>37.450000000000003</v>
      </c>
    </row>
    <row r="300" spans="2:7" x14ac:dyDescent="0.2">
      <c r="B300" t="s">
        <v>40</v>
      </c>
      <c r="C300" t="s">
        <v>18</v>
      </c>
      <c r="D300" t="s">
        <v>274</v>
      </c>
      <c r="E300" t="s">
        <v>348</v>
      </c>
      <c r="F300" t="s">
        <v>1235</v>
      </c>
      <c r="G300" s="7">
        <v>180</v>
      </c>
    </row>
    <row r="301" spans="2:7" x14ac:dyDescent="0.2">
      <c r="F301" t="s">
        <v>1237</v>
      </c>
      <c r="G301" s="7">
        <v>650</v>
      </c>
    </row>
    <row r="302" spans="2:7" x14ac:dyDescent="0.2">
      <c r="C302" t="s">
        <v>41</v>
      </c>
      <c r="D302" t="s">
        <v>51</v>
      </c>
      <c r="E302" t="s">
        <v>1052</v>
      </c>
      <c r="F302" t="s">
        <v>1048</v>
      </c>
      <c r="G302" s="7">
        <v>30.3</v>
      </c>
    </row>
    <row r="303" spans="2:7" x14ac:dyDescent="0.2">
      <c r="F303" t="s">
        <v>1380</v>
      </c>
      <c r="G303" s="7">
        <v>9.59</v>
      </c>
    </row>
    <row r="304" spans="2:7" x14ac:dyDescent="0.2">
      <c r="D304" t="s">
        <v>48</v>
      </c>
      <c r="E304" t="s">
        <v>1052</v>
      </c>
      <c r="F304" t="s">
        <v>1394</v>
      </c>
      <c r="G304" s="7">
        <v>19.989999999999998</v>
      </c>
    </row>
    <row r="305" spans="1:7" x14ac:dyDescent="0.2">
      <c r="E305" t="s">
        <v>1151</v>
      </c>
      <c r="F305" t="s">
        <v>1246</v>
      </c>
      <c r="G305" s="7">
        <v>264</v>
      </c>
    </row>
    <row r="306" spans="1:7" x14ac:dyDescent="0.2">
      <c r="D306" t="s">
        <v>116</v>
      </c>
      <c r="E306" t="s">
        <v>290</v>
      </c>
      <c r="F306" t="s">
        <v>1040</v>
      </c>
      <c r="G306" s="7">
        <v>613</v>
      </c>
    </row>
    <row r="307" spans="1:7" x14ac:dyDescent="0.2">
      <c r="E307" t="s">
        <v>336</v>
      </c>
      <c r="F307" t="s">
        <v>332</v>
      </c>
      <c r="G307" s="7">
        <v>100</v>
      </c>
    </row>
    <row r="308" spans="1:7" x14ac:dyDescent="0.2">
      <c r="E308" t="s">
        <v>385</v>
      </c>
      <c r="F308" t="s">
        <v>382</v>
      </c>
      <c r="G308" s="7">
        <v>125</v>
      </c>
    </row>
    <row r="309" spans="1:7" x14ac:dyDescent="0.2">
      <c r="E309" t="s">
        <v>491</v>
      </c>
      <c r="F309" t="s">
        <v>1042</v>
      </c>
      <c r="G309" s="7">
        <v>212.5</v>
      </c>
    </row>
    <row r="310" spans="1:7" x14ac:dyDescent="0.2">
      <c r="E310" t="s">
        <v>500</v>
      </c>
      <c r="F310" t="s">
        <v>1040</v>
      </c>
      <c r="G310" s="7">
        <v>75</v>
      </c>
    </row>
    <row r="311" spans="1:7" x14ac:dyDescent="0.2">
      <c r="E311" t="s">
        <v>505</v>
      </c>
      <c r="F311" t="s">
        <v>502</v>
      </c>
      <c r="G311" s="7">
        <v>50</v>
      </c>
    </row>
    <row r="312" spans="1:7" x14ac:dyDescent="0.2">
      <c r="D312" t="s">
        <v>274</v>
      </c>
      <c r="E312" t="s">
        <v>290</v>
      </c>
      <c r="F312" t="s">
        <v>22</v>
      </c>
      <c r="G312" s="7">
        <v>2287.5</v>
      </c>
    </row>
    <row r="313" spans="1:7" x14ac:dyDescent="0.2">
      <c r="A313" t="s">
        <v>220</v>
      </c>
      <c r="G313" s="7">
        <v>29457.579999999994</v>
      </c>
    </row>
    <row r="314" spans="1:7" x14ac:dyDescent="0.2">
      <c r="A314" t="s">
        <v>49</v>
      </c>
      <c r="B314" t="s">
        <v>16</v>
      </c>
      <c r="C314" t="s">
        <v>18</v>
      </c>
      <c r="D314" t="s">
        <v>20</v>
      </c>
      <c r="E314" t="s">
        <v>264</v>
      </c>
      <c r="F314" t="s">
        <v>262</v>
      </c>
      <c r="G314" s="7">
        <v>5140.3999999999996</v>
      </c>
    </row>
    <row r="315" spans="1:7" x14ac:dyDescent="0.2">
      <c r="F315" t="s">
        <v>192</v>
      </c>
      <c r="G315" s="7">
        <v>2570.1999999999998</v>
      </c>
    </row>
    <row r="316" spans="1:7" x14ac:dyDescent="0.2">
      <c r="F316" t="s">
        <v>775</v>
      </c>
      <c r="G316" s="7">
        <v>5140.3999999999996</v>
      </c>
    </row>
    <row r="317" spans="1:7" x14ac:dyDescent="0.2">
      <c r="D317" t="s">
        <v>42</v>
      </c>
      <c r="E317" t="s">
        <v>919</v>
      </c>
      <c r="F317" t="s">
        <v>1272</v>
      </c>
      <c r="G317" s="7">
        <v>40</v>
      </c>
    </row>
    <row r="318" spans="1:7" x14ac:dyDescent="0.2">
      <c r="A318" t="s">
        <v>221</v>
      </c>
      <c r="G318" s="7">
        <v>12891</v>
      </c>
    </row>
    <row r="319" spans="1:7" x14ac:dyDescent="0.2">
      <c r="A319" t="s">
        <v>312</v>
      </c>
      <c r="B319" t="s">
        <v>16</v>
      </c>
      <c r="C319" t="s">
        <v>18</v>
      </c>
      <c r="D319" t="s">
        <v>48</v>
      </c>
      <c r="E319" t="s">
        <v>83</v>
      </c>
      <c r="F319" t="s">
        <v>680</v>
      </c>
      <c r="G319" s="7">
        <v>147.83000000000001</v>
      </c>
    </row>
    <row r="320" spans="1:7" x14ac:dyDescent="0.2">
      <c r="D320" t="s">
        <v>316</v>
      </c>
      <c r="E320" t="s">
        <v>855</v>
      </c>
      <c r="F320" t="s">
        <v>851</v>
      </c>
      <c r="G320" s="7">
        <v>4.9999999999954525E-2</v>
      </c>
    </row>
    <row r="321" spans="1:7" x14ac:dyDescent="0.2">
      <c r="D321" t="s">
        <v>787</v>
      </c>
      <c r="E321" t="s">
        <v>790</v>
      </c>
      <c r="F321" t="s">
        <v>785</v>
      </c>
      <c r="G321" s="7">
        <v>0</v>
      </c>
    </row>
    <row r="322" spans="1:7" x14ac:dyDescent="0.2">
      <c r="A322" t="s">
        <v>591</v>
      </c>
      <c r="G322" s="7">
        <v>147.87999999999997</v>
      </c>
    </row>
    <row r="323" spans="1:7" x14ac:dyDescent="0.2">
      <c r="A323" t="s">
        <v>387</v>
      </c>
      <c r="B323" t="s">
        <v>16</v>
      </c>
      <c r="C323" t="s">
        <v>18</v>
      </c>
      <c r="D323" t="s">
        <v>1293</v>
      </c>
      <c r="E323" t="s">
        <v>590</v>
      </c>
      <c r="F323" t="s">
        <v>1296</v>
      </c>
      <c r="G323" s="7">
        <v>6659</v>
      </c>
    </row>
    <row r="324" spans="1:7" x14ac:dyDescent="0.2">
      <c r="C324" t="s">
        <v>26</v>
      </c>
      <c r="D324" t="s">
        <v>30</v>
      </c>
      <c r="E324" t="s">
        <v>590</v>
      </c>
      <c r="F324" t="s">
        <v>1314</v>
      </c>
      <c r="G324" s="7">
        <v>25</v>
      </c>
    </row>
    <row r="325" spans="1:7" x14ac:dyDescent="0.2">
      <c r="B325" t="s">
        <v>23</v>
      </c>
      <c r="C325" t="s">
        <v>26</v>
      </c>
      <c r="D325" t="s">
        <v>30</v>
      </c>
      <c r="E325" t="s">
        <v>590</v>
      </c>
      <c r="F325" t="s">
        <v>409</v>
      </c>
      <c r="G325" s="7">
        <v>125</v>
      </c>
    </row>
    <row r="326" spans="1:7" x14ac:dyDescent="0.2">
      <c r="A326" t="s">
        <v>592</v>
      </c>
      <c r="G326" s="7">
        <v>6809</v>
      </c>
    </row>
    <row r="327" spans="1:7" x14ac:dyDescent="0.2">
      <c r="A327" t="s">
        <v>391</v>
      </c>
      <c r="B327" t="s">
        <v>23</v>
      </c>
      <c r="C327" t="s">
        <v>26</v>
      </c>
      <c r="D327" t="s">
        <v>42</v>
      </c>
      <c r="E327" t="s">
        <v>559</v>
      </c>
      <c r="F327" t="s">
        <v>737</v>
      </c>
      <c r="G327" s="7">
        <v>163.38999999999999</v>
      </c>
    </row>
    <row r="328" spans="1:7" x14ac:dyDescent="0.2">
      <c r="E328" t="s">
        <v>841</v>
      </c>
      <c r="F328" t="s">
        <v>1341</v>
      </c>
      <c r="G328" s="7">
        <v>132</v>
      </c>
    </row>
    <row r="329" spans="1:7" x14ac:dyDescent="0.2">
      <c r="D329" t="s">
        <v>48</v>
      </c>
      <c r="E329" t="s">
        <v>83</v>
      </c>
      <c r="F329" t="s">
        <v>447</v>
      </c>
      <c r="G329" s="7">
        <v>97.96</v>
      </c>
    </row>
    <row r="330" spans="1:7" x14ac:dyDescent="0.2">
      <c r="E330" t="s">
        <v>559</v>
      </c>
      <c r="F330" t="s">
        <v>556</v>
      </c>
      <c r="G330" s="7">
        <v>82.23</v>
      </c>
    </row>
    <row r="331" spans="1:7" x14ac:dyDescent="0.2">
      <c r="F331" t="s">
        <v>560</v>
      </c>
      <c r="G331" s="7">
        <v>140.11000000000001</v>
      </c>
    </row>
    <row r="332" spans="1:7" x14ac:dyDescent="0.2">
      <c r="F332" t="s">
        <v>735</v>
      </c>
      <c r="G332" s="7">
        <v>104.25</v>
      </c>
    </row>
    <row r="333" spans="1:7" x14ac:dyDescent="0.2">
      <c r="E333" t="s">
        <v>653</v>
      </c>
      <c r="F333" t="s">
        <v>650</v>
      </c>
      <c r="G333" s="7">
        <v>5.0999999999999996</v>
      </c>
    </row>
    <row r="334" spans="1:7" x14ac:dyDescent="0.2">
      <c r="A334" t="s">
        <v>593</v>
      </c>
      <c r="G334" s="7">
        <v>725.04000000000008</v>
      </c>
    </row>
    <row r="335" spans="1:7" x14ac:dyDescent="0.2">
      <c r="A335" t="s">
        <v>394</v>
      </c>
      <c r="B335" t="s">
        <v>40</v>
      </c>
      <c r="C335" t="s">
        <v>41</v>
      </c>
      <c r="D335" t="s">
        <v>30</v>
      </c>
      <c r="E335" t="s">
        <v>590</v>
      </c>
      <c r="F335" t="s">
        <v>612</v>
      </c>
      <c r="G335" s="7">
        <v>50</v>
      </c>
    </row>
    <row r="336" spans="1:7" x14ac:dyDescent="0.2">
      <c r="C336" t="s">
        <v>33</v>
      </c>
      <c r="D336" t="s">
        <v>30</v>
      </c>
      <c r="E336" t="s">
        <v>590</v>
      </c>
      <c r="F336" t="s">
        <v>397</v>
      </c>
      <c r="G336" s="7">
        <v>50</v>
      </c>
    </row>
    <row r="337" spans="1:7" x14ac:dyDescent="0.2">
      <c r="F337" t="s">
        <v>818</v>
      </c>
      <c r="G337" s="7">
        <v>25</v>
      </c>
    </row>
    <row r="338" spans="1:7" x14ac:dyDescent="0.2">
      <c r="A338" t="s">
        <v>594</v>
      </c>
      <c r="G338" s="7">
        <v>125</v>
      </c>
    </row>
    <row r="339" spans="1:7" x14ac:dyDescent="0.2">
      <c r="A339" t="s">
        <v>399</v>
      </c>
      <c r="B339" t="s">
        <v>40</v>
      </c>
      <c r="C339" t="s">
        <v>41</v>
      </c>
      <c r="D339" t="s">
        <v>30</v>
      </c>
      <c r="E339" t="s">
        <v>590</v>
      </c>
      <c r="F339" t="s">
        <v>400</v>
      </c>
      <c r="G339" s="7">
        <v>175</v>
      </c>
    </row>
    <row r="340" spans="1:7" x14ac:dyDescent="0.2">
      <c r="F340" t="s">
        <v>411</v>
      </c>
      <c r="G340" s="7">
        <v>50</v>
      </c>
    </row>
    <row r="341" spans="1:7" x14ac:dyDescent="0.2">
      <c r="A341" t="s">
        <v>595</v>
      </c>
      <c r="G341" s="7">
        <v>225</v>
      </c>
    </row>
    <row r="342" spans="1:7" x14ac:dyDescent="0.2">
      <c r="A342" t="s">
        <v>442</v>
      </c>
      <c r="B342" t="s">
        <v>23</v>
      </c>
      <c r="C342" t="s">
        <v>26</v>
      </c>
      <c r="D342" t="s">
        <v>42</v>
      </c>
      <c r="E342" t="s">
        <v>746</v>
      </c>
      <c r="F342" t="s">
        <v>743</v>
      </c>
      <c r="G342" s="7">
        <v>151.46</v>
      </c>
    </row>
    <row r="343" spans="1:7" x14ac:dyDescent="0.2">
      <c r="F343" t="s">
        <v>1333</v>
      </c>
      <c r="G343" s="7">
        <v>139.19</v>
      </c>
    </row>
    <row r="344" spans="1:7" x14ac:dyDescent="0.2">
      <c r="E344" t="s">
        <v>1331</v>
      </c>
      <c r="F344" t="s">
        <v>1329</v>
      </c>
      <c r="G344" s="7">
        <v>1375.94</v>
      </c>
    </row>
    <row r="345" spans="1:7" x14ac:dyDescent="0.2">
      <c r="E345" t="s">
        <v>1337</v>
      </c>
      <c r="F345" t="s">
        <v>1335</v>
      </c>
      <c r="G345" s="7">
        <v>119.1</v>
      </c>
    </row>
    <row r="346" spans="1:7" x14ac:dyDescent="0.2">
      <c r="A346" t="s">
        <v>596</v>
      </c>
      <c r="G346" s="7">
        <v>1785.69</v>
      </c>
    </row>
    <row r="347" spans="1:7" x14ac:dyDescent="0.2">
      <c r="A347" t="s">
        <v>481</v>
      </c>
      <c r="B347" t="s">
        <v>23</v>
      </c>
      <c r="C347" t="s">
        <v>26</v>
      </c>
      <c r="D347" t="s">
        <v>42</v>
      </c>
      <c r="E347" t="s">
        <v>488</v>
      </c>
      <c r="F347" t="s">
        <v>485</v>
      </c>
      <c r="G347" s="7">
        <v>347.4</v>
      </c>
    </row>
    <row r="348" spans="1:7" x14ac:dyDescent="0.2">
      <c r="E348" t="s">
        <v>1127</v>
      </c>
      <c r="F348" t="s">
        <v>1129</v>
      </c>
      <c r="G348" s="7">
        <v>41</v>
      </c>
    </row>
    <row r="349" spans="1:7" x14ac:dyDescent="0.2">
      <c r="D349" t="s">
        <v>48</v>
      </c>
      <c r="E349" t="s">
        <v>488</v>
      </c>
      <c r="F349" t="s">
        <v>562</v>
      </c>
      <c r="G349" s="7">
        <v>19.579999999999998</v>
      </c>
    </row>
    <row r="350" spans="1:7" x14ac:dyDescent="0.2">
      <c r="F350" t="s">
        <v>589</v>
      </c>
      <c r="G350" s="7">
        <v>50</v>
      </c>
    </row>
    <row r="351" spans="1:7" x14ac:dyDescent="0.2">
      <c r="E351" t="s">
        <v>1127</v>
      </c>
      <c r="F351" t="s">
        <v>1131</v>
      </c>
      <c r="G351" s="7">
        <v>153.30000000000001</v>
      </c>
    </row>
    <row r="352" spans="1:7" x14ac:dyDescent="0.2">
      <c r="D352" t="s">
        <v>316</v>
      </c>
      <c r="E352" t="s">
        <v>1127</v>
      </c>
      <c r="F352" t="s">
        <v>1125</v>
      </c>
      <c r="G352" s="7">
        <v>653</v>
      </c>
    </row>
    <row r="353" spans="1:7" x14ac:dyDescent="0.2">
      <c r="D353" t="s">
        <v>578</v>
      </c>
      <c r="E353" t="s">
        <v>1127</v>
      </c>
      <c r="F353" t="s">
        <v>1130</v>
      </c>
      <c r="G353" s="7">
        <v>321.83999999999997</v>
      </c>
    </row>
    <row r="354" spans="1:7" x14ac:dyDescent="0.2">
      <c r="A354" t="s">
        <v>597</v>
      </c>
      <c r="G354" s="7">
        <v>1586.12</v>
      </c>
    </row>
    <row r="355" spans="1:7" x14ac:dyDescent="0.2">
      <c r="A355" t="s">
        <v>532</v>
      </c>
      <c r="B355" t="s">
        <v>23</v>
      </c>
      <c r="C355" t="s">
        <v>26</v>
      </c>
      <c r="D355" t="s">
        <v>51</v>
      </c>
      <c r="E355" t="s">
        <v>538</v>
      </c>
      <c r="F355" t="s">
        <v>534</v>
      </c>
      <c r="G355" s="7">
        <v>60.99</v>
      </c>
    </row>
    <row r="356" spans="1:7" x14ac:dyDescent="0.2">
      <c r="A356" t="s">
        <v>598</v>
      </c>
      <c r="G356" s="7">
        <v>60.99</v>
      </c>
    </row>
    <row r="357" spans="1:7" x14ac:dyDescent="0.2">
      <c r="A357" t="s">
        <v>614</v>
      </c>
      <c r="B357" t="s">
        <v>40</v>
      </c>
      <c r="C357" t="s">
        <v>41</v>
      </c>
      <c r="D357" t="s">
        <v>30</v>
      </c>
      <c r="E357" t="s">
        <v>590</v>
      </c>
      <c r="F357" t="s">
        <v>617</v>
      </c>
      <c r="G357" s="7">
        <v>50</v>
      </c>
    </row>
    <row r="358" spans="1:7" x14ac:dyDescent="0.2">
      <c r="A358" t="s">
        <v>1056</v>
      </c>
      <c r="G358" s="7">
        <v>50</v>
      </c>
    </row>
    <row r="359" spans="1:7" x14ac:dyDescent="0.2">
      <c r="A359" t="s">
        <v>654</v>
      </c>
      <c r="B359" t="s">
        <v>23</v>
      </c>
      <c r="C359" t="s">
        <v>26</v>
      </c>
      <c r="D359" t="s">
        <v>42</v>
      </c>
      <c r="E359" t="s">
        <v>83</v>
      </c>
      <c r="F359" t="s">
        <v>1222</v>
      </c>
      <c r="G359" s="7">
        <v>150.1</v>
      </c>
    </row>
    <row r="360" spans="1:7" x14ac:dyDescent="0.2">
      <c r="F360" t="s">
        <v>1224</v>
      </c>
      <c r="G360" s="7">
        <v>40</v>
      </c>
    </row>
    <row r="361" spans="1:7" x14ac:dyDescent="0.2">
      <c r="E361" t="s">
        <v>659</v>
      </c>
      <c r="F361" t="s">
        <v>656</v>
      </c>
      <c r="G361" s="7">
        <v>98.89</v>
      </c>
    </row>
    <row r="362" spans="1:7" x14ac:dyDescent="0.2">
      <c r="E362" t="s">
        <v>664</v>
      </c>
      <c r="F362" t="s">
        <v>661</v>
      </c>
      <c r="G362" s="7">
        <v>0</v>
      </c>
    </row>
    <row r="363" spans="1:7" x14ac:dyDescent="0.2">
      <c r="D363" t="s">
        <v>48</v>
      </c>
      <c r="E363" t="s">
        <v>1229</v>
      </c>
      <c r="F363" t="s">
        <v>1227</v>
      </c>
      <c r="G363" s="7">
        <v>22.98</v>
      </c>
    </row>
    <row r="364" spans="1:7" x14ac:dyDescent="0.2">
      <c r="A364" t="s">
        <v>1057</v>
      </c>
      <c r="G364" s="7">
        <v>311.97000000000003</v>
      </c>
    </row>
    <row r="365" spans="1:7" x14ac:dyDescent="0.2">
      <c r="A365" t="s">
        <v>665</v>
      </c>
      <c r="B365" t="s">
        <v>16</v>
      </c>
      <c r="C365" t="s">
        <v>33</v>
      </c>
      <c r="D365" t="s">
        <v>51</v>
      </c>
      <c r="E365" t="s">
        <v>673</v>
      </c>
      <c r="F365" t="s">
        <v>668</v>
      </c>
      <c r="G365" s="7">
        <v>74.12</v>
      </c>
    </row>
    <row r="366" spans="1:7" x14ac:dyDescent="0.2">
      <c r="D366" t="s">
        <v>48</v>
      </c>
      <c r="E366" t="s">
        <v>1100</v>
      </c>
      <c r="F366" t="s">
        <v>1206</v>
      </c>
      <c r="G366" s="7">
        <v>10</v>
      </c>
    </row>
    <row r="367" spans="1:7" x14ac:dyDescent="0.2">
      <c r="A367" t="s">
        <v>1058</v>
      </c>
      <c r="G367" s="7">
        <v>84.12</v>
      </c>
    </row>
    <row r="368" spans="1:7" x14ac:dyDescent="0.2">
      <c r="A368" t="s">
        <v>767</v>
      </c>
      <c r="B368" t="s">
        <v>23</v>
      </c>
      <c r="C368" t="s">
        <v>33</v>
      </c>
      <c r="D368" t="s">
        <v>47</v>
      </c>
      <c r="E368" t="s">
        <v>590</v>
      </c>
      <c r="F368" t="s">
        <v>769</v>
      </c>
      <c r="G368" s="7">
        <v>50</v>
      </c>
    </row>
    <row r="369" spans="1:7" x14ac:dyDescent="0.2">
      <c r="A369" t="s">
        <v>1059</v>
      </c>
      <c r="G369" s="7">
        <v>50</v>
      </c>
    </row>
    <row r="370" spans="1:7" x14ac:dyDescent="0.2">
      <c r="A370" t="s">
        <v>856</v>
      </c>
      <c r="B370" t="s">
        <v>40</v>
      </c>
      <c r="C370" t="s">
        <v>33</v>
      </c>
      <c r="D370" t="s">
        <v>860</v>
      </c>
      <c r="E370" t="s">
        <v>590</v>
      </c>
      <c r="F370" t="s">
        <v>859</v>
      </c>
      <c r="G370" s="7">
        <v>50</v>
      </c>
    </row>
    <row r="371" spans="1:7" x14ac:dyDescent="0.2">
      <c r="A371" t="s">
        <v>1060</v>
      </c>
      <c r="G371" s="7">
        <v>50</v>
      </c>
    </row>
    <row r="372" spans="1:7" x14ac:dyDescent="0.2">
      <c r="A372" t="s">
        <v>912</v>
      </c>
      <c r="B372" t="s">
        <v>23</v>
      </c>
      <c r="C372" t="s">
        <v>26</v>
      </c>
      <c r="D372" t="s">
        <v>27</v>
      </c>
      <c r="E372" t="s">
        <v>919</v>
      </c>
      <c r="F372" t="s">
        <v>915</v>
      </c>
      <c r="G372" s="7">
        <v>98.3</v>
      </c>
    </row>
    <row r="373" spans="1:7" x14ac:dyDescent="0.2">
      <c r="A373" t="s">
        <v>1061</v>
      </c>
      <c r="G373" s="7">
        <v>98.3</v>
      </c>
    </row>
    <row r="374" spans="1:7" x14ac:dyDescent="0.2">
      <c r="A374" t="s">
        <v>1135</v>
      </c>
      <c r="B374" t="s">
        <v>23</v>
      </c>
      <c r="C374" t="s">
        <v>26</v>
      </c>
      <c r="D374" t="s">
        <v>48</v>
      </c>
      <c r="E374" t="s">
        <v>1138</v>
      </c>
      <c r="F374" t="s">
        <v>1136</v>
      </c>
      <c r="G374" s="7">
        <v>4.3499999999999996</v>
      </c>
    </row>
    <row r="375" spans="1:7" x14ac:dyDescent="0.2">
      <c r="A375" t="s">
        <v>1398</v>
      </c>
      <c r="G375" s="7">
        <v>4.3499999999999996</v>
      </c>
    </row>
    <row r="376" spans="1:7" x14ac:dyDescent="0.2">
      <c r="A376" t="s">
        <v>1156</v>
      </c>
      <c r="B376" t="s">
        <v>40</v>
      </c>
      <c r="C376" t="s">
        <v>18</v>
      </c>
      <c r="D376" t="s">
        <v>48</v>
      </c>
      <c r="E376" t="s">
        <v>83</v>
      </c>
      <c r="F376" t="s">
        <v>1378</v>
      </c>
      <c r="G376" s="7">
        <v>16.75</v>
      </c>
    </row>
    <row r="377" spans="1:7" x14ac:dyDescent="0.2">
      <c r="C377" t="s">
        <v>41</v>
      </c>
      <c r="D377" t="s">
        <v>48</v>
      </c>
      <c r="E377" t="s">
        <v>1159</v>
      </c>
      <c r="F377" t="s">
        <v>1157</v>
      </c>
      <c r="G377" s="7">
        <v>30</v>
      </c>
    </row>
    <row r="378" spans="1:7" x14ac:dyDescent="0.2">
      <c r="F378" t="s">
        <v>1161</v>
      </c>
      <c r="G378" s="7">
        <v>10</v>
      </c>
    </row>
    <row r="379" spans="1:7" x14ac:dyDescent="0.2">
      <c r="A379" t="s">
        <v>1399</v>
      </c>
      <c r="G379" s="7">
        <v>56.75</v>
      </c>
    </row>
    <row r="380" spans="1:7" x14ac:dyDescent="0.2">
      <c r="A380" t="s">
        <v>1183</v>
      </c>
      <c r="B380" t="s">
        <v>16</v>
      </c>
      <c r="C380" t="s">
        <v>18</v>
      </c>
      <c r="D380" t="s">
        <v>48</v>
      </c>
      <c r="E380" t="s">
        <v>83</v>
      </c>
      <c r="F380" t="s">
        <v>1184</v>
      </c>
      <c r="G380" s="7">
        <v>80.849999999999994</v>
      </c>
    </row>
    <row r="381" spans="1:7" x14ac:dyDescent="0.2">
      <c r="A381" t="s">
        <v>1400</v>
      </c>
      <c r="G381" s="7">
        <v>80.849999999999994</v>
      </c>
    </row>
    <row r="382" spans="1:7" x14ac:dyDescent="0.2">
      <c r="A382" t="s">
        <v>1211</v>
      </c>
      <c r="B382" t="s">
        <v>23</v>
      </c>
      <c r="C382" t="s">
        <v>26</v>
      </c>
      <c r="D382" t="s">
        <v>51</v>
      </c>
      <c r="E382" t="s">
        <v>1214</v>
      </c>
      <c r="F382" t="s">
        <v>1212</v>
      </c>
      <c r="G382" s="7">
        <v>207.1</v>
      </c>
    </row>
    <row r="383" spans="1:7" x14ac:dyDescent="0.2">
      <c r="D383" t="s">
        <v>42</v>
      </c>
      <c r="E383" t="s">
        <v>1214</v>
      </c>
      <c r="F383" t="s">
        <v>1216</v>
      </c>
      <c r="G383" s="7">
        <v>53.5</v>
      </c>
    </row>
    <row r="384" spans="1:7" x14ac:dyDescent="0.2">
      <c r="F384" t="s">
        <v>1217</v>
      </c>
      <c r="G384" s="7">
        <v>20.92</v>
      </c>
    </row>
    <row r="385" spans="1:7" x14ac:dyDescent="0.2">
      <c r="D385" t="s">
        <v>578</v>
      </c>
      <c r="E385" t="s">
        <v>1214</v>
      </c>
      <c r="F385" t="s">
        <v>1225</v>
      </c>
      <c r="G385" s="7">
        <v>121.75</v>
      </c>
    </row>
    <row r="386" spans="1:7" x14ac:dyDescent="0.2">
      <c r="A386" t="s">
        <v>1401</v>
      </c>
      <c r="G386" s="7">
        <v>403.27000000000004</v>
      </c>
    </row>
    <row r="387" spans="1:7" x14ac:dyDescent="0.2">
      <c r="A387" t="s">
        <v>1324</v>
      </c>
      <c r="B387" t="s">
        <v>23</v>
      </c>
      <c r="C387" t="s">
        <v>26</v>
      </c>
      <c r="D387" t="s">
        <v>42</v>
      </c>
      <c r="E387" t="s">
        <v>1327</v>
      </c>
      <c r="F387" t="s">
        <v>1325</v>
      </c>
      <c r="G387" s="7">
        <v>17.95</v>
      </c>
    </row>
    <row r="388" spans="1:7" x14ac:dyDescent="0.2">
      <c r="A388" t="s">
        <v>1402</v>
      </c>
      <c r="G388" s="7">
        <v>17.95</v>
      </c>
    </row>
    <row r="389" spans="1:7" x14ac:dyDescent="0.2">
      <c r="A389" t="s">
        <v>1349</v>
      </c>
      <c r="B389" t="s">
        <v>23</v>
      </c>
      <c r="C389" t="s">
        <v>26</v>
      </c>
      <c r="D389" t="s">
        <v>578</v>
      </c>
      <c r="E389" t="s">
        <v>1352</v>
      </c>
      <c r="F389" t="s">
        <v>1350</v>
      </c>
      <c r="G389" s="7">
        <v>120</v>
      </c>
    </row>
    <row r="390" spans="1:7" x14ac:dyDescent="0.2">
      <c r="A390" t="s">
        <v>1403</v>
      </c>
      <c r="G390" s="7">
        <v>120</v>
      </c>
    </row>
    <row r="391" spans="1:7" x14ac:dyDescent="0.2">
      <c r="A391" t="s">
        <v>209</v>
      </c>
      <c r="G391" s="7">
        <v>79270.510000000053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scale="54" fitToHeight="4" orientation="landscape" r:id="rId2"/>
  <headerFooter>
    <oddHeader>&amp;RAdjustment No. _____
Workpaper Ref. &amp;A</oddHeader>
    <oddFooter>&amp;RPrep by: ____________    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2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65"/>
  <sheetViews>
    <sheetView tabSelected="1" zoomScaleNormal="16769" zoomScaleSheetLayoutView="14018" workbookViewId="0">
      <pane ySplit="3" topLeftCell="A4" activePane="bottomLeft" state="frozen"/>
      <selection activeCell="C1" sqref="C1"/>
      <selection pane="bottomLeft" activeCell="I12" sqref="I12"/>
    </sheetView>
  </sheetViews>
  <sheetFormatPr defaultRowHeight="12.75" x14ac:dyDescent="0.2"/>
  <cols>
    <col min="1" max="1" width="16.7109375" customWidth="1"/>
    <col min="2" max="2" width="16.85546875" customWidth="1"/>
    <col min="3" max="3" width="22.28515625" customWidth="1"/>
    <col min="4" max="4" width="36.7109375" customWidth="1"/>
    <col min="5" max="5" width="12" customWidth="1"/>
    <col min="6" max="6" width="12.28515625" customWidth="1"/>
    <col min="7" max="7" width="7" customWidth="1"/>
    <col min="8" max="8" width="10.28515625" customWidth="1"/>
    <col min="9" max="9" width="59.42578125" customWidth="1"/>
    <col min="10" max="10" width="14" customWidth="1"/>
    <col min="11" max="11" width="56.28515625" customWidth="1"/>
    <col min="12" max="12" width="22.28515625" customWidth="1"/>
    <col min="13" max="13" width="16.85546875" customWidth="1"/>
    <col min="14" max="14" width="17.85546875" customWidth="1"/>
    <col min="15" max="15" width="16.28515625" customWidth="1"/>
    <col min="16" max="16" width="27.140625" customWidth="1" collapsed="1"/>
  </cols>
  <sheetData>
    <row r="3" spans="1:16" x14ac:dyDescent="0.2">
      <c r="A3" t="s">
        <v>5</v>
      </c>
      <c r="B3" t="s">
        <v>10</v>
      </c>
      <c r="C3" t="s">
        <v>4</v>
      </c>
      <c r="D3" t="s">
        <v>12</v>
      </c>
      <c r="E3" t="s">
        <v>9</v>
      </c>
      <c r="F3" t="s">
        <v>0</v>
      </c>
      <c r="G3" t="s">
        <v>1</v>
      </c>
      <c r="H3" t="s">
        <v>6</v>
      </c>
      <c r="I3" t="s">
        <v>7</v>
      </c>
      <c r="J3" t="s">
        <v>13</v>
      </c>
      <c r="K3" t="s">
        <v>14</v>
      </c>
      <c r="L3" t="s">
        <v>8</v>
      </c>
      <c r="M3" t="s">
        <v>2</v>
      </c>
      <c r="N3" t="s">
        <v>11</v>
      </c>
      <c r="O3" t="s">
        <v>3</v>
      </c>
      <c r="P3" t="s">
        <v>199</v>
      </c>
    </row>
    <row r="4" spans="1:16" x14ac:dyDescent="0.2">
      <c r="A4" t="s">
        <v>258</v>
      </c>
      <c r="B4" t="s">
        <v>116</v>
      </c>
      <c r="C4" t="s">
        <v>255</v>
      </c>
      <c r="D4" t="s">
        <v>259</v>
      </c>
      <c r="E4" t="s">
        <v>45</v>
      </c>
      <c r="F4" t="s">
        <v>45</v>
      </c>
      <c r="G4" t="s">
        <v>16</v>
      </c>
      <c r="H4" t="s">
        <v>36</v>
      </c>
      <c r="I4" t="s">
        <v>308</v>
      </c>
      <c r="J4" t="s">
        <v>282</v>
      </c>
      <c r="K4" t="s">
        <v>283</v>
      </c>
      <c r="L4" t="s">
        <v>309</v>
      </c>
      <c r="M4" t="s">
        <v>306</v>
      </c>
      <c r="N4">
        <v>10</v>
      </c>
      <c r="O4" t="s">
        <v>307</v>
      </c>
      <c r="P4" t="s">
        <v>208</v>
      </c>
    </row>
    <row r="5" spans="1:16" x14ac:dyDescent="0.2">
      <c r="A5" t="s">
        <v>17</v>
      </c>
      <c r="B5" t="s">
        <v>316</v>
      </c>
      <c r="C5" t="s">
        <v>68</v>
      </c>
      <c r="D5" t="s">
        <v>21</v>
      </c>
      <c r="E5" t="s">
        <v>15</v>
      </c>
      <c r="F5" t="s">
        <v>15</v>
      </c>
      <c r="G5" t="s">
        <v>16</v>
      </c>
      <c r="H5" t="s">
        <v>18</v>
      </c>
      <c r="I5" t="s">
        <v>314</v>
      </c>
      <c r="J5" t="s">
        <v>119</v>
      </c>
      <c r="K5" t="s">
        <v>120</v>
      </c>
      <c r="L5" t="s">
        <v>315</v>
      </c>
      <c r="N5">
        <v>277.58</v>
      </c>
      <c r="O5" t="s">
        <v>313</v>
      </c>
      <c r="P5" t="s">
        <v>317</v>
      </c>
    </row>
    <row r="6" spans="1:16" x14ac:dyDescent="0.2">
      <c r="A6" t="s">
        <v>117</v>
      </c>
      <c r="B6" t="s">
        <v>30</v>
      </c>
      <c r="C6" t="s">
        <v>66</v>
      </c>
      <c r="D6" t="s">
        <v>118</v>
      </c>
      <c r="E6" t="s">
        <v>39</v>
      </c>
      <c r="F6" t="s">
        <v>39</v>
      </c>
      <c r="G6" t="s">
        <v>40</v>
      </c>
      <c r="H6" t="s">
        <v>33</v>
      </c>
      <c r="I6" t="s">
        <v>123</v>
      </c>
      <c r="J6" t="s">
        <v>143</v>
      </c>
      <c r="K6" t="s">
        <v>144</v>
      </c>
      <c r="L6" t="s">
        <v>323</v>
      </c>
      <c r="M6" t="s">
        <v>322</v>
      </c>
      <c r="N6">
        <v>150</v>
      </c>
      <c r="O6" t="s">
        <v>307</v>
      </c>
      <c r="P6" t="s">
        <v>208</v>
      </c>
    </row>
    <row r="7" spans="1:16" x14ac:dyDescent="0.2">
      <c r="A7" t="s">
        <v>325</v>
      </c>
      <c r="B7" t="s">
        <v>47</v>
      </c>
      <c r="C7" t="s">
        <v>324</v>
      </c>
      <c r="D7" t="s">
        <v>328</v>
      </c>
      <c r="E7" t="s">
        <v>45</v>
      </c>
      <c r="F7" t="s">
        <v>45</v>
      </c>
      <c r="G7" t="s">
        <v>16</v>
      </c>
      <c r="H7" t="s">
        <v>18</v>
      </c>
      <c r="I7" t="s">
        <v>326</v>
      </c>
      <c r="J7" t="s">
        <v>82</v>
      </c>
      <c r="K7" t="s">
        <v>83</v>
      </c>
      <c r="L7" t="s">
        <v>327</v>
      </c>
      <c r="N7">
        <v>100</v>
      </c>
      <c r="O7" t="s">
        <v>307</v>
      </c>
      <c r="P7" t="s">
        <v>200</v>
      </c>
    </row>
    <row r="8" spans="1:16" x14ac:dyDescent="0.2">
      <c r="A8" t="s">
        <v>258</v>
      </c>
      <c r="B8" t="s">
        <v>116</v>
      </c>
      <c r="C8" t="s">
        <v>255</v>
      </c>
      <c r="D8" t="s">
        <v>259</v>
      </c>
      <c r="E8" t="s">
        <v>45</v>
      </c>
      <c r="F8" t="s">
        <v>45</v>
      </c>
      <c r="G8" t="s">
        <v>16</v>
      </c>
      <c r="H8" t="s">
        <v>36</v>
      </c>
      <c r="I8" t="s">
        <v>330</v>
      </c>
      <c r="J8" t="s">
        <v>282</v>
      </c>
      <c r="K8" t="s">
        <v>283</v>
      </c>
      <c r="L8" t="s">
        <v>331</v>
      </c>
      <c r="M8" t="s">
        <v>329</v>
      </c>
      <c r="N8">
        <v>60</v>
      </c>
      <c r="O8" t="s">
        <v>307</v>
      </c>
      <c r="P8" t="s">
        <v>208</v>
      </c>
    </row>
    <row r="9" spans="1:16" x14ac:dyDescent="0.2">
      <c r="A9" t="s">
        <v>287</v>
      </c>
      <c r="B9" t="s">
        <v>116</v>
      </c>
      <c r="C9" t="s">
        <v>256</v>
      </c>
      <c r="D9" t="s">
        <v>288</v>
      </c>
      <c r="E9" t="s">
        <v>70</v>
      </c>
      <c r="F9" t="s">
        <v>45</v>
      </c>
      <c r="G9" t="s">
        <v>40</v>
      </c>
      <c r="H9" t="s">
        <v>41</v>
      </c>
      <c r="I9" t="s">
        <v>332</v>
      </c>
      <c r="J9" t="s">
        <v>335</v>
      </c>
      <c r="K9" t="s">
        <v>336</v>
      </c>
      <c r="L9" t="s">
        <v>334</v>
      </c>
      <c r="M9" t="s">
        <v>333</v>
      </c>
      <c r="N9">
        <v>100</v>
      </c>
      <c r="O9" t="s">
        <v>307</v>
      </c>
      <c r="P9" t="s">
        <v>208</v>
      </c>
    </row>
    <row r="10" spans="1:16" x14ac:dyDescent="0.2">
      <c r="A10" t="s">
        <v>60</v>
      </c>
      <c r="B10" t="s">
        <v>20</v>
      </c>
      <c r="C10" t="s">
        <v>50</v>
      </c>
      <c r="D10" t="s">
        <v>61</v>
      </c>
      <c r="E10" t="s">
        <v>254</v>
      </c>
      <c r="F10" t="s">
        <v>49</v>
      </c>
      <c r="G10" t="s">
        <v>16</v>
      </c>
      <c r="H10" t="s">
        <v>18</v>
      </c>
      <c r="I10" t="s">
        <v>192</v>
      </c>
      <c r="J10" t="s">
        <v>263</v>
      </c>
      <c r="K10" t="s">
        <v>264</v>
      </c>
      <c r="L10" t="s">
        <v>339</v>
      </c>
      <c r="M10" t="s">
        <v>337</v>
      </c>
      <c r="N10">
        <v>2570.1999999999998</v>
      </c>
      <c r="O10" t="s">
        <v>338</v>
      </c>
      <c r="P10" t="s">
        <v>207</v>
      </c>
    </row>
    <row r="11" spans="1:16" x14ac:dyDescent="0.2">
      <c r="A11" t="s">
        <v>60</v>
      </c>
      <c r="B11" t="s">
        <v>20</v>
      </c>
      <c r="C11" t="s">
        <v>50</v>
      </c>
      <c r="D11" t="s">
        <v>61</v>
      </c>
      <c r="E11" t="s">
        <v>254</v>
      </c>
      <c r="F11" t="s">
        <v>49</v>
      </c>
      <c r="G11" t="s">
        <v>16</v>
      </c>
      <c r="H11" t="s">
        <v>18</v>
      </c>
      <c r="I11" t="s">
        <v>262</v>
      </c>
      <c r="J11" t="s">
        <v>263</v>
      </c>
      <c r="K11" t="s">
        <v>264</v>
      </c>
      <c r="L11" t="s">
        <v>341</v>
      </c>
      <c r="M11" t="s">
        <v>340</v>
      </c>
      <c r="N11">
        <v>2570.1999999999998</v>
      </c>
      <c r="O11" t="s">
        <v>313</v>
      </c>
      <c r="P11" t="s">
        <v>207</v>
      </c>
    </row>
    <row r="12" spans="1:16" x14ac:dyDescent="0.2">
      <c r="A12" t="s">
        <v>60</v>
      </c>
      <c r="B12" t="s">
        <v>20</v>
      </c>
      <c r="C12" t="s">
        <v>50</v>
      </c>
      <c r="D12" t="s">
        <v>61</v>
      </c>
      <c r="E12" t="s">
        <v>254</v>
      </c>
      <c r="F12" t="s">
        <v>49</v>
      </c>
      <c r="G12" t="s">
        <v>16</v>
      </c>
      <c r="H12" t="s">
        <v>18</v>
      </c>
      <c r="I12" t="s">
        <v>262</v>
      </c>
      <c r="J12" t="s">
        <v>263</v>
      </c>
      <c r="K12" t="s">
        <v>264</v>
      </c>
      <c r="L12" t="s">
        <v>343</v>
      </c>
      <c r="M12" t="s">
        <v>342</v>
      </c>
      <c r="N12">
        <v>2570.1999999999998</v>
      </c>
      <c r="O12" t="s">
        <v>307</v>
      </c>
      <c r="P12" t="s">
        <v>207</v>
      </c>
    </row>
    <row r="13" spans="1:16" x14ac:dyDescent="0.2">
      <c r="A13" t="s">
        <v>95</v>
      </c>
      <c r="B13" t="s">
        <v>47</v>
      </c>
      <c r="C13" t="s">
        <v>111</v>
      </c>
      <c r="D13" t="s">
        <v>96</v>
      </c>
      <c r="E13" t="s">
        <v>346</v>
      </c>
      <c r="F13" t="s">
        <v>45</v>
      </c>
      <c r="G13" t="s">
        <v>16</v>
      </c>
      <c r="H13" t="s">
        <v>26</v>
      </c>
      <c r="I13" t="s">
        <v>22</v>
      </c>
      <c r="J13" t="s">
        <v>347</v>
      </c>
      <c r="K13" t="s">
        <v>348</v>
      </c>
      <c r="L13" t="s">
        <v>345</v>
      </c>
      <c r="M13" t="s">
        <v>344</v>
      </c>
      <c r="N13">
        <v>2000</v>
      </c>
      <c r="O13" t="s">
        <v>338</v>
      </c>
      <c r="P13" t="s">
        <v>200</v>
      </c>
    </row>
    <row r="14" spans="1:16" x14ac:dyDescent="0.2">
      <c r="A14" t="s">
        <v>359</v>
      </c>
      <c r="B14" t="s">
        <v>274</v>
      </c>
      <c r="C14" t="s">
        <v>286</v>
      </c>
      <c r="D14" t="s">
        <v>361</v>
      </c>
      <c r="E14" t="s">
        <v>45</v>
      </c>
      <c r="F14" t="s">
        <v>45</v>
      </c>
      <c r="G14" t="s">
        <v>40</v>
      </c>
      <c r="H14" t="s">
        <v>41</v>
      </c>
      <c r="I14" t="s">
        <v>22</v>
      </c>
      <c r="J14" t="s">
        <v>289</v>
      </c>
      <c r="K14" t="s">
        <v>290</v>
      </c>
      <c r="L14" t="s">
        <v>360</v>
      </c>
      <c r="M14" t="s">
        <v>358</v>
      </c>
      <c r="N14">
        <v>2287.5</v>
      </c>
      <c r="O14" t="s">
        <v>307</v>
      </c>
      <c r="P14" t="s">
        <v>200</v>
      </c>
    </row>
    <row r="15" spans="1:16" x14ac:dyDescent="0.2">
      <c r="A15" t="s">
        <v>363</v>
      </c>
      <c r="B15" t="s">
        <v>116</v>
      </c>
      <c r="C15" t="s">
        <v>318</v>
      </c>
      <c r="D15" t="s">
        <v>366</v>
      </c>
      <c r="E15" t="s">
        <v>15</v>
      </c>
      <c r="F15" t="s">
        <v>15</v>
      </c>
      <c r="G15" t="s">
        <v>40</v>
      </c>
      <c r="H15" t="s">
        <v>41</v>
      </c>
      <c r="I15" t="s">
        <v>364</v>
      </c>
      <c r="J15" t="s">
        <v>367</v>
      </c>
      <c r="K15" t="s">
        <v>368</v>
      </c>
      <c r="L15" t="s">
        <v>365</v>
      </c>
      <c r="M15" t="s">
        <v>362</v>
      </c>
      <c r="N15">
        <v>232.5</v>
      </c>
      <c r="O15" t="s">
        <v>338</v>
      </c>
      <c r="P15" t="s">
        <v>208</v>
      </c>
    </row>
    <row r="16" spans="1:16" x14ac:dyDescent="0.2">
      <c r="A16" t="s">
        <v>287</v>
      </c>
      <c r="B16" t="s">
        <v>116</v>
      </c>
      <c r="C16" t="s">
        <v>286</v>
      </c>
      <c r="D16" t="s">
        <v>288</v>
      </c>
      <c r="E16" t="s">
        <v>70</v>
      </c>
      <c r="F16" t="s">
        <v>45</v>
      </c>
      <c r="G16" t="s">
        <v>40</v>
      </c>
      <c r="H16" t="s">
        <v>41</v>
      </c>
      <c r="I16" t="s">
        <v>382</v>
      </c>
      <c r="J16" t="s">
        <v>384</v>
      </c>
      <c r="K16" t="s">
        <v>385</v>
      </c>
      <c r="L16" t="s">
        <v>383</v>
      </c>
      <c r="M16" t="s">
        <v>381</v>
      </c>
      <c r="N16">
        <v>125</v>
      </c>
      <c r="O16" t="s">
        <v>313</v>
      </c>
      <c r="P16" t="s">
        <v>208</v>
      </c>
    </row>
    <row r="17" spans="1:16" x14ac:dyDescent="0.2">
      <c r="A17" t="s">
        <v>396</v>
      </c>
      <c r="B17" t="s">
        <v>30</v>
      </c>
      <c r="C17" t="s">
        <v>395</v>
      </c>
      <c r="D17" t="s">
        <v>398</v>
      </c>
      <c r="E17" t="s">
        <v>394</v>
      </c>
      <c r="F17" t="s">
        <v>394</v>
      </c>
      <c r="G17" t="s">
        <v>40</v>
      </c>
      <c r="H17" t="s">
        <v>33</v>
      </c>
      <c r="I17" t="s">
        <v>397</v>
      </c>
      <c r="N17">
        <v>50</v>
      </c>
      <c r="O17" t="s">
        <v>307</v>
      </c>
      <c r="P17" t="s">
        <v>204</v>
      </c>
    </row>
    <row r="18" spans="1:16" x14ac:dyDescent="0.2">
      <c r="A18" t="s">
        <v>93</v>
      </c>
      <c r="B18" t="s">
        <v>30</v>
      </c>
      <c r="C18" t="s">
        <v>72</v>
      </c>
      <c r="D18" t="s">
        <v>94</v>
      </c>
      <c r="E18" t="s">
        <v>401</v>
      </c>
      <c r="F18" t="s">
        <v>399</v>
      </c>
      <c r="G18" t="s">
        <v>40</v>
      </c>
      <c r="H18" t="s">
        <v>41</v>
      </c>
      <c r="I18" t="s">
        <v>400</v>
      </c>
      <c r="N18">
        <v>175</v>
      </c>
      <c r="O18" t="s">
        <v>307</v>
      </c>
      <c r="P18" t="s">
        <v>204</v>
      </c>
    </row>
    <row r="19" spans="1:16" x14ac:dyDescent="0.2">
      <c r="A19" t="s">
        <v>353</v>
      </c>
      <c r="B19" t="s">
        <v>47</v>
      </c>
      <c r="C19" t="s">
        <v>352</v>
      </c>
      <c r="D19" t="s">
        <v>355</v>
      </c>
      <c r="E19" t="s">
        <v>53</v>
      </c>
      <c r="F19" t="s">
        <v>53</v>
      </c>
      <c r="G19" t="s">
        <v>16</v>
      </c>
      <c r="H19" t="s">
        <v>36</v>
      </c>
      <c r="I19" t="s">
        <v>402</v>
      </c>
      <c r="N19">
        <v>50</v>
      </c>
      <c r="O19" t="s">
        <v>307</v>
      </c>
      <c r="P19" t="s">
        <v>204</v>
      </c>
    </row>
    <row r="20" spans="1:16" x14ac:dyDescent="0.2">
      <c r="A20" t="s">
        <v>64</v>
      </c>
      <c r="B20" t="s">
        <v>30</v>
      </c>
      <c r="C20" t="s">
        <v>390</v>
      </c>
      <c r="D20" t="s">
        <v>65</v>
      </c>
      <c r="E20" t="s">
        <v>89</v>
      </c>
      <c r="F20" t="s">
        <v>89</v>
      </c>
      <c r="G20" t="s">
        <v>16</v>
      </c>
      <c r="H20" t="s">
        <v>18</v>
      </c>
      <c r="I20" t="s">
        <v>403</v>
      </c>
      <c r="N20">
        <v>40</v>
      </c>
      <c r="O20" t="s">
        <v>307</v>
      </c>
      <c r="P20" t="s">
        <v>204</v>
      </c>
    </row>
    <row r="21" spans="1:16" x14ac:dyDescent="0.2">
      <c r="A21" t="s">
        <v>353</v>
      </c>
      <c r="B21" t="s">
        <v>30</v>
      </c>
      <c r="C21" t="s">
        <v>352</v>
      </c>
      <c r="D21" t="s">
        <v>355</v>
      </c>
      <c r="E21" t="s">
        <v>53</v>
      </c>
      <c r="F21" t="s">
        <v>53</v>
      </c>
      <c r="G21" t="s">
        <v>16</v>
      </c>
      <c r="H21" t="s">
        <v>36</v>
      </c>
      <c r="I21" t="s">
        <v>404</v>
      </c>
      <c r="N21">
        <v>300</v>
      </c>
      <c r="O21" t="s">
        <v>307</v>
      </c>
      <c r="P21" t="s">
        <v>204</v>
      </c>
    </row>
    <row r="22" spans="1:16" x14ac:dyDescent="0.2">
      <c r="A22" t="s">
        <v>64</v>
      </c>
      <c r="B22" t="s">
        <v>30</v>
      </c>
      <c r="C22" t="s">
        <v>390</v>
      </c>
      <c r="D22" t="s">
        <v>65</v>
      </c>
      <c r="E22" t="s">
        <v>53</v>
      </c>
      <c r="F22" t="s">
        <v>53</v>
      </c>
      <c r="G22" t="s">
        <v>16</v>
      </c>
      <c r="H22" t="s">
        <v>18</v>
      </c>
      <c r="I22" t="s">
        <v>405</v>
      </c>
      <c r="N22">
        <v>200</v>
      </c>
      <c r="O22" t="s">
        <v>313</v>
      </c>
      <c r="P22" t="s">
        <v>204</v>
      </c>
    </row>
    <row r="23" spans="1:16" x14ac:dyDescent="0.2">
      <c r="A23" t="s">
        <v>64</v>
      </c>
      <c r="B23" t="s">
        <v>30</v>
      </c>
      <c r="C23" t="s">
        <v>390</v>
      </c>
      <c r="D23" t="s">
        <v>65</v>
      </c>
      <c r="E23" t="s">
        <v>89</v>
      </c>
      <c r="F23" t="s">
        <v>89</v>
      </c>
      <c r="G23" t="s">
        <v>16</v>
      </c>
      <c r="H23" t="s">
        <v>18</v>
      </c>
      <c r="I23" t="s">
        <v>406</v>
      </c>
      <c r="N23">
        <v>50</v>
      </c>
      <c r="O23" t="s">
        <v>313</v>
      </c>
      <c r="P23" t="s">
        <v>204</v>
      </c>
    </row>
    <row r="24" spans="1:16" x14ac:dyDescent="0.2">
      <c r="A24" t="s">
        <v>64</v>
      </c>
      <c r="B24" t="s">
        <v>30</v>
      </c>
      <c r="C24" t="s">
        <v>390</v>
      </c>
      <c r="D24" t="s">
        <v>65</v>
      </c>
      <c r="E24" t="s">
        <v>89</v>
      </c>
      <c r="F24" t="s">
        <v>89</v>
      </c>
      <c r="G24" t="s">
        <v>16</v>
      </c>
      <c r="H24" t="s">
        <v>18</v>
      </c>
      <c r="I24" t="s">
        <v>407</v>
      </c>
      <c r="N24">
        <v>25</v>
      </c>
      <c r="O24" t="s">
        <v>338</v>
      </c>
      <c r="P24" t="s">
        <v>204</v>
      </c>
    </row>
    <row r="25" spans="1:16" x14ac:dyDescent="0.2">
      <c r="A25" t="s">
        <v>408</v>
      </c>
      <c r="B25" t="s">
        <v>30</v>
      </c>
      <c r="C25" t="s">
        <v>388</v>
      </c>
      <c r="D25" t="s">
        <v>410</v>
      </c>
      <c r="E25" t="s">
        <v>389</v>
      </c>
      <c r="F25" t="s">
        <v>387</v>
      </c>
      <c r="G25" t="s">
        <v>23</v>
      </c>
      <c r="H25" t="s">
        <v>26</v>
      </c>
      <c r="I25" t="s">
        <v>409</v>
      </c>
      <c r="N25">
        <v>125</v>
      </c>
      <c r="O25" t="s">
        <v>338</v>
      </c>
      <c r="P25" t="s">
        <v>204</v>
      </c>
    </row>
    <row r="26" spans="1:16" x14ac:dyDescent="0.2">
      <c r="A26" t="s">
        <v>93</v>
      </c>
      <c r="B26" t="s">
        <v>30</v>
      </c>
      <c r="C26" t="s">
        <v>72</v>
      </c>
      <c r="D26" t="s">
        <v>94</v>
      </c>
      <c r="E26" t="s">
        <v>401</v>
      </c>
      <c r="F26" t="s">
        <v>399</v>
      </c>
      <c r="G26" t="s">
        <v>40</v>
      </c>
      <c r="H26" t="s">
        <v>41</v>
      </c>
      <c r="I26" t="s">
        <v>411</v>
      </c>
      <c r="N26">
        <v>50</v>
      </c>
      <c r="O26" t="s">
        <v>338</v>
      </c>
      <c r="P26" t="s">
        <v>204</v>
      </c>
    </row>
    <row r="27" spans="1:16" x14ac:dyDescent="0.2">
      <c r="A27" t="s">
        <v>413</v>
      </c>
      <c r="B27" t="s">
        <v>30</v>
      </c>
      <c r="C27" t="s">
        <v>412</v>
      </c>
      <c r="D27" t="s">
        <v>415</v>
      </c>
      <c r="E27" t="s">
        <v>39</v>
      </c>
      <c r="F27" t="s">
        <v>39</v>
      </c>
      <c r="G27" t="s">
        <v>40</v>
      </c>
      <c r="H27" t="s">
        <v>26</v>
      </c>
      <c r="I27" t="s">
        <v>414</v>
      </c>
      <c r="N27">
        <v>40</v>
      </c>
      <c r="O27" t="s">
        <v>338</v>
      </c>
      <c r="P27" t="s">
        <v>204</v>
      </c>
    </row>
    <row r="28" spans="1:16" x14ac:dyDescent="0.2">
      <c r="A28" t="s">
        <v>64</v>
      </c>
      <c r="B28" t="s">
        <v>30</v>
      </c>
      <c r="C28" t="s">
        <v>257</v>
      </c>
      <c r="D28" t="s">
        <v>65</v>
      </c>
      <c r="E28" t="s">
        <v>89</v>
      </c>
      <c r="F28" t="s">
        <v>89</v>
      </c>
      <c r="G28" t="s">
        <v>16</v>
      </c>
      <c r="H28" t="s">
        <v>18</v>
      </c>
      <c r="I28" t="s">
        <v>416</v>
      </c>
      <c r="N28">
        <v>25</v>
      </c>
      <c r="O28" t="s">
        <v>338</v>
      </c>
      <c r="P28" t="s">
        <v>204</v>
      </c>
    </row>
    <row r="29" spans="1:16" x14ac:dyDescent="0.2">
      <c r="A29" t="s">
        <v>106</v>
      </c>
      <c r="B29" t="s">
        <v>20</v>
      </c>
      <c r="C29" t="s">
        <v>44</v>
      </c>
      <c r="D29" t="s">
        <v>107</v>
      </c>
      <c r="E29" t="s">
        <v>45</v>
      </c>
      <c r="F29" t="s">
        <v>45</v>
      </c>
      <c r="G29" t="s">
        <v>23</v>
      </c>
      <c r="H29" t="s">
        <v>26</v>
      </c>
      <c r="I29" t="s">
        <v>424</v>
      </c>
      <c r="J29" t="s">
        <v>19</v>
      </c>
      <c r="K29" t="s">
        <v>102</v>
      </c>
      <c r="L29" t="s">
        <v>425</v>
      </c>
      <c r="M29" t="s">
        <v>423</v>
      </c>
      <c r="N29">
        <v>113.75</v>
      </c>
      <c r="O29" t="s">
        <v>307</v>
      </c>
      <c r="P29" t="s">
        <v>201</v>
      </c>
    </row>
    <row r="30" spans="1:16" x14ac:dyDescent="0.2">
      <c r="A30" t="s">
        <v>106</v>
      </c>
      <c r="B30" t="s">
        <v>20</v>
      </c>
      <c r="C30" t="s">
        <v>44</v>
      </c>
      <c r="D30" t="s">
        <v>107</v>
      </c>
      <c r="E30" t="s">
        <v>45</v>
      </c>
      <c r="F30" t="s">
        <v>45</v>
      </c>
      <c r="G30" t="s">
        <v>23</v>
      </c>
      <c r="H30" t="s">
        <v>26</v>
      </c>
      <c r="I30" t="s">
        <v>427</v>
      </c>
      <c r="J30" t="s">
        <v>19</v>
      </c>
      <c r="K30" t="s">
        <v>102</v>
      </c>
      <c r="L30" t="s">
        <v>428</v>
      </c>
      <c r="M30" t="s">
        <v>426</v>
      </c>
      <c r="N30">
        <v>106.25</v>
      </c>
      <c r="O30" t="s">
        <v>307</v>
      </c>
      <c r="P30" t="s">
        <v>201</v>
      </c>
    </row>
    <row r="31" spans="1:16" x14ac:dyDescent="0.2">
      <c r="A31" t="s">
        <v>258</v>
      </c>
      <c r="B31" t="s">
        <v>116</v>
      </c>
      <c r="C31" t="s">
        <v>255</v>
      </c>
      <c r="D31" t="s">
        <v>259</v>
      </c>
      <c r="E31" t="s">
        <v>45</v>
      </c>
      <c r="F31" t="s">
        <v>45</v>
      </c>
      <c r="G31" t="s">
        <v>16</v>
      </c>
      <c r="H31" t="s">
        <v>36</v>
      </c>
      <c r="I31" t="s">
        <v>432</v>
      </c>
      <c r="J31" t="s">
        <v>282</v>
      </c>
      <c r="K31" t="s">
        <v>283</v>
      </c>
      <c r="L31" t="s">
        <v>433</v>
      </c>
      <c r="M31" t="s">
        <v>431</v>
      </c>
      <c r="N31">
        <v>20</v>
      </c>
      <c r="O31" t="s">
        <v>313</v>
      </c>
      <c r="P31" t="s">
        <v>208</v>
      </c>
    </row>
    <row r="32" spans="1:16" x14ac:dyDescent="0.2">
      <c r="A32" t="s">
        <v>76</v>
      </c>
      <c r="B32" t="s">
        <v>48</v>
      </c>
      <c r="C32" t="s">
        <v>446</v>
      </c>
      <c r="D32" t="s">
        <v>77</v>
      </c>
      <c r="E32" t="s">
        <v>391</v>
      </c>
      <c r="F32" t="s">
        <v>391</v>
      </c>
      <c r="G32" t="s">
        <v>23</v>
      </c>
      <c r="H32" t="s">
        <v>26</v>
      </c>
      <c r="I32" t="s">
        <v>447</v>
      </c>
      <c r="J32" t="s">
        <v>82</v>
      </c>
      <c r="K32" t="s">
        <v>83</v>
      </c>
      <c r="L32" t="s">
        <v>448</v>
      </c>
      <c r="N32">
        <v>97.96</v>
      </c>
      <c r="O32" t="s">
        <v>338</v>
      </c>
      <c r="P32" t="s">
        <v>203</v>
      </c>
    </row>
    <row r="33" spans="1:16" x14ac:dyDescent="0.2">
      <c r="A33" t="s">
        <v>62</v>
      </c>
      <c r="B33" t="s">
        <v>27</v>
      </c>
      <c r="C33" t="s">
        <v>68</v>
      </c>
      <c r="D33" t="s">
        <v>63</v>
      </c>
      <c r="E33" t="s">
        <v>45</v>
      </c>
      <c r="F33" t="s">
        <v>45</v>
      </c>
      <c r="G33" t="s">
        <v>16</v>
      </c>
      <c r="H33" t="s">
        <v>18</v>
      </c>
      <c r="I33" t="s">
        <v>451</v>
      </c>
      <c r="J33" t="s">
        <v>453</v>
      </c>
      <c r="K33" t="s">
        <v>454</v>
      </c>
      <c r="L33" t="s">
        <v>452</v>
      </c>
      <c r="N33">
        <v>28</v>
      </c>
      <c r="O33" t="s">
        <v>338</v>
      </c>
      <c r="P33" t="s">
        <v>204</v>
      </c>
    </row>
    <row r="34" spans="1:16" x14ac:dyDescent="0.2">
      <c r="A34" t="s">
        <v>17</v>
      </c>
      <c r="B34" t="s">
        <v>42</v>
      </c>
      <c r="C34" t="s">
        <v>68</v>
      </c>
      <c r="D34" t="s">
        <v>21</v>
      </c>
      <c r="E34" t="s">
        <v>15</v>
      </c>
      <c r="F34" t="s">
        <v>15</v>
      </c>
      <c r="G34" t="s">
        <v>16</v>
      </c>
      <c r="H34" t="s">
        <v>18</v>
      </c>
      <c r="I34" t="s">
        <v>455</v>
      </c>
      <c r="J34" t="s">
        <v>119</v>
      </c>
      <c r="K34" t="s">
        <v>120</v>
      </c>
      <c r="L34" t="s">
        <v>456</v>
      </c>
      <c r="N34">
        <v>8.91</v>
      </c>
      <c r="O34" t="s">
        <v>313</v>
      </c>
      <c r="P34" t="s">
        <v>202</v>
      </c>
    </row>
    <row r="35" spans="1:16" x14ac:dyDescent="0.2">
      <c r="A35" t="s">
        <v>17</v>
      </c>
      <c r="B35" t="s">
        <v>42</v>
      </c>
      <c r="C35" t="s">
        <v>68</v>
      </c>
      <c r="D35" t="s">
        <v>21</v>
      </c>
      <c r="E35" t="s">
        <v>15</v>
      </c>
      <c r="F35" t="s">
        <v>15</v>
      </c>
      <c r="G35" t="s">
        <v>16</v>
      </c>
      <c r="H35" t="s">
        <v>18</v>
      </c>
      <c r="I35" t="s">
        <v>455</v>
      </c>
      <c r="J35" t="s">
        <v>119</v>
      </c>
      <c r="K35" t="s">
        <v>120</v>
      </c>
      <c r="L35" t="s">
        <v>456</v>
      </c>
      <c r="N35">
        <v>5.28</v>
      </c>
      <c r="O35" t="s">
        <v>313</v>
      </c>
      <c r="P35" t="s">
        <v>202</v>
      </c>
    </row>
    <row r="36" spans="1:16" x14ac:dyDescent="0.2">
      <c r="A36" t="s">
        <v>17</v>
      </c>
      <c r="B36" t="s">
        <v>42</v>
      </c>
      <c r="C36" t="s">
        <v>68</v>
      </c>
      <c r="D36" t="s">
        <v>21</v>
      </c>
      <c r="E36" t="s">
        <v>15</v>
      </c>
      <c r="F36" t="s">
        <v>15</v>
      </c>
      <c r="G36" t="s">
        <v>16</v>
      </c>
      <c r="H36" t="s">
        <v>18</v>
      </c>
      <c r="I36" t="s">
        <v>455</v>
      </c>
      <c r="J36" t="s">
        <v>119</v>
      </c>
      <c r="K36" t="s">
        <v>120</v>
      </c>
      <c r="L36" t="s">
        <v>456</v>
      </c>
      <c r="N36">
        <v>4.7300000000000004</v>
      </c>
      <c r="O36" t="s">
        <v>313</v>
      </c>
      <c r="P36" t="s">
        <v>202</v>
      </c>
    </row>
    <row r="37" spans="1:16" x14ac:dyDescent="0.2">
      <c r="A37" t="s">
        <v>460</v>
      </c>
      <c r="B37" t="s">
        <v>42</v>
      </c>
      <c r="C37" t="s">
        <v>459</v>
      </c>
      <c r="D37" t="s">
        <v>463</v>
      </c>
      <c r="E37" t="s">
        <v>45</v>
      </c>
      <c r="F37" t="s">
        <v>45</v>
      </c>
      <c r="G37" t="s">
        <v>16</v>
      </c>
      <c r="H37" t="s">
        <v>18</v>
      </c>
      <c r="I37" t="s">
        <v>461</v>
      </c>
      <c r="J37" t="s">
        <v>464</v>
      </c>
      <c r="K37" t="s">
        <v>465</v>
      </c>
      <c r="L37" t="s">
        <v>462</v>
      </c>
      <c r="N37">
        <v>53.03</v>
      </c>
      <c r="O37" t="s">
        <v>338</v>
      </c>
      <c r="P37" t="s">
        <v>206</v>
      </c>
    </row>
    <row r="38" spans="1:16" x14ac:dyDescent="0.2">
      <c r="A38" t="s">
        <v>460</v>
      </c>
      <c r="B38" t="s">
        <v>42</v>
      </c>
      <c r="C38" t="s">
        <v>459</v>
      </c>
      <c r="D38" t="s">
        <v>463</v>
      </c>
      <c r="E38" t="s">
        <v>45</v>
      </c>
      <c r="F38" t="s">
        <v>45</v>
      </c>
      <c r="G38" t="s">
        <v>16</v>
      </c>
      <c r="H38" t="s">
        <v>18</v>
      </c>
      <c r="I38" t="s">
        <v>461</v>
      </c>
      <c r="J38" t="s">
        <v>464</v>
      </c>
      <c r="K38" t="s">
        <v>465</v>
      </c>
      <c r="L38" t="s">
        <v>462</v>
      </c>
      <c r="N38">
        <v>117.19</v>
      </c>
      <c r="O38" t="s">
        <v>338</v>
      </c>
      <c r="P38" t="s">
        <v>206</v>
      </c>
    </row>
    <row r="39" spans="1:16" x14ac:dyDescent="0.2">
      <c r="A39" t="s">
        <v>93</v>
      </c>
      <c r="B39" t="s">
        <v>42</v>
      </c>
      <c r="C39" t="s">
        <v>72</v>
      </c>
      <c r="D39" t="s">
        <v>94</v>
      </c>
      <c r="E39" t="s">
        <v>39</v>
      </c>
      <c r="F39" t="s">
        <v>39</v>
      </c>
      <c r="G39" t="s">
        <v>40</v>
      </c>
      <c r="H39" t="s">
        <v>41</v>
      </c>
      <c r="I39" t="s">
        <v>466</v>
      </c>
      <c r="J39" t="s">
        <v>468</v>
      </c>
      <c r="K39" t="s">
        <v>469</v>
      </c>
      <c r="L39" t="s">
        <v>467</v>
      </c>
      <c r="N39">
        <v>300</v>
      </c>
      <c r="O39" t="s">
        <v>307</v>
      </c>
      <c r="P39" t="s">
        <v>206</v>
      </c>
    </row>
    <row r="40" spans="1:16" x14ac:dyDescent="0.2">
      <c r="A40" t="s">
        <v>418</v>
      </c>
      <c r="B40" t="s">
        <v>42</v>
      </c>
      <c r="C40" t="s">
        <v>417</v>
      </c>
      <c r="D40" t="s">
        <v>419</v>
      </c>
      <c r="E40" t="s">
        <v>32</v>
      </c>
      <c r="F40" t="s">
        <v>32</v>
      </c>
      <c r="G40" t="s">
        <v>23</v>
      </c>
      <c r="H40" t="s">
        <v>36</v>
      </c>
      <c r="I40" t="s">
        <v>472</v>
      </c>
      <c r="J40" t="s">
        <v>457</v>
      </c>
      <c r="K40" t="s">
        <v>458</v>
      </c>
      <c r="L40" t="s">
        <v>473</v>
      </c>
      <c r="N40">
        <v>53.47</v>
      </c>
      <c r="O40" t="s">
        <v>313</v>
      </c>
      <c r="P40" t="s">
        <v>206</v>
      </c>
    </row>
    <row r="41" spans="1:16" x14ac:dyDescent="0.2">
      <c r="A41" t="s">
        <v>17</v>
      </c>
      <c r="B41" t="s">
        <v>42</v>
      </c>
      <c r="C41" t="s">
        <v>68</v>
      </c>
      <c r="D41" t="s">
        <v>21</v>
      </c>
      <c r="E41" t="s">
        <v>15</v>
      </c>
      <c r="F41" t="s">
        <v>15</v>
      </c>
      <c r="G41" t="s">
        <v>16</v>
      </c>
      <c r="H41" t="s">
        <v>18</v>
      </c>
      <c r="I41" t="s">
        <v>474</v>
      </c>
      <c r="J41" t="s">
        <v>119</v>
      </c>
      <c r="K41" t="s">
        <v>120</v>
      </c>
      <c r="L41" t="s">
        <v>315</v>
      </c>
      <c r="N41">
        <v>17</v>
      </c>
      <c r="O41" t="s">
        <v>313</v>
      </c>
      <c r="P41" t="s">
        <v>317</v>
      </c>
    </row>
    <row r="42" spans="1:16" x14ac:dyDescent="0.2">
      <c r="A42" t="s">
        <v>17</v>
      </c>
      <c r="B42" t="s">
        <v>42</v>
      </c>
      <c r="C42" t="s">
        <v>68</v>
      </c>
      <c r="D42" t="s">
        <v>21</v>
      </c>
      <c r="E42" t="s">
        <v>15</v>
      </c>
      <c r="F42" t="s">
        <v>15</v>
      </c>
      <c r="G42" t="s">
        <v>16</v>
      </c>
      <c r="H42" t="s">
        <v>18</v>
      </c>
      <c r="I42" t="s">
        <v>475</v>
      </c>
      <c r="J42" t="s">
        <v>119</v>
      </c>
      <c r="K42" t="s">
        <v>120</v>
      </c>
      <c r="L42" t="s">
        <v>315</v>
      </c>
      <c r="N42">
        <v>8</v>
      </c>
      <c r="O42" t="s">
        <v>313</v>
      </c>
      <c r="P42" t="s">
        <v>317</v>
      </c>
    </row>
    <row r="43" spans="1:16" x14ac:dyDescent="0.2">
      <c r="A43" t="s">
        <v>17</v>
      </c>
      <c r="B43" t="s">
        <v>42</v>
      </c>
      <c r="C43" t="s">
        <v>68</v>
      </c>
      <c r="D43" t="s">
        <v>21</v>
      </c>
      <c r="E43" t="s">
        <v>15</v>
      </c>
      <c r="F43" t="s">
        <v>15</v>
      </c>
      <c r="G43" t="s">
        <v>16</v>
      </c>
      <c r="H43" t="s">
        <v>18</v>
      </c>
      <c r="I43" t="s">
        <v>476</v>
      </c>
      <c r="J43" t="s">
        <v>119</v>
      </c>
      <c r="K43" t="s">
        <v>120</v>
      </c>
      <c r="L43" t="s">
        <v>315</v>
      </c>
      <c r="N43">
        <v>24.19</v>
      </c>
      <c r="O43" t="s">
        <v>313</v>
      </c>
      <c r="P43" t="s">
        <v>317</v>
      </c>
    </row>
    <row r="44" spans="1:16" x14ac:dyDescent="0.2">
      <c r="A44" t="s">
        <v>17</v>
      </c>
      <c r="B44" t="s">
        <v>42</v>
      </c>
      <c r="C44" t="s">
        <v>68</v>
      </c>
      <c r="D44" t="s">
        <v>21</v>
      </c>
      <c r="E44" t="s">
        <v>15</v>
      </c>
      <c r="F44" t="s">
        <v>15</v>
      </c>
      <c r="G44" t="s">
        <v>16</v>
      </c>
      <c r="H44" t="s">
        <v>18</v>
      </c>
      <c r="I44" t="s">
        <v>476</v>
      </c>
      <c r="J44" t="s">
        <v>119</v>
      </c>
      <c r="K44" t="s">
        <v>120</v>
      </c>
      <c r="L44" t="s">
        <v>315</v>
      </c>
      <c r="N44">
        <v>67.599999999999994</v>
      </c>
      <c r="O44" t="s">
        <v>313</v>
      </c>
      <c r="P44" t="s">
        <v>317</v>
      </c>
    </row>
    <row r="45" spans="1:16" x14ac:dyDescent="0.2">
      <c r="A45" t="s">
        <v>477</v>
      </c>
      <c r="B45" t="s">
        <v>42</v>
      </c>
      <c r="C45" t="s">
        <v>73</v>
      </c>
      <c r="D45" t="s">
        <v>480</v>
      </c>
      <c r="E45" t="s">
        <v>45</v>
      </c>
      <c r="F45" t="s">
        <v>45</v>
      </c>
      <c r="G45" t="s">
        <v>16</v>
      </c>
      <c r="H45" t="s">
        <v>36</v>
      </c>
      <c r="I45" t="s">
        <v>478</v>
      </c>
      <c r="J45" t="s">
        <v>74</v>
      </c>
      <c r="K45" t="s">
        <v>75</v>
      </c>
      <c r="L45" t="s">
        <v>479</v>
      </c>
      <c r="N45">
        <v>19.100000000000001</v>
      </c>
      <c r="O45" t="s">
        <v>307</v>
      </c>
      <c r="P45" t="s">
        <v>208</v>
      </c>
    </row>
    <row r="46" spans="1:16" x14ac:dyDescent="0.2">
      <c r="A46" t="s">
        <v>482</v>
      </c>
      <c r="B46" t="s">
        <v>42</v>
      </c>
      <c r="C46" t="s">
        <v>484</v>
      </c>
      <c r="D46" t="s">
        <v>483</v>
      </c>
      <c r="E46" t="s">
        <v>481</v>
      </c>
      <c r="F46" t="s">
        <v>481</v>
      </c>
      <c r="G46" t="s">
        <v>23</v>
      </c>
      <c r="H46" t="s">
        <v>26</v>
      </c>
      <c r="I46" t="s">
        <v>485</v>
      </c>
      <c r="J46" t="s">
        <v>487</v>
      </c>
      <c r="K46" t="s">
        <v>488</v>
      </c>
      <c r="L46" t="s">
        <v>486</v>
      </c>
      <c r="N46">
        <v>41.76</v>
      </c>
      <c r="O46" t="s">
        <v>338</v>
      </c>
      <c r="P46" t="s">
        <v>206</v>
      </c>
    </row>
    <row r="47" spans="1:16" x14ac:dyDescent="0.2">
      <c r="A47" t="s">
        <v>482</v>
      </c>
      <c r="B47" t="s">
        <v>42</v>
      </c>
      <c r="C47" t="s">
        <v>484</v>
      </c>
      <c r="D47" t="s">
        <v>483</v>
      </c>
      <c r="E47" t="s">
        <v>481</v>
      </c>
      <c r="F47" t="s">
        <v>481</v>
      </c>
      <c r="G47" t="s">
        <v>23</v>
      </c>
      <c r="H47" t="s">
        <v>26</v>
      </c>
      <c r="I47" t="s">
        <v>485</v>
      </c>
      <c r="J47" t="s">
        <v>487</v>
      </c>
      <c r="K47" t="s">
        <v>488</v>
      </c>
      <c r="L47" t="s">
        <v>486</v>
      </c>
      <c r="N47">
        <v>305.64</v>
      </c>
      <c r="O47" t="s">
        <v>338</v>
      </c>
      <c r="P47" t="s">
        <v>206</v>
      </c>
    </row>
    <row r="48" spans="1:16" x14ac:dyDescent="0.2">
      <c r="A48" t="s">
        <v>17</v>
      </c>
      <c r="B48" t="s">
        <v>42</v>
      </c>
      <c r="C48" t="s">
        <v>68</v>
      </c>
      <c r="D48" t="s">
        <v>21</v>
      </c>
      <c r="E48" t="s">
        <v>15</v>
      </c>
      <c r="F48" t="s">
        <v>15</v>
      </c>
      <c r="G48" t="s">
        <v>16</v>
      </c>
      <c r="H48" t="s">
        <v>18</v>
      </c>
      <c r="I48" t="s">
        <v>489</v>
      </c>
      <c r="J48" t="s">
        <v>119</v>
      </c>
      <c r="K48" t="s">
        <v>120</v>
      </c>
      <c r="L48" t="s">
        <v>456</v>
      </c>
      <c r="N48">
        <v>277.22000000000003</v>
      </c>
      <c r="O48" t="s">
        <v>313</v>
      </c>
      <c r="P48" t="s">
        <v>206</v>
      </c>
    </row>
    <row r="49" spans="1:16" x14ac:dyDescent="0.2">
      <c r="A49" t="s">
        <v>80</v>
      </c>
      <c r="B49" t="s">
        <v>116</v>
      </c>
      <c r="C49" t="s">
        <v>79</v>
      </c>
      <c r="D49" t="s">
        <v>81</v>
      </c>
      <c r="E49" t="s">
        <v>32</v>
      </c>
      <c r="F49" t="s">
        <v>32</v>
      </c>
      <c r="G49" t="s">
        <v>23</v>
      </c>
      <c r="H49" t="s">
        <v>33</v>
      </c>
      <c r="I49" t="s">
        <v>493</v>
      </c>
      <c r="J49" t="s">
        <v>151</v>
      </c>
      <c r="K49" t="s">
        <v>152</v>
      </c>
      <c r="L49" t="s">
        <v>494</v>
      </c>
      <c r="M49" t="s">
        <v>492</v>
      </c>
      <c r="N49">
        <v>60</v>
      </c>
      <c r="O49" t="s">
        <v>338</v>
      </c>
      <c r="P49" t="s">
        <v>208</v>
      </c>
    </row>
    <row r="50" spans="1:16" x14ac:dyDescent="0.2">
      <c r="A50" t="s">
        <v>114</v>
      </c>
      <c r="B50" t="s">
        <v>116</v>
      </c>
      <c r="C50" t="s">
        <v>52</v>
      </c>
      <c r="D50" t="s">
        <v>115</v>
      </c>
      <c r="E50" t="s">
        <v>39</v>
      </c>
      <c r="F50" t="s">
        <v>39</v>
      </c>
      <c r="G50" t="s">
        <v>40</v>
      </c>
      <c r="H50" t="s">
        <v>36</v>
      </c>
      <c r="I50" t="s">
        <v>493</v>
      </c>
      <c r="J50" t="s">
        <v>151</v>
      </c>
      <c r="K50" t="s">
        <v>152</v>
      </c>
      <c r="L50" t="s">
        <v>494</v>
      </c>
      <c r="M50" t="s">
        <v>492</v>
      </c>
      <c r="N50">
        <v>15</v>
      </c>
      <c r="O50" t="s">
        <v>338</v>
      </c>
      <c r="P50" t="s">
        <v>208</v>
      </c>
    </row>
    <row r="51" spans="1:16" x14ac:dyDescent="0.2">
      <c r="A51" t="s">
        <v>114</v>
      </c>
      <c r="B51" t="s">
        <v>116</v>
      </c>
      <c r="C51" t="s">
        <v>52</v>
      </c>
      <c r="D51" t="s">
        <v>115</v>
      </c>
      <c r="E51" t="s">
        <v>39</v>
      </c>
      <c r="F51" t="s">
        <v>39</v>
      </c>
      <c r="G51" t="s">
        <v>40</v>
      </c>
      <c r="H51" t="s">
        <v>36</v>
      </c>
      <c r="I51" t="s">
        <v>140</v>
      </c>
      <c r="J51" t="s">
        <v>292</v>
      </c>
      <c r="K51" t="s">
        <v>293</v>
      </c>
      <c r="L51" t="s">
        <v>496</v>
      </c>
      <c r="M51" t="s">
        <v>495</v>
      </c>
      <c r="N51">
        <v>755</v>
      </c>
      <c r="O51" t="s">
        <v>338</v>
      </c>
      <c r="P51" t="s">
        <v>208</v>
      </c>
    </row>
    <row r="52" spans="1:16" x14ac:dyDescent="0.2">
      <c r="A52" t="s">
        <v>108</v>
      </c>
      <c r="B52" t="s">
        <v>116</v>
      </c>
      <c r="C52" t="s">
        <v>52</v>
      </c>
      <c r="D52" t="s">
        <v>109</v>
      </c>
      <c r="E52" t="s">
        <v>32</v>
      </c>
      <c r="F52" t="s">
        <v>32</v>
      </c>
      <c r="G52" t="s">
        <v>23</v>
      </c>
      <c r="H52" t="s">
        <v>36</v>
      </c>
      <c r="I52" t="s">
        <v>140</v>
      </c>
      <c r="J52" t="s">
        <v>292</v>
      </c>
      <c r="K52" t="s">
        <v>293</v>
      </c>
      <c r="L52" t="s">
        <v>496</v>
      </c>
      <c r="M52" t="s">
        <v>495</v>
      </c>
      <c r="N52">
        <v>755</v>
      </c>
      <c r="O52" t="s">
        <v>338</v>
      </c>
      <c r="P52" t="s">
        <v>208</v>
      </c>
    </row>
    <row r="53" spans="1:16" x14ac:dyDescent="0.2">
      <c r="A53" t="s">
        <v>287</v>
      </c>
      <c r="B53" t="s">
        <v>116</v>
      </c>
      <c r="C53" t="s">
        <v>286</v>
      </c>
      <c r="D53" t="s">
        <v>288</v>
      </c>
      <c r="E53" t="s">
        <v>70</v>
      </c>
      <c r="F53" t="s">
        <v>45</v>
      </c>
      <c r="G53" t="s">
        <v>40</v>
      </c>
      <c r="H53" t="s">
        <v>41</v>
      </c>
      <c r="I53" t="s">
        <v>502</v>
      </c>
      <c r="J53" t="s">
        <v>504</v>
      </c>
      <c r="K53" t="s">
        <v>505</v>
      </c>
      <c r="L53" t="s">
        <v>503</v>
      </c>
      <c r="M53" t="s">
        <v>501</v>
      </c>
      <c r="N53">
        <v>50</v>
      </c>
      <c r="O53" t="s">
        <v>307</v>
      </c>
      <c r="P53" t="s">
        <v>208</v>
      </c>
    </row>
    <row r="54" spans="1:16" x14ac:dyDescent="0.2">
      <c r="A54" t="s">
        <v>112</v>
      </c>
      <c r="B54" t="s">
        <v>51</v>
      </c>
      <c r="C54" t="s">
        <v>98</v>
      </c>
      <c r="D54" t="s">
        <v>113</v>
      </c>
      <c r="E54" t="s">
        <v>70</v>
      </c>
      <c r="F54" t="s">
        <v>45</v>
      </c>
      <c r="G54" t="s">
        <v>23</v>
      </c>
      <c r="H54" t="s">
        <v>26</v>
      </c>
      <c r="I54" t="s">
        <v>506</v>
      </c>
      <c r="J54" t="s">
        <v>508</v>
      </c>
      <c r="K54" t="s">
        <v>509</v>
      </c>
      <c r="L54" t="s">
        <v>507</v>
      </c>
      <c r="N54">
        <v>16.05</v>
      </c>
      <c r="O54" t="s">
        <v>307</v>
      </c>
      <c r="P54" t="s">
        <v>200</v>
      </c>
    </row>
    <row r="55" spans="1:16" x14ac:dyDescent="0.2">
      <c r="A55" t="s">
        <v>112</v>
      </c>
      <c r="B55" t="s">
        <v>51</v>
      </c>
      <c r="C55" t="s">
        <v>98</v>
      </c>
      <c r="D55" t="s">
        <v>113</v>
      </c>
      <c r="E55" t="s">
        <v>70</v>
      </c>
      <c r="F55" t="s">
        <v>45</v>
      </c>
      <c r="G55" t="s">
        <v>23</v>
      </c>
      <c r="H55" t="s">
        <v>26</v>
      </c>
      <c r="I55" t="s">
        <v>510</v>
      </c>
      <c r="J55" t="s">
        <v>508</v>
      </c>
      <c r="K55" t="s">
        <v>509</v>
      </c>
      <c r="L55" t="s">
        <v>507</v>
      </c>
      <c r="N55">
        <v>16.05</v>
      </c>
      <c r="O55" t="s">
        <v>307</v>
      </c>
      <c r="P55" t="s">
        <v>200</v>
      </c>
    </row>
    <row r="56" spans="1:16" x14ac:dyDescent="0.2">
      <c r="A56" t="s">
        <v>17</v>
      </c>
      <c r="B56" t="s">
        <v>51</v>
      </c>
      <c r="C56" t="s">
        <v>68</v>
      </c>
      <c r="D56" t="s">
        <v>21</v>
      </c>
      <c r="E56" t="s">
        <v>15</v>
      </c>
      <c r="F56" t="s">
        <v>15</v>
      </c>
      <c r="G56" t="s">
        <v>16</v>
      </c>
      <c r="H56" t="s">
        <v>18</v>
      </c>
      <c r="I56" t="s">
        <v>511</v>
      </c>
      <c r="J56" t="s">
        <v>119</v>
      </c>
      <c r="K56" t="s">
        <v>120</v>
      </c>
      <c r="L56" t="s">
        <v>315</v>
      </c>
      <c r="N56">
        <v>10.7</v>
      </c>
      <c r="O56" t="s">
        <v>313</v>
      </c>
      <c r="P56" t="s">
        <v>317</v>
      </c>
    </row>
    <row r="57" spans="1:16" x14ac:dyDescent="0.2">
      <c r="A57" t="s">
        <v>64</v>
      </c>
      <c r="B57" t="s">
        <v>51</v>
      </c>
      <c r="C57" t="s">
        <v>257</v>
      </c>
      <c r="D57" t="s">
        <v>65</v>
      </c>
      <c r="E57" t="s">
        <v>89</v>
      </c>
      <c r="F57" t="s">
        <v>89</v>
      </c>
      <c r="G57" t="s">
        <v>16</v>
      </c>
      <c r="H57" t="s">
        <v>18</v>
      </c>
      <c r="I57" t="s">
        <v>514</v>
      </c>
      <c r="J57" t="s">
        <v>260</v>
      </c>
      <c r="K57" t="s">
        <v>261</v>
      </c>
      <c r="L57" t="s">
        <v>515</v>
      </c>
      <c r="N57">
        <v>6.21</v>
      </c>
      <c r="O57" t="s">
        <v>307</v>
      </c>
      <c r="P57" t="s">
        <v>204</v>
      </c>
    </row>
    <row r="58" spans="1:16" x14ac:dyDescent="0.2">
      <c r="A58" t="s">
        <v>64</v>
      </c>
      <c r="B58" t="s">
        <v>51</v>
      </c>
      <c r="C58" t="s">
        <v>257</v>
      </c>
      <c r="D58" t="s">
        <v>65</v>
      </c>
      <c r="E58" t="s">
        <v>89</v>
      </c>
      <c r="F58" t="s">
        <v>89</v>
      </c>
      <c r="G58" t="s">
        <v>16</v>
      </c>
      <c r="H58" t="s">
        <v>18</v>
      </c>
      <c r="I58" t="s">
        <v>516</v>
      </c>
      <c r="J58" t="s">
        <v>260</v>
      </c>
      <c r="K58" t="s">
        <v>261</v>
      </c>
      <c r="L58" t="s">
        <v>515</v>
      </c>
      <c r="N58">
        <v>3.21</v>
      </c>
      <c r="O58" t="s">
        <v>307</v>
      </c>
      <c r="P58" t="s">
        <v>206</v>
      </c>
    </row>
    <row r="59" spans="1:16" x14ac:dyDescent="0.2">
      <c r="A59" t="s">
        <v>108</v>
      </c>
      <c r="B59" t="s">
        <v>51</v>
      </c>
      <c r="C59" t="s">
        <v>52</v>
      </c>
      <c r="D59" t="s">
        <v>109</v>
      </c>
      <c r="E59" t="s">
        <v>32</v>
      </c>
      <c r="F59" t="s">
        <v>32</v>
      </c>
      <c r="G59" t="s">
        <v>23</v>
      </c>
      <c r="H59" t="s">
        <v>36</v>
      </c>
      <c r="I59" t="s">
        <v>517</v>
      </c>
      <c r="J59" t="s">
        <v>519</v>
      </c>
      <c r="K59" t="s">
        <v>520</v>
      </c>
      <c r="L59" t="s">
        <v>518</v>
      </c>
      <c r="N59">
        <v>90.95</v>
      </c>
      <c r="O59" t="s">
        <v>307</v>
      </c>
      <c r="P59" t="s">
        <v>317</v>
      </c>
    </row>
    <row r="60" spans="1:16" x14ac:dyDescent="0.2">
      <c r="A60" t="s">
        <v>392</v>
      </c>
      <c r="B60" t="s">
        <v>51</v>
      </c>
      <c r="C60" t="s">
        <v>54</v>
      </c>
      <c r="D60" t="s">
        <v>393</v>
      </c>
      <c r="E60" t="s">
        <v>53</v>
      </c>
      <c r="F60" t="s">
        <v>53</v>
      </c>
      <c r="G60" t="s">
        <v>16</v>
      </c>
      <c r="H60" t="s">
        <v>26</v>
      </c>
      <c r="I60" t="s">
        <v>521</v>
      </c>
      <c r="J60" t="s">
        <v>523</v>
      </c>
      <c r="K60" t="s">
        <v>524</v>
      </c>
      <c r="L60" t="s">
        <v>522</v>
      </c>
      <c r="N60">
        <v>43.87</v>
      </c>
      <c r="O60" t="s">
        <v>338</v>
      </c>
      <c r="P60" t="s">
        <v>317</v>
      </c>
    </row>
    <row r="61" spans="1:16" x14ac:dyDescent="0.2">
      <c r="A61" t="s">
        <v>64</v>
      </c>
      <c r="B61" t="s">
        <v>51</v>
      </c>
      <c r="C61" t="s">
        <v>257</v>
      </c>
      <c r="D61" t="s">
        <v>65</v>
      </c>
      <c r="E61" t="s">
        <v>89</v>
      </c>
      <c r="F61" t="s">
        <v>89</v>
      </c>
      <c r="G61" t="s">
        <v>16</v>
      </c>
      <c r="H61" t="s">
        <v>18</v>
      </c>
      <c r="I61" t="s">
        <v>525</v>
      </c>
      <c r="J61" t="s">
        <v>260</v>
      </c>
      <c r="K61" t="s">
        <v>261</v>
      </c>
      <c r="L61" t="s">
        <v>526</v>
      </c>
      <c r="N61">
        <v>4.28</v>
      </c>
      <c r="O61" t="s">
        <v>307</v>
      </c>
      <c r="P61" t="s">
        <v>205</v>
      </c>
    </row>
    <row r="62" spans="1:16" x14ac:dyDescent="0.2">
      <c r="A62" t="s">
        <v>106</v>
      </c>
      <c r="B62" t="s">
        <v>51</v>
      </c>
      <c r="C62" t="s">
        <v>78</v>
      </c>
      <c r="D62" t="s">
        <v>107</v>
      </c>
      <c r="E62" t="s">
        <v>45</v>
      </c>
      <c r="F62" t="s">
        <v>45</v>
      </c>
      <c r="G62" t="s">
        <v>23</v>
      </c>
      <c r="H62" t="s">
        <v>26</v>
      </c>
      <c r="I62" t="s">
        <v>527</v>
      </c>
      <c r="J62" t="s">
        <v>529</v>
      </c>
      <c r="K62" t="s">
        <v>530</v>
      </c>
      <c r="L62" t="s">
        <v>528</v>
      </c>
      <c r="N62">
        <v>37.450000000000003</v>
      </c>
      <c r="O62" t="s">
        <v>338</v>
      </c>
      <c r="P62" t="s">
        <v>201</v>
      </c>
    </row>
    <row r="63" spans="1:16" x14ac:dyDescent="0.2">
      <c r="A63" t="s">
        <v>106</v>
      </c>
      <c r="B63" t="s">
        <v>51</v>
      </c>
      <c r="C63" t="s">
        <v>78</v>
      </c>
      <c r="D63" t="s">
        <v>107</v>
      </c>
      <c r="E63" t="s">
        <v>45</v>
      </c>
      <c r="F63" t="s">
        <v>45</v>
      </c>
      <c r="G63" t="s">
        <v>23</v>
      </c>
      <c r="H63" t="s">
        <v>26</v>
      </c>
      <c r="I63" t="s">
        <v>531</v>
      </c>
      <c r="J63" t="s">
        <v>529</v>
      </c>
      <c r="K63" t="s">
        <v>530</v>
      </c>
      <c r="L63" t="s">
        <v>528</v>
      </c>
      <c r="N63">
        <v>37.450000000000003</v>
      </c>
      <c r="O63" t="s">
        <v>338</v>
      </c>
      <c r="P63" t="s">
        <v>201</v>
      </c>
    </row>
    <row r="64" spans="1:16" x14ac:dyDescent="0.2">
      <c r="A64" t="s">
        <v>533</v>
      </c>
      <c r="B64" t="s">
        <v>51</v>
      </c>
      <c r="C64" t="s">
        <v>250</v>
      </c>
      <c r="D64" t="s">
        <v>536</v>
      </c>
      <c r="E64" t="s">
        <v>532</v>
      </c>
      <c r="F64" t="s">
        <v>532</v>
      </c>
      <c r="G64" t="s">
        <v>23</v>
      </c>
      <c r="H64" t="s">
        <v>26</v>
      </c>
      <c r="I64" t="s">
        <v>534</v>
      </c>
      <c r="J64" t="s">
        <v>537</v>
      </c>
      <c r="K64" t="s">
        <v>538</v>
      </c>
      <c r="L64" t="s">
        <v>535</v>
      </c>
      <c r="N64">
        <v>60.99</v>
      </c>
      <c r="O64" t="s">
        <v>313</v>
      </c>
      <c r="P64" t="s">
        <v>206</v>
      </c>
    </row>
    <row r="65" spans="1:16" x14ac:dyDescent="0.2">
      <c r="A65" t="s">
        <v>55</v>
      </c>
      <c r="B65" t="s">
        <v>51</v>
      </c>
      <c r="C65" t="s">
        <v>54</v>
      </c>
      <c r="D65" t="s">
        <v>57</v>
      </c>
      <c r="E65" t="s">
        <v>56</v>
      </c>
      <c r="F65" t="s">
        <v>53</v>
      </c>
      <c r="G65" t="s">
        <v>40</v>
      </c>
      <c r="H65" t="s">
        <v>41</v>
      </c>
      <c r="I65" t="s">
        <v>539</v>
      </c>
      <c r="J65" t="s">
        <v>58</v>
      </c>
      <c r="K65" t="s">
        <v>59</v>
      </c>
      <c r="L65" t="s">
        <v>540</v>
      </c>
      <c r="N65">
        <v>6.42</v>
      </c>
      <c r="O65" t="s">
        <v>338</v>
      </c>
      <c r="P65" t="s">
        <v>208</v>
      </c>
    </row>
    <row r="66" spans="1:16" x14ac:dyDescent="0.2">
      <c r="A66" t="s">
        <v>17</v>
      </c>
      <c r="B66" t="s">
        <v>48</v>
      </c>
      <c r="C66" t="s">
        <v>386</v>
      </c>
      <c r="D66" t="s">
        <v>21</v>
      </c>
      <c r="E66" t="s">
        <v>15</v>
      </c>
      <c r="F66" t="s">
        <v>15</v>
      </c>
      <c r="G66" t="s">
        <v>16</v>
      </c>
      <c r="H66" t="s">
        <v>18</v>
      </c>
      <c r="I66" t="s">
        <v>543</v>
      </c>
      <c r="J66" t="s">
        <v>545</v>
      </c>
      <c r="K66" t="s">
        <v>546</v>
      </c>
      <c r="L66" t="s">
        <v>544</v>
      </c>
      <c r="N66">
        <v>200</v>
      </c>
      <c r="O66" t="s">
        <v>338</v>
      </c>
      <c r="P66" t="s">
        <v>204</v>
      </c>
    </row>
    <row r="67" spans="1:16" x14ac:dyDescent="0.2">
      <c r="A67" t="s">
        <v>64</v>
      </c>
      <c r="B67" t="s">
        <v>48</v>
      </c>
      <c r="C67" t="s">
        <v>450</v>
      </c>
      <c r="D67" t="s">
        <v>65</v>
      </c>
      <c r="E67" t="s">
        <v>89</v>
      </c>
      <c r="F67" t="s">
        <v>89</v>
      </c>
      <c r="G67" t="s">
        <v>16</v>
      </c>
      <c r="H67" t="s">
        <v>18</v>
      </c>
      <c r="I67" t="s">
        <v>547</v>
      </c>
      <c r="J67" t="s">
        <v>549</v>
      </c>
      <c r="K67" t="s">
        <v>550</v>
      </c>
      <c r="L67" t="s">
        <v>548</v>
      </c>
      <c r="N67">
        <v>3.26</v>
      </c>
      <c r="O67" t="s">
        <v>307</v>
      </c>
      <c r="P67" t="s">
        <v>203</v>
      </c>
    </row>
    <row r="68" spans="1:16" x14ac:dyDescent="0.2">
      <c r="A68" t="s">
        <v>460</v>
      </c>
      <c r="B68" t="s">
        <v>48</v>
      </c>
      <c r="C68" t="s">
        <v>459</v>
      </c>
      <c r="D68" t="s">
        <v>463</v>
      </c>
      <c r="E68" t="s">
        <v>45</v>
      </c>
      <c r="F68" t="s">
        <v>45</v>
      </c>
      <c r="G68" t="s">
        <v>16</v>
      </c>
      <c r="H68" t="s">
        <v>18</v>
      </c>
      <c r="I68" t="s">
        <v>552</v>
      </c>
      <c r="J68" t="s">
        <v>464</v>
      </c>
      <c r="K68" t="s">
        <v>465</v>
      </c>
      <c r="L68" t="s">
        <v>462</v>
      </c>
      <c r="N68">
        <v>112.52</v>
      </c>
      <c r="O68" t="s">
        <v>338</v>
      </c>
      <c r="P68" t="s">
        <v>204</v>
      </c>
    </row>
    <row r="69" spans="1:16" x14ac:dyDescent="0.2">
      <c r="A69" t="s">
        <v>93</v>
      </c>
      <c r="B69" t="s">
        <v>48</v>
      </c>
      <c r="C69" t="s">
        <v>72</v>
      </c>
      <c r="D69" t="s">
        <v>94</v>
      </c>
      <c r="E69" t="s">
        <v>39</v>
      </c>
      <c r="F69" t="s">
        <v>39</v>
      </c>
      <c r="G69" t="s">
        <v>40</v>
      </c>
      <c r="H69" t="s">
        <v>41</v>
      </c>
      <c r="I69" t="s">
        <v>553</v>
      </c>
      <c r="J69" t="s">
        <v>468</v>
      </c>
      <c r="K69" t="s">
        <v>469</v>
      </c>
      <c r="L69" t="s">
        <v>554</v>
      </c>
      <c r="N69">
        <v>500</v>
      </c>
      <c r="O69" t="s">
        <v>313</v>
      </c>
      <c r="P69" t="s">
        <v>200</v>
      </c>
    </row>
    <row r="70" spans="1:16" x14ac:dyDescent="0.2">
      <c r="A70" t="s">
        <v>76</v>
      </c>
      <c r="B70" t="s">
        <v>48</v>
      </c>
      <c r="C70" t="s">
        <v>555</v>
      </c>
      <c r="D70" t="s">
        <v>77</v>
      </c>
      <c r="E70" t="s">
        <v>391</v>
      </c>
      <c r="F70" t="s">
        <v>391</v>
      </c>
      <c r="G70" t="s">
        <v>23</v>
      </c>
      <c r="H70" t="s">
        <v>26</v>
      </c>
      <c r="I70" t="s">
        <v>556</v>
      </c>
      <c r="J70" t="s">
        <v>558</v>
      </c>
      <c r="K70" t="s">
        <v>559</v>
      </c>
      <c r="L70" t="s">
        <v>557</v>
      </c>
      <c r="N70">
        <v>82.23</v>
      </c>
      <c r="O70" t="s">
        <v>338</v>
      </c>
      <c r="P70" t="s">
        <v>204</v>
      </c>
    </row>
    <row r="71" spans="1:16" x14ac:dyDescent="0.2">
      <c r="A71" t="s">
        <v>76</v>
      </c>
      <c r="B71" t="s">
        <v>48</v>
      </c>
      <c r="C71" t="s">
        <v>555</v>
      </c>
      <c r="D71" t="s">
        <v>77</v>
      </c>
      <c r="E71" t="s">
        <v>391</v>
      </c>
      <c r="F71" t="s">
        <v>391</v>
      </c>
      <c r="G71" t="s">
        <v>23</v>
      </c>
      <c r="H71" t="s">
        <v>26</v>
      </c>
      <c r="I71" t="s">
        <v>560</v>
      </c>
      <c r="J71" t="s">
        <v>558</v>
      </c>
      <c r="K71" t="s">
        <v>559</v>
      </c>
      <c r="L71" t="s">
        <v>557</v>
      </c>
      <c r="N71">
        <v>140.11000000000001</v>
      </c>
      <c r="O71" t="s">
        <v>338</v>
      </c>
      <c r="P71" t="s">
        <v>204</v>
      </c>
    </row>
    <row r="72" spans="1:16" x14ac:dyDescent="0.2">
      <c r="A72" t="s">
        <v>482</v>
      </c>
      <c r="B72" t="s">
        <v>48</v>
      </c>
      <c r="C72" t="s">
        <v>484</v>
      </c>
      <c r="D72" t="s">
        <v>483</v>
      </c>
      <c r="E72" t="s">
        <v>481</v>
      </c>
      <c r="F72" t="s">
        <v>481</v>
      </c>
      <c r="G72" t="s">
        <v>23</v>
      </c>
      <c r="H72" t="s">
        <v>26</v>
      </c>
      <c r="I72" t="s">
        <v>562</v>
      </c>
      <c r="J72" t="s">
        <v>487</v>
      </c>
      <c r="K72" t="s">
        <v>488</v>
      </c>
      <c r="L72" t="s">
        <v>486</v>
      </c>
      <c r="N72">
        <v>19.579999999999998</v>
      </c>
      <c r="O72" t="s">
        <v>338</v>
      </c>
      <c r="P72" t="s">
        <v>206</v>
      </c>
    </row>
    <row r="73" spans="1:16" x14ac:dyDescent="0.2">
      <c r="A73" t="s">
        <v>252</v>
      </c>
      <c r="B73" t="s">
        <v>274</v>
      </c>
      <c r="C73" t="s">
        <v>103</v>
      </c>
      <c r="D73" t="s">
        <v>253</v>
      </c>
      <c r="E73" t="s">
        <v>43</v>
      </c>
      <c r="F73" t="s">
        <v>43</v>
      </c>
      <c r="G73" t="s">
        <v>40</v>
      </c>
      <c r="H73" t="s">
        <v>41</v>
      </c>
      <c r="I73" t="s">
        <v>564</v>
      </c>
      <c r="J73" t="s">
        <v>566</v>
      </c>
      <c r="K73" t="s">
        <v>567</v>
      </c>
      <c r="L73" t="s">
        <v>565</v>
      </c>
      <c r="M73" t="s">
        <v>563</v>
      </c>
      <c r="N73">
        <v>2500</v>
      </c>
      <c r="O73" t="s">
        <v>307</v>
      </c>
      <c r="P73" t="s">
        <v>200</v>
      </c>
    </row>
    <row r="74" spans="1:16" x14ac:dyDescent="0.2">
      <c r="A74" t="s">
        <v>569</v>
      </c>
      <c r="B74" t="s">
        <v>48</v>
      </c>
      <c r="C74" t="s">
        <v>568</v>
      </c>
      <c r="D74" t="s">
        <v>573</v>
      </c>
      <c r="E74" t="s">
        <v>572</v>
      </c>
      <c r="F74" t="s">
        <v>15</v>
      </c>
      <c r="G74" t="s">
        <v>16</v>
      </c>
      <c r="H74" t="s">
        <v>18</v>
      </c>
      <c r="I74" t="s">
        <v>570</v>
      </c>
      <c r="J74" t="s">
        <v>574</v>
      </c>
      <c r="K74" t="s">
        <v>575</v>
      </c>
      <c r="L74" t="s">
        <v>571</v>
      </c>
      <c r="N74">
        <v>10</v>
      </c>
      <c r="O74" t="s">
        <v>313</v>
      </c>
      <c r="P74" t="s">
        <v>200</v>
      </c>
    </row>
    <row r="75" spans="1:16" x14ac:dyDescent="0.2">
      <c r="A75" t="s">
        <v>62</v>
      </c>
      <c r="B75" t="s">
        <v>48</v>
      </c>
      <c r="C75" t="s">
        <v>68</v>
      </c>
      <c r="D75" t="s">
        <v>63</v>
      </c>
      <c r="E75" t="s">
        <v>45</v>
      </c>
      <c r="F75" t="s">
        <v>45</v>
      </c>
      <c r="G75" t="s">
        <v>16</v>
      </c>
      <c r="H75" t="s">
        <v>18</v>
      </c>
      <c r="I75" t="s">
        <v>576</v>
      </c>
      <c r="J75" t="s">
        <v>136</v>
      </c>
      <c r="K75" t="s">
        <v>137</v>
      </c>
      <c r="L75" t="s">
        <v>577</v>
      </c>
      <c r="N75">
        <v>1.2</v>
      </c>
      <c r="O75" t="s">
        <v>313</v>
      </c>
      <c r="P75" t="s">
        <v>200</v>
      </c>
    </row>
    <row r="76" spans="1:16" x14ac:dyDescent="0.2">
      <c r="A76" t="s">
        <v>62</v>
      </c>
      <c r="B76" t="s">
        <v>48</v>
      </c>
      <c r="C76" t="s">
        <v>68</v>
      </c>
      <c r="D76" t="s">
        <v>63</v>
      </c>
      <c r="E76" t="s">
        <v>45</v>
      </c>
      <c r="F76" t="s">
        <v>45</v>
      </c>
      <c r="G76" t="s">
        <v>16</v>
      </c>
      <c r="H76" t="s">
        <v>18</v>
      </c>
      <c r="I76" t="s">
        <v>576</v>
      </c>
      <c r="J76" t="s">
        <v>136</v>
      </c>
      <c r="K76" t="s">
        <v>137</v>
      </c>
      <c r="L76" t="s">
        <v>577</v>
      </c>
      <c r="N76">
        <v>3</v>
      </c>
      <c r="O76" t="s">
        <v>313</v>
      </c>
      <c r="P76" t="s">
        <v>200</v>
      </c>
    </row>
    <row r="77" spans="1:16" x14ac:dyDescent="0.2">
      <c r="A77" t="s">
        <v>350</v>
      </c>
      <c r="B77" t="s">
        <v>30</v>
      </c>
      <c r="C77" t="s">
        <v>349</v>
      </c>
      <c r="D77" t="s">
        <v>351</v>
      </c>
      <c r="E77" t="s">
        <v>45</v>
      </c>
      <c r="F77" t="s">
        <v>45</v>
      </c>
      <c r="G77" t="s">
        <v>16</v>
      </c>
      <c r="H77" t="s">
        <v>18</v>
      </c>
      <c r="I77" t="s">
        <v>580</v>
      </c>
      <c r="J77" t="s">
        <v>582</v>
      </c>
      <c r="K77" t="s">
        <v>583</v>
      </c>
      <c r="L77" t="s">
        <v>581</v>
      </c>
      <c r="M77" t="s">
        <v>579</v>
      </c>
      <c r="N77">
        <v>7275</v>
      </c>
      <c r="O77" t="s">
        <v>313</v>
      </c>
      <c r="P77" t="s">
        <v>204</v>
      </c>
    </row>
    <row r="78" spans="1:16" x14ac:dyDescent="0.2">
      <c r="A78" t="s">
        <v>91</v>
      </c>
      <c r="B78" t="s">
        <v>116</v>
      </c>
      <c r="C78" t="s">
        <v>90</v>
      </c>
      <c r="D78" t="s">
        <v>92</v>
      </c>
      <c r="E78" t="s">
        <v>32</v>
      </c>
      <c r="F78" t="s">
        <v>32</v>
      </c>
      <c r="G78" t="s">
        <v>23</v>
      </c>
      <c r="H78" t="s">
        <v>33</v>
      </c>
      <c r="I78" t="s">
        <v>585</v>
      </c>
      <c r="J78" t="s">
        <v>587</v>
      </c>
      <c r="K78" t="s">
        <v>588</v>
      </c>
      <c r="L78" t="s">
        <v>586</v>
      </c>
      <c r="M78" t="s">
        <v>584</v>
      </c>
      <c r="N78">
        <v>90</v>
      </c>
      <c r="O78" t="s">
        <v>338</v>
      </c>
      <c r="P78" t="s">
        <v>200</v>
      </c>
    </row>
    <row r="79" spans="1:16" x14ac:dyDescent="0.2">
      <c r="A79" t="s">
        <v>482</v>
      </c>
      <c r="B79" t="s">
        <v>48</v>
      </c>
      <c r="C79" t="s">
        <v>484</v>
      </c>
      <c r="D79" t="s">
        <v>483</v>
      </c>
      <c r="E79" t="s">
        <v>481</v>
      </c>
      <c r="F79" t="s">
        <v>481</v>
      </c>
      <c r="G79" t="s">
        <v>23</v>
      </c>
      <c r="H79" t="s">
        <v>26</v>
      </c>
      <c r="I79" t="s">
        <v>589</v>
      </c>
      <c r="J79" t="s">
        <v>487</v>
      </c>
      <c r="K79" t="s">
        <v>488</v>
      </c>
      <c r="L79" t="s">
        <v>486</v>
      </c>
      <c r="N79">
        <v>50</v>
      </c>
      <c r="O79" t="s">
        <v>338</v>
      </c>
      <c r="P79" t="s">
        <v>206</v>
      </c>
    </row>
    <row r="80" spans="1:16" x14ac:dyDescent="0.2">
      <c r="A80" t="s">
        <v>17</v>
      </c>
      <c r="B80" t="s">
        <v>354</v>
      </c>
      <c r="C80" t="s">
        <v>605</v>
      </c>
      <c r="D80" t="s">
        <v>21</v>
      </c>
      <c r="E80" t="s">
        <v>15</v>
      </c>
      <c r="F80" t="s">
        <v>15</v>
      </c>
      <c r="G80" t="s">
        <v>16</v>
      </c>
      <c r="H80" t="s">
        <v>18</v>
      </c>
      <c r="I80" t="s">
        <v>606</v>
      </c>
      <c r="J80" t="s">
        <v>608</v>
      </c>
      <c r="K80" t="s">
        <v>609</v>
      </c>
      <c r="L80" t="s">
        <v>607</v>
      </c>
      <c r="M80" t="s">
        <v>603</v>
      </c>
      <c r="N80">
        <v>400</v>
      </c>
      <c r="O80" t="s">
        <v>604</v>
      </c>
      <c r="P80" t="s">
        <v>206</v>
      </c>
    </row>
    <row r="81" spans="1:16" x14ac:dyDescent="0.2">
      <c r="A81" t="s">
        <v>611</v>
      </c>
      <c r="B81" t="s">
        <v>30</v>
      </c>
      <c r="C81" t="s">
        <v>72</v>
      </c>
      <c r="D81" t="s">
        <v>613</v>
      </c>
      <c r="E81" t="s">
        <v>394</v>
      </c>
      <c r="F81" t="s">
        <v>394</v>
      </c>
      <c r="G81" t="s">
        <v>40</v>
      </c>
      <c r="H81" t="s">
        <v>41</v>
      </c>
      <c r="I81" t="s">
        <v>612</v>
      </c>
      <c r="N81">
        <v>50</v>
      </c>
      <c r="O81" t="s">
        <v>610</v>
      </c>
      <c r="P81" t="s">
        <v>204</v>
      </c>
    </row>
    <row r="82" spans="1:16" x14ac:dyDescent="0.2">
      <c r="A82" t="s">
        <v>616</v>
      </c>
      <c r="B82" t="s">
        <v>30</v>
      </c>
      <c r="C82" t="s">
        <v>72</v>
      </c>
      <c r="D82" t="s">
        <v>618</v>
      </c>
      <c r="E82" t="s">
        <v>614</v>
      </c>
      <c r="F82" t="s">
        <v>614</v>
      </c>
      <c r="G82" t="s">
        <v>40</v>
      </c>
      <c r="H82" t="s">
        <v>41</v>
      </c>
      <c r="I82" t="s">
        <v>617</v>
      </c>
      <c r="N82">
        <v>50</v>
      </c>
      <c r="O82" t="s">
        <v>615</v>
      </c>
      <c r="P82" t="s">
        <v>204</v>
      </c>
    </row>
    <row r="83" spans="1:16" x14ac:dyDescent="0.2">
      <c r="A83" t="s">
        <v>86</v>
      </c>
      <c r="B83" t="s">
        <v>42</v>
      </c>
      <c r="C83" t="s">
        <v>67</v>
      </c>
      <c r="D83" t="s">
        <v>87</v>
      </c>
      <c r="E83" t="s">
        <v>32</v>
      </c>
      <c r="F83" t="s">
        <v>32</v>
      </c>
      <c r="G83" t="s">
        <v>23</v>
      </c>
      <c r="H83" t="s">
        <v>33</v>
      </c>
      <c r="I83" t="s">
        <v>620</v>
      </c>
      <c r="J83" t="s">
        <v>622</v>
      </c>
      <c r="K83" t="s">
        <v>623</v>
      </c>
      <c r="L83" t="s">
        <v>621</v>
      </c>
      <c r="N83">
        <v>188.47</v>
      </c>
      <c r="O83" t="s">
        <v>619</v>
      </c>
      <c r="P83" t="s">
        <v>206</v>
      </c>
    </row>
    <row r="84" spans="1:16" x14ac:dyDescent="0.2">
      <c r="A84" t="s">
        <v>86</v>
      </c>
      <c r="B84" t="s">
        <v>42</v>
      </c>
      <c r="C84" t="s">
        <v>67</v>
      </c>
      <c r="D84" t="s">
        <v>87</v>
      </c>
      <c r="E84" t="s">
        <v>32</v>
      </c>
      <c r="F84" t="s">
        <v>32</v>
      </c>
      <c r="G84" t="s">
        <v>23</v>
      </c>
      <c r="H84" t="s">
        <v>33</v>
      </c>
      <c r="I84" t="s">
        <v>624</v>
      </c>
      <c r="J84" t="s">
        <v>622</v>
      </c>
      <c r="K84" t="s">
        <v>623</v>
      </c>
      <c r="L84" t="s">
        <v>625</v>
      </c>
      <c r="N84">
        <v>31.63</v>
      </c>
      <c r="O84" t="s">
        <v>619</v>
      </c>
      <c r="P84" t="s">
        <v>206</v>
      </c>
    </row>
    <row r="85" spans="1:16" x14ac:dyDescent="0.2">
      <c r="A85" t="s">
        <v>512</v>
      </c>
      <c r="B85" t="s">
        <v>42</v>
      </c>
      <c r="C85" t="s">
        <v>541</v>
      </c>
      <c r="D85" t="s">
        <v>513</v>
      </c>
      <c r="E85" t="s">
        <v>97</v>
      </c>
      <c r="F85" t="s">
        <v>97</v>
      </c>
      <c r="G85" t="s">
        <v>40</v>
      </c>
      <c r="H85" t="s">
        <v>18</v>
      </c>
      <c r="I85" t="s">
        <v>627</v>
      </c>
      <c r="J85" t="s">
        <v>629</v>
      </c>
      <c r="K85" t="s">
        <v>630</v>
      </c>
      <c r="L85" t="s">
        <v>628</v>
      </c>
      <c r="N85">
        <v>6.99</v>
      </c>
      <c r="O85" t="s">
        <v>626</v>
      </c>
      <c r="P85" t="s">
        <v>206</v>
      </c>
    </row>
    <row r="86" spans="1:16" x14ac:dyDescent="0.2">
      <c r="A86" t="s">
        <v>64</v>
      </c>
      <c r="B86" t="s">
        <v>48</v>
      </c>
      <c r="C86" t="s">
        <v>412</v>
      </c>
      <c r="D86" t="s">
        <v>65</v>
      </c>
      <c r="E86" t="s">
        <v>89</v>
      </c>
      <c r="F86" t="s">
        <v>89</v>
      </c>
      <c r="G86" t="s">
        <v>16</v>
      </c>
      <c r="H86" t="s">
        <v>18</v>
      </c>
      <c r="I86" t="s">
        <v>631</v>
      </c>
      <c r="J86" t="s">
        <v>633</v>
      </c>
      <c r="K86" t="s">
        <v>634</v>
      </c>
      <c r="L86" t="s">
        <v>632</v>
      </c>
      <c r="N86">
        <v>205.95</v>
      </c>
      <c r="O86" t="s">
        <v>604</v>
      </c>
      <c r="P86" t="s">
        <v>204</v>
      </c>
    </row>
    <row r="87" spans="1:16" x14ac:dyDescent="0.2">
      <c r="A87" t="s">
        <v>636</v>
      </c>
      <c r="B87" t="s">
        <v>48</v>
      </c>
      <c r="C87" t="s">
        <v>635</v>
      </c>
      <c r="D87" t="s">
        <v>639</v>
      </c>
      <c r="E87" t="s">
        <v>15</v>
      </c>
      <c r="F87" t="s">
        <v>15</v>
      </c>
      <c r="G87" t="s">
        <v>16</v>
      </c>
      <c r="H87" t="s">
        <v>26</v>
      </c>
      <c r="I87" t="s">
        <v>637</v>
      </c>
      <c r="J87" t="s">
        <v>640</v>
      </c>
      <c r="K87" t="s">
        <v>641</v>
      </c>
      <c r="L87" t="s">
        <v>638</v>
      </c>
      <c r="N87">
        <v>33.130000000000003</v>
      </c>
      <c r="O87" t="s">
        <v>610</v>
      </c>
      <c r="P87" t="s">
        <v>206</v>
      </c>
    </row>
    <row r="88" spans="1:16" x14ac:dyDescent="0.2">
      <c r="A88" t="s">
        <v>636</v>
      </c>
      <c r="B88" t="s">
        <v>48</v>
      </c>
      <c r="C88" t="s">
        <v>635</v>
      </c>
      <c r="D88" t="s">
        <v>639</v>
      </c>
      <c r="E88" t="s">
        <v>15</v>
      </c>
      <c r="F88" t="s">
        <v>15</v>
      </c>
      <c r="G88" t="s">
        <v>16</v>
      </c>
      <c r="H88" t="s">
        <v>26</v>
      </c>
      <c r="I88" t="s">
        <v>643</v>
      </c>
      <c r="J88" t="s">
        <v>640</v>
      </c>
      <c r="K88" t="s">
        <v>641</v>
      </c>
      <c r="L88" t="s">
        <v>644</v>
      </c>
      <c r="N88">
        <v>25</v>
      </c>
      <c r="O88" t="s">
        <v>642</v>
      </c>
      <c r="P88" t="s">
        <v>206</v>
      </c>
    </row>
    <row r="89" spans="1:16" x14ac:dyDescent="0.2">
      <c r="A89" t="s">
        <v>636</v>
      </c>
      <c r="B89" t="s">
        <v>42</v>
      </c>
      <c r="C89" t="s">
        <v>635</v>
      </c>
      <c r="D89" t="s">
        <v>639</v>
      </c>
      <c r="E89" t="s">
        <v>15</v>
      </c>
      <c r="F89" t="s">
        <v>15</v>
      </c>
      <c r="G89" t="s">
        <v>16</v>
      </c>
      <c r="H89" t="s">
        <v>26</v>
      </c>
      <c r="I89" t="s">
        <v>645</v>
      </c>
      <c r="J89" t="s">
        <v>640</v>
      </c>
      <c r="K89" t="s">
        <v>641</v>
      </c>
      <c r="L89" t="s">
        <v>638</v>
      </c>
      <c r="N89">
        <v>77.7</v>
      </c>
      <c r="O89" t="s">
        <v>610</v>
      </c>
      <c r="P89" t="s">
        <v>206</v>
      </c>
    </row>
    <row r="90" spans="1:16" x14ac:dyDescent="0.2">
      <c r="A90" t="s">
        <v>636</v>
      </c>
      <c r="B90" t="s">
        <v>48</v>
      </c>
      <c r="C90" t="s">
        <v>635</v>
      </c>
      <c r="D90" t="s">
        <v>639</v>
      </c>
      <c r="E90" t="s">
        <v>15</v>
      </c>
      <c r="F90" t="s">
        <v>15</v>
      </c>
      <c r="G90" t="s">
        <v>16</v>
      </c>
      <c r="H90" t="s">
        <v>26</v>
      </c>
      <c r="I90" t="s">
        <v>646</v>
      </c>
      <c r="J90" t="s">
        <v>640</v>
      </c>
      <c r="K90" t="s">
        <v>641</v>
      </c>
      <c r="L90" t="s">
        <v>638</v>
      </c>
      <c r="N90">
        <v>300</v>
      </c>
      <c r="O90" t="s">
        <v>610</v>
      </c>
      <c r="P90" t="s">
        <v>206</v>
      </c>
    </row>
    <row r="91" spans="1:16" x14ac:dyDescent="0.2">
      <c r="A91" t="s">
        <v>64</v>
      </c>
      <c r="B91" t="s">
        <v>48</v>
      </c>
      <c r="C91" t="s">
        <v>257</v>
      </c>
      <c r="D91" t="s">
        <v>65</v>
      </c>
      <c r="E91" t="s">
        <v>89</v>
      </c>
      <c r="F91" t="s">
        <v>89</v>
      </c>
      <c r="G91" t="s">
        <v>16</v>
      </c>
      <c r="H91" t="s">
        <v>18</v>
      </c>
      <c r="I91" t="s">
        <v>648</v>
      </c>
      <c r="J91" t="s">
        <v>82</v>
      </c>
      <c r="K91" t="s">
        <v>83</v>
      </c>
      <c r="L91" t="s">
        <v>649</v>
      </c>
      <c r="N91">
        <v>71.760000000000005</v>
      </c>
      <c r="O91" t="s">
        <v>647</v>
      </c>
      <c r="P91" t="s">
        <v>204</v>
      </c>
    </row>
    <row r="92" spans="1:16" x14ac:dyDescent="0.2">
      <c r="A92" t="s">
        <v>76</v>
      </c>
      <c r="B92" t="s">
        <v>48</v>
      </c>
      <c r="C92" t="s">
        <v>555</v>
      </c>
      <c r="D92" t="s">
        <v>77</v>
      </c>
      <c r="E92" t="s">
        <v>391</v>
      </c>
      <c r="F92" t="s">
        <v>391</v>
      </c>
      <c r="G92" t="s">
        <v>23</v>
      </c>
      <c r="H92" t="s">
        <v>26</v>
      </c>
      <c r="I92" t="s">
        <v>650</v>
      </c>
      <c r="J92" t="s">
        <v>652</v>
      </c>
      <c r="K92" t="s">
        <v>653</v>
      </c>
      <c r="L92" t="s">
        <v>651</v>
      </c>
      <c r="N92">
        <v>5.0999999999999996</v>
      </c>
      <c r="O92" t="s">
        <v>626</v>
      </c>
      <c r="P92" t="s">
        <v>206</v>
      </c>
    </row>
    <row r="93" spans="1:16" x14ac:dyDescent="0.2">
      <c r="A93" t="s">
        <v>482</v>
      </c>
      <c r="B93" t="s">
        <v>42</v>
      </c>
      <c r="C93" t="s">
        <v>484</v>
      </c>
      <c r="D93" t="s">
        <v>483</v>
      </c>
      <c r="E93" t="s">
        <v>654</v>
      </c>
      <c r="F93" t="s">
        <v>654</v>
      </c>
      <c r="G93" t="s">
        <v>23</v>
      </c>
      <c r="H93" t="s">
        <v>26</v>
      </c>
      <c r="I93" t="s">
        <v>656</v>
      </c>
      <c r="J93" t="s">
        <v>658</v>
      </c>
      <c r="K93" t="s">
        <v>659</v>
      </c>
      <c r="L93" t="s">
        <v>657</v>
      </c>
      <c r="N93">
        <v>98.89</v>
      </c>
      <c r="O93" t="s">
        <v>655</v>
      </c>
      <c r="P93" t="s">
        <v>206</v>
      </c>
    </row>
    <row r="94" spans="1:16" x14ac:dyDescent="0.2">
      <c r="A94" t="s">
        <v>482</v>
      </c>
      <c r="B94" t="s">
        <v>42</v>
      </c>
      <c r="C94" t="s">
        <v>660</v>
      </c>
      <c r="D94" t="s">
        <v>483</v>
      </c>
      <c r="E94" t="s">
        <v>654</v>
      </c>
      <c r="F94" t="s">
        <v>654</v>
      </c>
      <c r="G94" t="s">
        <v>23</v>
      </c>
      <c r="H94" t="s">
        <v>26</v>
      </c>
      <c r="I94" t="s">
        <v>661</v>
      </c>
      <c r="J94" t="s">
        <v>663</v>
      </c>
      <c r="K94" t="s">
        <v>664</v>
      </c>
      <c r="L94" t="s">
        <v>662</v>
      </c>
      <c r="N94">
        <v>54.42</v>
      </c>
      <c r="O94" t="s">
        <v>619</v>
      </c>
      <c r="P94" t="s">
        <v>317</v>
      </c>
    </row>
    <row r="95" spans="1:16" x14ac:dyDescent="0.2">
      <c r="A95" t="s">
        <v>667</v>
      </c>
      <c r="B95" t="s">
        <v>51</v>
      </c>
      <c r="C95" t="s">
        <v>666</v>
      </c>
      <c r="D95" t="s">
        <v>671</v>
      </c>
      <c r="E95" t="s">
        <v>670</v>
      </c>
      <c r="F95" t="s">
        <v>665</v>
      </c>
      <c r="G95" t="s">
        <v>16</v>
      </c>
      <c r="H95" t="s">
        <v>33</v>
      </c>
      <c r="I95" t="s">
        <v>668</v>
      </c>
      <c r="J95" t="s">
        <v>672</v>
      </c>
      <c r="K95" t="s">
        <v>673</v>
      </c>
      <c r="L95" t="s">
        <v>669</v>
      </c>
      <c r="N95">
        <v>74.12</v>
      </c>
      <c r="O95" t="s">
        <v>642</v>
      </c>
      <c r="P95" t="s">
        <v>206</v>
      </c>
    </row>
    <row r="96" spans="1:16" x14ac:dyDescent="0.2">
      <c r="A96" t="s">
        <v>64</v>
      </c>
      <c r="B96" t="s">
        <v>48</v>
      </c>
      <c r="C96" t="s">
        <v>666</v>
      </c>
      <c r="D96" t="s">
        <v>65</v>
      </c>
      <c r="E96" t="s">
        <v>89</v>
      </c>
      <c r="F96" t="s">
        <v>89</v>
      </c>
      <c r="G96" t="s">
        <v>16</v>
      </c>
      <c r="H96" t="s">
        <v>18</v>
      </c>
      <c r="I96" t="s">
        <v>674</v>
      </c>
      <c r="J96" t="s">
        <v>672</v>
      </c>
      <c r="K96" t="s">
        <v>673</v>
      </c>
      <c r="L96" t="s">
        <v>669</v>
      </c>
      <c r="N96">
        <v>55.43</v>
      </c>
      <c r="O96" t="s">
        <v>642</v>
      </c>
      <c r="P96" t="s">
        <v>206</v>
      </c>
    </row>
    <row r="97" spans="1:16" x14ac:dyDescent="0.2">
      <c r="A97" t="s">
        <v>95</v>
      </c>
      <c r="B97" t="s">
        <v>42</v>
      </c>
      <c r="C97" t="s">
        <v>675</v>
      </c>
      <c r="D97" t="s">
        <v>96</v>
      </c>
      <c r="E97" t="s">
        <v>70</v>
      </c>
      <c r="F97" t="s">
        <v>45</v>
      </c>
      <c r="G97" t="s">
        <v>16</v>
      </c>
      <c r="H97" t="s">
        <v>26</v>
      </c>
      <c r="I97" t="s">
        <v>676</v>
      </c>
      <c r="J97" t="s">
        <v>678</v>
      </c>
      <c r="K97" t="s">
        <v>679</v>
      </c>
      <c r="L97" t="s">
        <v>677</v>
      </c>
      <c r="N97">
        <v>79.569999999999993</v>
      </c>
      <c r="O97" t="s">
        <v>619</v>
      </c>
      <c r="P97" t="s">
        <v>207</v>
      </c>
    </row>
    <row r="98" spans="1:16" x14ac:dyDescent="0.2">
      <c r="A98" t="s">
        <v>17</v>
      </c>
      <c r="B98" t="s">
        <v>48</v>
      </c>
      <c r="C98" t="s">
        <v>68</v>
      </c>
      <c r="D98" t="s">
        <v>21</v>
      </c>
      <c r="E98" t="s">
        <v>312</v>
      </c>
      <c r="F98" t="s">
        <v>312</v>
      </c>
      <c r="G98" t="s">
        <v>16</v>
      </c>
      <c r="H98" t="s">
        <v>18</v>
      </c>
      <c r="I98" t="s">
        <v>680</v>
      </c>
      <c r="J98" t="s">
        <v>82</v>
      </c>
      <c r="K98" t="s">
        <v>83</v>
      </c>
      <c r="L98" t="s">
        <v>681</v>
      </c>
      <c r="N98">
        <v>147.83000000000001</v>
      </c>
      <c r="O98" t="s">
        <v>655</v>
      </c>
      <c r="P98" t="s">
        <v>204</v>
      </c>
    </row>
    <row r="99" spans="1:16" x14ac:dyDescent="0.2">
      <c r="A99" t="s">
        <v>62</v>
      </c>
      <c r="B99" t="s">
        <v>578</v>
      </c>
      <c r="C99" t="s">
        <v>68</v>
      </c>
      <c r="D99" t="s">
        <v>63</v>
      </c>
      <c r="E99" t="s">
        <v>45</v>
      </c>
      <c r="F99" t="s">
        <v>45</v>
      </c>
      <c r="G99" t="s">
        <v>16</v>
      </c>
      <c r="H99" t="s">
        <v>18</v>
      </c>
      <c r="I99" t="s">
        <v>682</v>
      </c>
      <c r="J99" t="s">
        <v>136</v>
      </c>
      <c r="K99" t="s">
        <v>137</v>
      </c>
      <c r="L99" t="s">
        <v>683</v>
      </c>
      <c r="N99">
        <v>234.08</v>
      </c>
      <c r="O99" t="s">
        <v>619</v>
      </c>
      <c r="P99" t="s">
        <v>202</v>
      </c>
    </row>
    <row r="100" spans="1:16" x14ac:dyDescent="0.2">
      <c r="A100" t="s">
        <v>62</v>
      </c>
      <c r="B100" t="s">
        <v>42</v>
      </c>
      <c r="C100" t="s">
        <v>68</v>
      </c>
      <c r="D100" t="s">
        <v>63</v>
      </c>
      <c r="E100" t="s">
        <v>45</v>
      </c>
      <c r="F100" t="s">
        <v>45</v>
      </c>
      <c r="G100" t="s">
        <v>16</v>
      </c>
      <c r="H100" t="s">
        <v>18</v>
      </c>
      <c r="I100" t="s">
        <v>684</v>
      </c>
      <c r="J100" t="s">
        <v>136</v>
      </c>
      <c r="K100" t="s">
        <v>137</v>
      </c>
      <c r="L100" t="s">
        <v>683</v>
      </c>
      <c r="N100">
        <v>259.24</v>
      </c>
      <c r="O100" t="s">
        <v>619</v>
      </c>
      <c r="P100" t="s">
        <v>202</v>
      </c>
    </row>
    <row r="101" spans="1:16" x14ac:dyDescent="0.2">
      <c r="A101" t="s">
        <v>62</v>
      </c>
      <c r="B101" t="s">
        <v>422</v>
      </c>
      <c r="C101" t="s">
        <v>68</v>
      </c>
      <c r="D101" t="s">
        <v>63</v>
      </c>
      <c r="E101" t="s">
        <v>45</v>
      </c>
      <c r="F101" t="s">
        <v>45</v>
      </c>
      <c r="G101" t="s">
        <v>16</v>
      </c>
      <c r="H101" t="s">
        <v>18</v>
      </c>
      <c r="I101" t="s">
        <v>685</v>
      </c>
      <c r="J101" t="s">
        <v>136</v>
      </c>
      <c r="K101" t="s">
        <v>137</v>
      </c>
      <c r="L101" t="s">
        <v>683</v>
      </c>
      <c r="N101">
        <v>65.45</v>
      </c>
      <c r="O101" t="s">
        <v>619</v>
      </c>
      <c r="P101" t="s">
        <v>202</v>
      </c>
    </row>
    <row r="102" spans="1:16" x14ac:dyDescent="0.2">
      <c r="A102" t="s">
        <v>62</v>
      </c>
      <c r="B102" t="s">
        <v>316</v>
      </c>
      <c r="C102" t="s">
        <v>68</v>
      </c>
      <c r="D102" t="s">
        <v>63</v>
      </c>
      <c r="E102" t="s">
        <v>45</v>
      </c>
      <c r="F102" t="s">
        <v>45</v>
      </c>
      <c r="G102" t="s">
        <v>16</v>
      </c>
      <c r="H102" t="s">
        <v>18</v>
      </c>
      <c r="I102" t="s">
        <v>686</v>
      </c>
      <c r="J102" t="s">
        <v>136</v>
      </c>
      <c r="K102" t="s">
        <v>137</v>
      </c>
      <c r="L102" t="s">
        <v>687</v>
      </c>
      <c r="N102">
        <v>642.79999999999995</v>
      </c>
      <c r="O102" t="s">
        <v>626</v>
      </c>
      <c r="P102" t="s">
        <v>202</v>
      </c>
    </row>
    <row r="103" spans="1:16" x14ac:dyDescent="0.2">
      <c r="A103" t="s">
        <v>62</v>
      </c>
      <c r="B103" t="s">
        <v>316</v>
      </c>
      <c r="C103" t="s">
        <v>68</v>
      </c>
      <c r="D103" t="s">
        <v>63</v>
      </c>
      <c r="E103" t="s">
        <v>45</v>
      </c>
      <c r="F103" t="s">
        <v>45</v>
      </c>
      <c r="G103" t="s">
        <v>16</v>
      </c>
      <c r="H103" t="s">
        <v>18</v>
      </c>
      <c r="I103" t="s">
        <v>688</v>
      </c>
      <c r="J103" t="s">
        <v>136</v>
      </c>
      <c r="K103" t="s">
        <v>137</v>
      </c>
      <c r="L103" t="s">
        <v>683</v>
      </c>
      <c r="N103">
        <v>496.41</v>
      </c>
      <c r="O103" t="s">
        <v>619</v>
      </c>
      <c r="P103" t="s">
        <v>202</v>
      </c>
    </row>
    <row r="104" spans="1:16" x14ac:dyDescent="0.2">
      <c r="A104" t="s">
        <v>69</v>
      </c>
      <c r="B104" t="s">
        <v>48</v>
      </c>
      <c r="C104" t="s">
        <v>68</v>
      </c>
      <c r="D104" t="s">
        <v>71</v>
      </c>
      <c r="E104" t="s">
        <v>70</v>
      </c>
      <c r="F104" t="s">
        <v>45</v>
      </c>
      <c r="G104" t="s">
        <v>16</v>
      </c>
      <c r="H104" t="s">
        <v>33</v>
      </c>
      <c r="I104" t="s">
        <v>690</v>
      </c>
      <c r="J104" t="s">
        <v>692</v>
      </c>
      <c r="K104" t="s">
        <v>693</v>
      </c>
      <c r="L104" t="s">
        <v>691</v>
      </c>
      <c r="N104">
        <v>2.4</v>
      </c>
      <c r="O104" t="s">
        <v>689</v>
      </c>
      <c r="P104" t="s">
        <v>1062</v>
      </c>
    </row>
    <row r="105" spans="1:16" x14ac:dyDescent="0.2">
      <c r="A105" t="s">
        <v>69</v>
      </c>
      <c r="B105" t="s">
        <v>48</v>
      </c>
      <c r="C105" t="s">
        <v>68</v>
      </c>
      <c r="D105" t="s">
        <v>71</v>
      </c>
      <c r="E105" t="s">
        <v>70</v>
      </c>
      <c r="F105" t="s">
        <v>45</v>
      </c>
      <c r="G105" t="s">
        <v>16</v>
      </c>
      <c r="H105" t="s">
        <v>33</v>
      </c>
      <c r="I105" t="s">
        <v>694</v>
      </c>
      <c r="J105" t="s">
        <v>692</v>
      </c>
      <c r="K105" t="s">
        <v>693</v>
      </c>
      <c r="L105" t="s">
        <v>695</v>
      </c>
      <c r="N105">
        <v>2.4</v>
      </c>
      <c r="O105" t="s">
        <v>642</v>
      </c>
      <c r="P105" t="s">
        <v>1062</v>
      </c>
    </row>
    <row r="106" spans="1:16" x14ac:dyDescent="0.2">
      <c r="A106" t="s">
        <v>69</v>
      </c>
      <c r="B106" t="s">
        <v>578</v>
      </c>
      <c r="C106" t="s">
        <v>68</v>
      </c>
      <c r="D106" t="s">
        <v>71</v>
      </c>
      <c r="E106" t="s">
        <v>70</v>
      </c>
      <c r="F106" t="s">
        <v>45</v>
      </c>
      <c r="G106" t="s">
        <v>16</v>
      </c>
      <c r="H106" t="s">
        <v>33</v>
      </c>
      <c r="I106" t="s">
        <v>696</v>
      </c>
      <c r="J106" t="s">
        <v>692</v>
      </c>
      <c r="K106" t="s">
        <v>693</v>
      </c>
      <c r="L106" t="s">
        <v>697</v>
      </c>
      <c r="N106">
        <v>520.28</v>
      </c>
      <c r="O106" t="s">
        <v>604</v>
      </c>
      <c r="P106" t="s">
        <v>1062</v>
      </c>
    </row>
    <row r="107" spans="1:16" x14ac:dyDescent="0.2">
      <c r="A107" t="s">
        <v>69</v>
      </c>
      <c r="B107" t="s">
        <v>51</v>
      </c>
      <c r="C107" t="s">
        <v>68</v>
      </c>
      <c r="D107" t="s">
        <v>71</v>
      </c>
      <c r="E107" t="s">
        <v>70</v>
      </c>
      <c r="F107" t="s">
        <v>45</v>
      </c>
      <c r="G107" t="s">
        <v>16</v>
      </c>
      <c r="H107" t="s">
        <v>33</v>
      </c>
      <c r="I107" t="s">
        <v>698</v>
      </c>
      <c r="J107" t="s">
        <v>692</v>
      </c>
      <c r="K107" t="s">
        <v>693</v>
      </c>
      <c r="L107" t="s">
        <v>699</v>
      </c>
      <c r="N107">
        <v>2.1800000000000002</v>
      </c>
      <c r="O107" t="s">
        <v>626</v>
      </c>
      <c r="P107" t="s">
        <v>1062</v>
      </c>
    </row>
    <row r="108" spans="1:16" x14ac:dyDescent="0.2">
      <c r="A108" t="s">
        <v>69</v>
      </c>
      <c r="B108" t="s">
        <v>51</v>
      </c>
      <c r="C108" t="s">
        <v>68</v>
      </c>
      <c r="D108" t="s">
        <v>71</v>
      </c>
      <c r="E108" t="s">
        <v>70</v>
      </c>
      <c r="F108" t="s">
        <v>45</v>
      </c>
      <c r="G108" t="s">
        <v>16</v>
      </c>
      <c r="H108" t="s">
        <v>33</v>
      </c>
      <c r="I108" t="s">
        <v>698</v>
      </c>
      <c r="J108" t="s">
        <v>692</v>
      </c>
      <c r="K108" t="s">
        <v>693</v>
      </c>
      <c r="L108" t="s">
        <v>700</v>
      </c>
      <c r="N108">
        <v>3.28</v>
      </c>
      <c r="O108" t="s">
        <v>615</v>
      </c>
      <c r="P108" t="s">
        <v>1062</v>
      </c>
    </row>
    <row r="109" spans="1:16" x14ac:dyDescent="0.2">
      <c r="A109" t="s">
        <v>69</v>
      </c>
      <c r="B109" t="s">
        <v>51</v>
      </c>
      <c r="C109" t="s">
        <v>68</v>
      </c>
      <c r="D109" t="s">
        <v>71</v>
      </c>
      <c r="E109" t="s">
        <v>70</v>
      </c>
      <c r="F109" t="s">
        <v>45</v>
      </c>
      <c r="G109" t="s">
        <v>16</v>
      </c>
      <c r="H109" t="s">
        <v>33</v>
      </c>
      <c r="I109" t="s">
        <v>698</v>
      </c>
      <c r="J109" t="s">
        <v>692</v>
      </c>
      <c r="K109" t="s">
        <v>693</v>
      </c>
      <c r="L109" t="s">
        <v>701</v>
      </c>
      <c r="N109">
        <v>1.64</v>
      </c>
      <c r="O109" t="s">
        <v>619</v>
      </c>
      <c r="P109" t="s">
        <v>1062</v>
      </c>
    </row>
    <row r="110" spans="1:16" x14ac:dyDescent="0.2">
      <c r="A110" t="s">
        <v>69</v>
      </c>
      <c r="B110" t="s">
        <v>48</v>
      </c>
      <c r="C110" t="s">
        <v>68</v>
      </c>
      <c r="D110" t="s">
        <v>71</v>
      </c>
      <c r="E110" t="s">
        <v>70</v>
      </c>
      <c r="F110" t="s">
        <v>45</v>
      </c>
      <c r="G110" t="s">
        <v>16</v>
      </c>
      <c r="H110" t="s">
        <v>33</v>
      </c>
      <c r="I110" t="s">
        <v>690</v>
      </c>
      <c r="J110" t="s">
        <v>692</v>
      </c>
      <c r="K110" t="s">
        <v>693</v>
      </c>
      <c r="L110" t="s">
        <v>699</v>
      </c>
      <c r="N110">
        <v>2.4</v>
      </c>
      <c r="O110" t="s">
        <v>626</v>
      </c>
      <c r="P110" t="s">
        <v>1062</v>
      </c>
    </row>
    <row r="111" spans="1:16" x14ac:dyDescent="0.2">
      <c r="A111" t="s">
        <v>69</v>
      </c>
      <c r="B111" t="s">
        <v>51</v>
      </c>
      <c r="C111" t="s">
        <v>68</v>
      </c>
      <c r="D111" t="s">
        <v>71</v>
      </c>
      <c r="E111" t="s">
        <v>70</v>
      </c>
      <c r="F111" t="s">
        <v>45</v>
      </c>
      <c r="G111" t="s">
        <v>16</v>
      </c>
      <c r="H111" t="s">
        <v>33</v>
      </c>
      <c r="I111" t="s">
        <v>702</v>
      </c>
      <c r="J111" t="s">
        <v>692</v>
      </c>
      <c r="K111" t="s">
        <v>693</v>
      </c>
      <c r="L111" t="s">
        <v>703</v>
      </c>
      <c r="N111">
        <v>2.73</v>
      </c>
      <c r="O111" t="s">
        <v>647</v>
      </c>
      <c r="P111" t="s">
        <v>1062</v>
      </c>
    </row>
    <row r="112" spans="1:16" x14ac:dyDescent="0.2">
      <c r="A112" t="s">
        <v>69</v>
      </c>
      <c r="B112" t="s">
        <v>51</v>
      </c>
      <c r="C112" t="s">
        <v>68</v>
      </c>
      <c r="D112" t="s">
        <v>71</v>
      </c>
      <c r="E112" t="s">
        <v>70</v>
      </c>
      <c r="F112" t="s">
        <v>45</v>
      </c>
      <c r="G112" t="s">
        <v>16</v>
      </c>
      <c r="H112" t="s">
        <v>33</v>
      </c>
      <c r="I112" t="s">
        <v>704</v>
      </c>
      <c r="J112" t="s">
        <v>692</v>
      </c>
      <c r="K112" t="s">
        <v>693</v>
      </c>
      <c r="L112" t="s">
        <v>703</v>
      </c>
      <c r="N112">
        <v>1.0900000000000001</v>
      </c>
      <c r="O112" t="s">
        <v>647</v>
      </c>
      <c r="P112" t="s">
        <v>1062</v>
      </c>
    </row>
    <row r="113" spans="1:16" x14ac:dyDescent="0.2">
      <c r="A113" t="s">
        <v>69</v>
      </c>
      <c r="B113" t="s">
        <v>48</v>
      </c>
      <c r="C113" t="s">
        <v>68</v>
      </c>
      <c r="D113" t="s">
        <v>71</v>
      </c>
      <c r="E113" t="s">
        <v>70</v>
      </c>
      <c r="F113" t="s">
        <v>45</v>
      </c>
      <c r="G113" t="s">
        <v>16</v>
      </c>
      <c r="H113" t="s">
        <v>33</v>
      </c>
      <c r="I113" t="s">
        <v>690</v>
      </c>
      <c r="J113" t="s">
        <v>692</v>
      </c>
      <c r="K113" t="s">
        <v>693</v>
      </c>
      <c r="L113" t="s">
        <v>701</v>
      </c>
      <c r="N113">
        <v>2.4</v>
      </c>
      <c r="O113" t="s">
        <v>619</v>
      </c>
      <c r="P113" t="s">
        <v>1062</v>
      </c>
    </row>
    <row r="114" spans="1:16" x14ac:dyDescent="0.2">
      <c r="A114" t="s">
        <v>69</v>
      </c>
      <c r="B114" t="s">
        <v>48</v>
      </c>
      <c r="C114" t="s">
        <v>68</v>
      </c>
      <c r="D114" t="s">
        <v>71</v>
      </c>
      <c r="E114" t="s">
        <v>70</v>
      </c>
      <c r="F114" t="s">
        <v>45</v>
      </c>
      <c r="G114" t="s">
        <v>16</v>
      </c>
      <c r="H114" t="s">
        <v>33</v>
      </c>
      <c r="I114" t="s">
        <v>705</v>
      </c>
      <c r="J114" t="s">
        <v>692</v>
      </c>
      <c r="K114" t="s">
        <v>693</v>
      </c>
      <c r="L114" t="s">
        <v>699</v>
      </c>
      <c r="N114">
        <v>10</v>
      </c>
      <c r="O114" t="s">
        <v>626</v>
      </c>
      <c r="P114" t="s">
        <v>1062</v>
      </c>
    </row>
    <row r="115" spans="1:16" x14ac:dyDescent="0.2">
      <c r="A115" t="s">
        <v>69</v>
      </c>
      <c r="B115" t="s">
        <v>48</v>
      </c>
      <c r="C115" t="s">
        <v>68</v>
      </c>
      <c r="D115" t="s">
        <v>71</v>
      </c>
      <c r="E115" t="s">
        <v>70</v>
      </c>
      <c r="F115" t="s">
        <v>45</v>
      </c>
      <c r="G115" t="s">
        <v>16</v>
      </c>
      <c r="H115" t="s">
        <v>33</v>
      </c>
      <c r="I115" t="s">
        <v>706</v>
      </c>
      <c r="J115" t="s">
        <v>692</v>
      </c>
      <c r="K115" t="s">
        <v>693</v>
      </c>
      <c r="L115" t="s">
        <v>697</v>
      </c>
      <c r="N115">
        <v>39.950000000000003</v>
      </c>
      <c r="O115" t="s">
        <v>604</v>
      </c>
      <c r="P115" t="s">
        <v>1062</v>
      </c>
    </row>
    <row r="116" spans="1:16" x14ac:dyDescent="0.2">
      <c r="A116" t="s">
        <v>69</v>
      </c>
      <c r="B116" t="s">
        <v>48</v>
      </c>
      <c r="C116" t="s">
        <v>68</v>
      </c>
      <c r="D116" t="s">
        <v>71</v>
      </c>
      <c r="E116" t="s">
        <v>70</v>
      </c>
      <c r="F116" t="s">
        <v>45</v>
      </c>
      <c r="G116" t="s">
        <v>16</v>
      </c>
      <c r="H116" t="s">
        <v>33</v>
      </c>
      <c r="I116" t="s">
        <v>707</v>
      </c>
      <c r="J116" t="s">
        <v>692</v>
      </c>
      <c r="K116" t="s">
        <v>693</v>
      </c>
      <c r="L116" t="s">
        <v>697</v>
      </c>
      <c r="N116">
        <v>281.39999999999998</v>
      </c>
      <c r="O116" t="s">
        <v>604</v>
      </c>
      <c r="P116" t="s">
        <v>1062</v>
      </c>
    </row>
    <row r="117" spans="1:16" x14ac:dyDescent="0.2">
      <c r="A117" t="s">
        <v>69</v>
      </c>
      <c r="B117" t="s">
        <v>422</v>
      </c>
      <c r="C117" t="s">
        <v>68</v>
      </c>
      <c r="D117" t="s">
        <v>71</v>
      </c>
      <c r="E117" t="s">
        <v>70</v>
      </c>
      <c r="F117" t="s">
        <v>45</v>
      </c>
      <c r="G117" t="s">
        <v>16</v>
      </c>
      <c r="H117" t="s">
        <v>33</v>
      </c>
      <c r="I117" t="s">
        <v>708</v>
      </c>
      <c r="J117" t="s">
        <v>692</v>
      </c>
      <c r="K117" t="s">
        <v>693</v>
      </c>
      <c r="L117" t="s">
        <v>697</v>
      </c>
      <c r="N117">
        <v>55.18</v>
      </c>
      <c r="O117" t="s">
        <v>604</v>
      </c>
      <c r="P117" t="s">
        <v>1062</v>
      </c>
    </row>
    <row r="118" spans="1:16" x14ac:dyDescent="0.2">
      <c r="A118" t="s">
        <v>69</v>
      </c>
      <c r="B118" t="s">
        <v>48</v>
      </c>
      <c r="C118" t="s">
        <v>68</v>
      </c>
      <c r="D118" t="s">
        <v>71</v>
      </c>
      <c r="E118" t="s">
        <v>70</v>
      </c>
      <c r="F118" t="s">
        <v>45</v>
      </c>
      <c r="G118" t="s">
        <v>16</v>
      </c>
      <c r="H118" t="s">
        <v>33</v>
      </c>
      <c r="I118" t="s">
        <v>709</v>
      </c>
      <c r="J118" t="s">
        <v>692</v>
      </c>
      <c r="K118" t="s">
        <v>693</v>
      </c>
      <c r="L118" t="s">
        <v>699</v>
      </c>
      <c r="N118">
        <v>5.4</v>
      </c>
      <c r="O118" t="s">
        <v>626</v>
      </c>
      <c r="P118" t="s">
        <v>1062</v>
      </c>
    </row>
    <row r="119" spans="1:16" x14ac:dyDescent="0.2">
      <c r="A119" t="s">
        <v>69</v>
      </c>
      <c r="B119" t="s">
        <v>51</v>
      </c>
      <c r="C119" t="s">
        <v>68</v>
      </c>
      <c r="D119" t="s">
        <v>71</v>
      </c>
      <c r="E119" t="s">
        <v>70</v>
      </c>
      <c r="F119" t="s">
        <v>45</v>
      </c>
      <c r="G119" t="s">
        <v>16</v>
      </c>
      <c r="H119" t="s">
        <v>33</v>
      </c>
      <c r="I119" t="s">
        <v>710</v>
      </c>
      <c r="J119" t="s">
        <v>692</v>
      </c>
      <c r="K119" t="s">
        <v>693</v>
      </c>
      <c r="L119" t="s">
        <v>711</v>
      </c>
      <c r="N119">
        <v>1.0900000000000001</v>
      </c>
      <c r="O119" t="s">
        <v>655</v>
      </c>
      <c r="P119" t="s">
        <v>1062</v>
      </c>
    </row>
    <row r="120" spans="1:16" x14ac:dyDescent="0.2">
      <c r="A120" t="s">
        <v>69</v>
      </c>
      <c r="B120" t="s">
        <v>51</v>
      </c>
      <c r="C120" t="s">
        <v>68</v>
      </c>
      <c r="D120" t="s">
        <v>71</v>
      </c>
      <c r="E120" t="s">
        <v>70</v>
      </c>
      <c r="F120" t="s">
        <v>45</v>
      </c>
      <c r="G120" t="s">
        <v>16</v>
      </c>
      <c r="H120" t="s">
        <v>33</v>
      </c>
      <c r="I120" t="s">
        <v>712</v>
      </c>
      <c r="J120" t="s">
        <v>692</v>
      </c>
      <c r="K120" t="s">
        <v>693</v>
      </c>
      <c r="L120" t="s">
        <v>703</v>
      </c>
      <c r="N120">
        <v>2.73</v>
      </c>
      <c r="O120" t="s">
        <v>647</v>
      </c>
      <c r="P120" t="s">
        <v>1062</v>
      </c>
    </row>
    <row r="121" spans="1:16" x14ac:dyDescent="0.2">
      <c r="A121" t="s">
        <v>69</v>
      </c>
      <c r="B121" t="s">
        <v>422</v>
      </c>
      <c r="C121" t="s">
        <v>68</v>
      </c>
      <c r="D121" t="s">
        <v>71</v>
      </c>
      <c r="E121" t="s">
        <v>70</v>
      </c>
      <c r="F121" t="s">
        <v>45</v>
      </c>
      <c r="G121" t="s">
        <v>16</v>
      </c>
      <c r="H121" t="s">
        <v>33</v>
      </c>
      <c r="I121" t="s">
        <v>713</v>
      </c>
      <c r="J121" t="s">
        <v>692</v>
      </c>
      <c r="K121" t="s">
        <v>693</v>
      </c>
      <c r="L121" t="s">
        <v>697</v>
      </c>
      <c r="N121">
        <v>251.36</v>
      </c>
      <c r="O121" t="s">
        <v>604</v>
      </c>
      <c r="P121" t="s">
        <v>1062</v>
      </c>
    </row>
    <row r="122" spans="1:16" x14ac:dyDescent="0.2">
      <c r="A122" t="s">
        <v>69</v>
      </c>
      <c r="B122" t="s">
        <v>51</v>
      </c>
      <c r="C122" t="s">
        <v>68</v>
      </c>
      <c r="D122" t="s">
        <v>71</v>
      </c>
      <c r="E122" t="s">
        <v>70</v>
      </c>
      <c r="F122" t="s">
        <v>45</v>
      </c>
      <c r="G122" t="s">
        <v>16</v>
      </c>
      <c r="H122" t="s">
        <v>33</v>
      </c>
      <c r="I122" t="s">
        <v>714</v>
      </c>
      <c r="J122" t="s">
        <v>692</v>
      </c>
      <c r="K122" t="s">
        <v>693</v>
      </c>
      <c r="L122" t="s">
        <v>699</v>
      </c>
      <c r="N122">
        <v>4.3600000000000003</v>
      </c>
      <c r="O122" t="s">
        <v>626</v>
      </c>
      <c r="P122" t="s">
        <v>1062</v>
      </c>
    </row>
    <row r="123" spans="1:16" x14ac:dyDescent="0.2">
      <c r="A123" t="s">
        <v>69</v>
      </c>
      <c r="B123" t="s">
        <v>51</v>
      </c>
      <c r="C123" t="s">
        <v>68</v>
      </c>
      <c r="D123" t="s">
        <v>71</v>
      </c>
      <c r="E123" t="s">
        <v>70</v>
      </c>
      <c r="F123" t="s">
        <v>45</v>
      </c>
      <c r="G123" t="s">
        <v>16</v>
      </c>
      <c r="H123" t="s">
        <v>33</v>
      </c>
      <c r="I123" t="s">
        <v>715</v>
      </c>
      <c r="J123" t="s">
        <v>692</v>
      </c>
      <c r="K123" t="s">
        <v>693</v>
      </c>
      <c r="L123" t="s">
        <v>711</v>
      </c>
      <c r="N123">
        <v>1.0900000000000001</v>
      </c>
      <c r="O123" t="s">
        <v>655</v>
      </c>
      <c r="P123" t="s">
        <v>1062</v>
      </c>
    </row>
    <row r="124" spans="1:16" x14ac:dyDescent="0.2">
      <c r="A124" t="s">
        <v>69</v>
      </c>
      <c r="B124" t="s">
        <v>48</v>
      </c>
      <c r="C124" t="s">
        <v>68</v>
      </c>
      <c r="D124" t="s">
        <v>71</v>
      </c>
      <c r="E124" t="s">
        <v>70</v>
      </c>
      <c r="F124" t="s">
        <v>45</v>
      </c>
      <c r="G124" t="s">
        <v>16</v>
      </c>
      <c r="H124" t="s">
        <v>33</v>
      </c>
      <c r="I124" t="s">
        <v>716</v>
      </c>
      <c r="J124" t="s">
        <v>692</v>
      </c>
      <c r="K124" t="s">
        <v>693</v>
      </c>
      <c r="L124" t="s">
        <v>695</v>
      </c>
      <c r="N124">
        <v>20</v>
      </c>
      <c r="O124" t="s">
        <v>642</v>
      </c>
      <c r="P124" t="s">
        <v>1062</v>
      </c>
    </row>
    <row r="125" spans="1:16" x14ac:dyDescent="0.2">
      <c r="A125" t="s">
        <v>69</v>
      </c>
      <c r="B125" t="s">
        <v>51</v>
      </c>
      <c r="C125" t="s">
        <v>68</v>
      </c>
      <c r="D125" t="s">
        <v>71</v>
      </c>
      <c r="E125" t="s">
        <v>70</v>
      </c>
      <c r="F125" t="s">
        <v>45</v>
      </c>
      <c r="G125" t="s">
        <v>16</v>
      </c>
      <c r="H125" t="s">
        <v>33</v>
      </c>
      <c r="I125" t="s">
        <v>717</v>
      </c>
      <c r="J125" t="s">
        <v>692</v>
      </c>
      <c r="K125" t="s">
        <v>693</v>
      </c>
      <c r="L125" t="s">
        <v>695</v>
      </c>
      <c r="N125">
        <v>35.43</v>
      </c>
      <c r="O125" t="s">
        <v>642</v>
      </c>
      <c r="P125" t="s">
        <v>1062</v>
      </c>
    </row>
    <row r="126" spans="1:16" x14ac:dyDescent="0.2">
      <c r="A126" t="s">
        <v>69</v>
      </c>
      <c r="B126" t="s">
        <v>51</v>
      </c>
      <c r="C126" t="s">
        <v>68</v>
      </c>
      <c r="D126" t="s">
        <v>71</v>
      </c>
      <c r="E126" t="s">
        <v>70</v>
      </c>
      <c r="F126" t="s">
        <v>45</v>
      </c>
      <c r="G126" t="s">
        <v>16</v>
      </c>
      <c r="H126" t="s">
        <v>33</v>
      </c>
      <c r="I126" t="s">
        <v>717</v>
      </c>
      <c r="J126" t="s">
        <v>692</v>
      </c>
      <c r="K126" t="s">
        <v>693</v>
      </c>
      <c r="L126" t="s">
        <v>703</v>
      </c>
      <c r="N126">
        <v>8.19</v>
      </c>
      <c r="O126" t="s">
        <v>647</v>
      </c>
      <c r="P126" t="s">
        <v>1062</v>
      </c>
    </row>
    <row r="127" spans="1:16" x14ac:dyDescent="0.2">
      <c r="A127" t="s">
        <v>69</v>
      </c>
      <c r="B127" t="s">
        <v>51</v>
      </c>
      <c r="C127" t="s">
        <v>68</v>
      </c>
      <c r="D127" t="s">
        <v>71</v>
      </c>
      <c r="E127" t="s">
        <v>70</v>
      </c>
      <c r="F127" t="s">
        <v>45</v>
      </c>
      <c r="G127" t="s">
        <v>16</v>
      </c>
      <c r="H127" t="s">
        <v>33</v>
      </c>
      <c r="I127" t="s">
        <v>718</v>
      </c>
      <c r="J127" t="s">
        <v>692</v>
      </c>
      <c r="K127" t="s">
        <v>693</v>
      </c>
      <c r="L127" t="s">
        <v>703</v>
      </c>
      <c r="N127">
        <v>1.64</v>
      </c>
      <c r="O127" t="s">
        <v>647</v>
      </c>
      <c r="P127" t="s">
        <v>1062</v>
      </c>
    </row>
    <row r="128" spans="1:16" x14ac:dyDescent="0.2">
      <c r="A128" t="s">
        <v>69</v>
      </c>
      <c r="B128" t="s">
        <v>48</v>
      </c>
      <c r="C128" t="s">
        <v>68</v>
      </c>
      <c r="D128" t="s">
        <v>71</v>
      </c>
      <c r="E128" t="s">
        <v>70</v>
      </c>
      <c r="F128" t="s">
        <v>45</v>
      </c>
      <c r="G128" t="s">
        <v>16</v>
      </c>
      <c r="H128" t="s">
        <v>33</v>
      </c>
      <c r="I128" t="s">
        <v>719</v>
      </c>
      <c r="J128" t="s">
        <v>692</v>
      </c>
      <c r="K128" t="s">
        <v>693</v>
      </c>
      <c r="L128" t="s">
        <v>695</v>
      </c>
      <c r="N128">
        <v>8</v>
      </c>
      <c r="O128" t="s">
        <v>642</v>
      </c>
      <c r="P128" t="s">
        <v>1062</v>
      </c>
    </row>
    <row r="129" spans="1:16" x14ac:dyDescent="0.2">
      <c r="A129" t="s">
        <v>69</v>
      </c>
      <c r="B129" t="s">
        <v>51</v>
      </c>
      <c r="C129" t="s">
        <v>68</v>
      </c>
      <c r="D129" t="s">
        <v>71</v>
      </c>
      <c r="E129" t="s">
        <v>70</v>
      </c>
      <c r="F129" t="s">
        <v>45</v>
      </c>
      <c r="G129" t="s">
        <v>16</v>
      </c>
      <c r="H129" t="s">
        <v>33</v>
      </c>
      <c r="I129" t="s">
        <v>720</v>
      </c>
      <c r="J129" t="s">
        <v>692</v>
      </c>
      <c r="K129" t="s">
        <v>693</v>
      </c>
      <c r="L129" t="s">
        <v>701</v>
      </c>
      <c r="N129">
        <v>1.0900000000000001</v>
      </c>
      <c r="O129" t="s">
        <v>619</v>
      </c>
      <c r="P129" t="s">
        <v>1062</v>
      </c>
    </row>
    <row r="130" spans="1:16" x14ac:dyDescent="0.2">
      <c r="A130" t="s">
        <v>69</v>
      </c>
      <c r="B130" t="s">
        <v>48</v>
      </c>
      <c r="C130" t="s">
        <v>68</v>
      </c>
      <c r="D130" t="s">
        <v>71</v>
      </c>
      <c r="E130" t="s">
        <v>70</v>
      </c>
      <c r="F130" t="s">
        <v>45</v>
      </c>
      <c r="G130" t="s">
        <v>16</v>
      </c>
      <c r="H130" t="s">
        <v>33</v>
      </c>
      <c r="I130" t="s">
        <v>721</v>
      </c>
      <c r="J130" t="s">
        <v>692</v>
      </c>
      <c r="K130" t="s">
        <v>693</v>
      </c>
      <c r="L130" t="s">
        <v>722</v>
      </c>
      <c r="N130">
        <v>2.4</v>
      </c>
      <c r="O130" t="s">
        <v>604</v>
      </c>
      <c r="P130" t="s">
        <v>1062</v>
      </c>
    </row>
    <row r="131" spans="1:16" x14ac:dyDescent="0.2">
      <c r="A131" t="s">
        <v>69</v>
      </c>
      <c r="B131" t="s">
        <v>48</v>
      </c>
      <c r="C131" t="s">
        <v>68</v>
      </c>
      <c r="D131" t="s">
        <v>71</v>
      </c>
      <c r="E131" t="s">
        <v>70</v>
      </c>
      <c r="F131" t="s">
        <v>45</v>
      </c>
      <c r="G131" t="s">
        <v>16</v>
      </c>
      <c r="H131" t="s">
        <v>33</v>
      </c>
      <c r="I131" t="s">
        <v>690</v>
      </c>
      <c r="J131" t="s">
        <v>692</v>
      </c>
      <c r="K131" t="s">
        <v>693</v>
      </c>
      <c r="L131" t="s">
        <v>700</v>
      </c>
      <c r="N131">
        <v>2.4</v>
      </c>
      <c r="O131" t="s">
        <v>615</v>
      </c>
      <c r="P131" t="s">
        <v>1062</v>
      </c>
    </row>
    <row r="132" spans="1:16" x14ac:dyDescent="0.2">
      <c r="A132" t="s">
        <v>69</v>
      </c>
      <c r="B132" t="s">
        <v>48</v>
      </c>
      <c r="C132" t="s">
        <v>68</v>
      </c>
      <c r="D132" t="s">
        <v>71</v>
      </c>
      <c r="E132" t="s">
        <v>70</v>
      </c>
      <c r="F132" t="s">
        <v>45</v>
      </c>
      <c r="G132" t="s">
        <v>16</v>
      </c>
      <c r="H132" t="s">
        <v>33</v>
      </c>
      <c r="I132" t="s">
        <v>723</v>
      </c>
      <c r="J132" t="s">
        <v>692</v>
      </c>
      <c r="K132" t="s">
        <v>693</v>
      </c>
      <c r="L132" t="s">
        <v>703</v>
      </c>
      <c r="N132">
        <v>1.8</v>
      </c>
      <c r="O132" t="s">
        <v>647</v>
      </c>
      <c r="P132" t="s">
        <v>1062</v>
      </c>
    </row>
    <row r="133" spans="1:16" x14ac:dyDescent="0.2">
      <c r="A133" t="s">
        <v>69</v>
      </c>
      <c r="B133" t="s">
        <v>51</v>
      </c>
      <c r="C133" t="s">
        <v>68</v>
      </c>
      <c r="D133" t="s">
        <v>71</v>
      </c>
      <c r="E133" t="s">
        <v>70</v>
      </c>
      <c r="F133" t="s">
        <v>45</v>
      </c>
      <c r="G133" t="s">
        <v>16</v>
      </c>
      <c r="H133" t="s">
        <v>33</v>
      </c>
      <c r="I133" t="s">
        <v>724</v>
      </c>
      <c r="J133" t="s">
        <v>692</v>
      </c>
      <c r="K133" t="s">
        <v>693</v>
      </c>
      <c r="L133" t="s">
        <v>701</v>
      </c>
      <c r="N133">
        <v>1.64</v>
      </c>
      <c r="O133" t="s">
        <v>619</v>
      </c>
      <c r="P133" t="s">
        <v>1062</v>
      </c>
    </row>
    <row r="134" spans="1:16" x14ac:dyDescent="0.2">
      <c r="A134" t="s">
        <v>69</v>
      </c>
      <c r="B134" t="s">
        <v>48</v>
      </c>
      <c r="C134" t="s">
        <v>68</v>
      </c>
      <c r="D134" t="s">
        <v>71</v>
      </c>
      <c r="E134" t="s">
        <v>70</v>
      </c>
      <c r="F134" t="s">
        <v>45</v>
      </c>
      <c r="G134" t="s">
        <v>16</v>
      </c>
      <c r="H134" t="s">
        <v>33</v>
      </c>
      <c r="I134" t="s">
        <v>725</v>
      </c>
      <c r="J134" t="s">
        <v>692</v>
      </c>
      <c r="K134" t="s">
        <v>693</v>
      </c>
      <c r="L134" t="s">
        <v>697</v>
      </c>
      <c r="N134">
        <v>10</v>
      </c>
      <c r="O134" t="s">
        <v>604</v>
      </c>
      <c r="P134" t="s">
        <v>1062</v>
      </c>
    </row>
    <row r="135" spans="1:16" x14ac:dyDescent="0.2">
      <c r="A135" t="s">
        <v>69</v>
      </c>
      <c r="B135" t="s">
        <v>42</v>
      </c>
      <c r="C135" t="s">
        <v>68</v>
      </c>
      <c r="D135" t="s">
        <v>71</v>
      </c>
      <c r="E135" t="s">
        <v>70</v>
      </c>
      <c r="F135" t="s">
        <v>45</v>
      </c>
      <c r="G135" t="s">
        <v>16</v>
      </c>
      <c r="H135" t="s">
        <v>33</v>
      </c>
      <c r="I135" t="s">
        <v>726</v>
      </c>
      <c r="J135" t="s">
        <v>692</v>
      </c>
      <c r="K135" t="s">
        <v>693</v>
      </c>
      <c r="L135" t="s">
        <v>697</v>
      </c>
      <c r="N135">
        <v>196.42</v>
      </c>
      <c r="O135" t="s">
        <v>604</v>
      </c>
      <c r="P135" t="s">
        <v>1062</v>
      </c>
    </row>
    <row r="136" spans="1:16" x14ac:dyDescent="0.2">
      <c r="A136" t="s">
        <v>728</v>
      </c>
      <c r="B136" t="s">
        <v>48</v>
      </c>
      <c r="C136" t="s">
        <v>727</v>
      </c>
      <c r="D136" t="s">
        <v>730</v>
      </c>
      <c r="E136" t="s">
        <v>572</v>
      </c>
      <c r="F136" t="s">
        <v>15</v>
      </c>
      <c r="G136" t="s">
        <v>16</v>
      </c>
      <c r="H136" t="s">
        <v>18</v>
      </c>
      <c r="I136" t="s">
        <v>561</v>
      </c>
      <c r="J136" t="s">
        <v>731</v>
      </c>
      <c r="K136" t="s">
        <v>732</v>
      </c>
      <c r="L136" t="s">
        <v>729</v>
      </c>
      <c r="N136">
        <v>21.1</v>
      </c>
      <c r="O136" t="s">
        <v>642</v>
      </c>
      <c r="P136" t="s">
        <v>206</v>
      </c>
    </row>
    <row r="137" spans="1:16" x14ac:dyDescent="0.2">
      <c r="A137" t="s">
        <v>728</v>
      </c>
      <c r="B137" t="s">
        <v>42</v>
      </c>
      <c r="C137" t="s">
        <v>727</v>
      </c>
      <c r="D137" t="s">
        <v>730</v>
      </c>
      <c r="E137" t="s">
        <v>572</v>
      </c>
      <c r="F137" t="s">
        <v>15</v>
      </c>
      <c r="G137" t="s">
        <v>16</v>
      </c>
      <c r="H137" t="s">
        <v>18</v>
      </c>
      <c r="I137" t="s">
        <v>733</v>
      </c>
      <c r="J137" t="s">
        <v>731</v>
      </c>
      <c r="K137" t="s">
        <v>732</v>
      </c>
      <c r="L137" t="s">
        <v>729</v>
      </c>
      <c r="N137">
        <v>47</v>
      </c>
      <c r="O137" t="s">
        <v>642</v>
      </c>
      <c r="P137" t="s">
        <v>206</v>
      </c>
    </row>
    <row r="138" spans="1:16" x14ac:dyDescent="0.2">
      <c r="A138" t="s">
        <v>76</v>
      </c>
      <c r="B138" t="s">
        <v>48</v>
      </c>
      <c r="C138" t="s">
        <v>734</v>
      </c>
      <c r="D138" t="s">
        <v>77</v>
      </c>
      <c r="E138" t="s">
        <v>391</v>
      </c>
      <c r="F138" t="s">
        <v>391</v>
      </c>
      <c r="G138" t="s">
        <v>23</v>
      </c>
      <c r="H138" t="s">
        <v>26</v>
      </c>
      <c r="I138" t="s">
        <v>735</v>
      </c>
      <c r="J138" t="s">
        <v>558</v>
      </c>
      <c r="K138" t="s">
        <v>559</v>
      </c>
      <c r="L138" t="s">
        <v>736</v>
      </c>
      <c r="N138">
        <v>104.25</v>
      </c>
      <c r="O138" t="s">
        <v>626</v>
      </c>
      <c r="P138" t="s">
        <v>206</v>
      </c>
    </row>
    <row r="139" spans="1:16" x14ac:dyDescent="0.2">
      <c r="A139" t="s">
        <v>76</v>
      </c>
      <c r="B139" t="s">
        <v>42</v>
      </c>
      <c r="C139" t="s">
        <v>734</v>
      </c>
      <c r="D139" t="s">
        <v>77</v>
      </c>
      <c r="E139" t="s">
        <v>391</v>
      </c>
      <c r="F139" t="s">
        <v>391</v>
      </c>
      <c r="G139" t="s">
        <v>23</v>
      </c>
      <c r="H139" t="s">
        <v>26</v>
      </c>
      <c r="I139" t="s">
        <v>737</v>
      </c>
      <c r="J139" t="s">
        <v>558</v>
      </c>
      <c r="K139" t="s">
        <v>559</v>
      </c>
      <c r="L139" t="s">
        <v>736</v>
      </c>
      <c r="N139">
        <v>163.38999999999999</v>
      </c>
      <c r="O139" t="s">
        <v>626</v>
      </c>
      <c r="P139" t="s">
        <v>206</v>
      </c>
    </row>
    <row r="140" spans="1:16" x14ac:dyDescent="0.2">
      <c r="A140" t="s">
        <v>64</v>
      </c>
      <c r="B140" t="s">
        <v>48</v>
      </c>
      <c r="C140" t="s">
        <v>110</v>
      </c>
      <c r="D140" t="s">
        <v>65</v>
      </c>
      <c r="E140" t="s">
        <v>89</v>
      </c>
      <c r="F140" t="s">
        <v>89</v>
      </c>
      <c r="G140" t="s">
        <v>16</v>
      </c>
      <c r="H140" t="s">
        <v>18</v>
      </c>
      <c r="I140" t="s">
        <v>738</v>
      </c>
      <c r="J140" t="s">
        <v>740</v>
      </c>
      <c r="K140" t="s">
        <v>741</v>
      </c>
      <c r="L140" t="s">
        <v>739</v>
      </c>
      <c r="N140">
        <v>150</v>
      </c>
      <c r="O140" t="s">
        <v>626</v>
      </c>
      <c r="P140" t="s">
        <v>204</v>
      </c>
    </row>
    <row r="141" spans="1:16" x14ac:dyDescent="0.2">
      <c r="A141" t="s">
        <v>64</v>
      </c>
      <c r="B141" t="s">
        <v>30</v>
      </c>
      <c r="C141" t="s">
        <v>110</v>
      </c>
      <c r="D141" t="s">
        <v>65</v>
      </c>
      <c r="E141" t="s">
        <v>89</v>
      </c>
      <c r="F141" t="s">
        <v>89</v>
      </c>
      <c r="G141" t="s">
        <v>16</v>
      </c>
      <c r="H141" t="s">
        <v>18</v>
      </c>
      <c r="I141" t="s">
        <v>742</v>
      </c>
      <c r="N141">
        <v>144</v>
      </c>
      <c r="O141" t="s">
        <v>689</v>
      </c>
      <c r="P141" t="s">
        <v>204</v>
      </c>
    </row>
    <row r="142" spans="1:16" x14ac:dyDescent="0.2">
      <c r="A142" t="s">
        <v>444</v>
      </c>
      <c r="B142" t="s">
        <v>42</v>
      </c>
      <c r="C142" t="s">
        <v>443</v>
      </c>
      <c r="D142" t="s">
        <v>445</v>
      </c>
      <c r="E142" t="s">
        <v>442</v>
      </c>
      <c r="F142" t="s">
        <v>442</v>
      </c>
      <c r="G142" t="s">
        <v>23</v>
      </c>
      <c r="H142" t="s">
        <v>26</v>
      </c>
      <c r="I142" t="s">
        <v>743</v>
      </c>
      <c r="J142" t="s">
        <v>745</v>
      </c>
      <c r="K142" t="s">
        <v>746</v>
      </c>
      <c r="L142" t="s">
        <v>744</v>
      </c>
      <c r="N142">
        <v>151.46</v>
      </c>
      <c r="O142" t="s">
        <v>655</v>
      </c>
      <c r="P142" t="s">
        <v>206</v>
      </c>
    </row>
    <row r="143" spans="1:16" x14ac:dyDescent="0.2">
      <c r="A143" t="s">
        <v>64</v>
      </c>
      <c r="B143" t="s">
        <v>47</v>
      </c>
      <c r="C143" t="s">
        <v>450</v>
      </c>
      <c r="D143" t="s">
        <v>65</v>
      </c>
      <c r="E143" t="s">
        <v>89</v>
      </c>
      <c r="F143" t="s">
        <v>89</v>
      </c>
      <c r="G143" t="s">
        <v>16</v>
      </c>
      <c r="H143" t="s">
        <v>18</v>
      </c>
      <c r="I143" t="s">
        <v>747</v>
      </c>
      <c r="N143">
        <v>100</v>
      </c>
      <c r="O143" t="s">
        <v>604</v>
      </c>
      <c r="P143" t="s">
        <v>204</v>
      </c>
    </row>
    <row r="144" spans="1:16" x14ac:dyDescent="0.2">
      <c r="A144" t="s">
        <v>258</v>
      </c>
      <c r="B144" t="s">
        <v>274</v>
      </c>
      <c r="C144" t="s">
        <v>73</v>
      </c>
      <c r="D144" t="s">
        <v>259</v>
      </c>
      <c r="E144" t="s">
        <v>45</v>
      </c>
      <c r="F144" t="s">
        <v>45</v>
      </c>
      <c r="G144" t="s">
        <v>16</v>
      </c>
      <c r="H144" t="s">
        <v>36</v>
      </c>
      <c r="I144" t="s">
        <v>748</v>
      </c>
      <c r="J144" t="s">
        <v>437</v>
      </c>
      <c r="K144" t="s">
        <v>438</v>
      </c>
      <c r="L144" t="s">
        <v>749</v>
      </c>
      <c r="N144">
        <v>67.5</v>
      </c>
      <c r="O144" t="s">
        <v>647</v>
      </c>
      <c r="P144" t="s">
        <v>208</v>
      </c>
    </row>
    <row r="145" spans="1:16" x14ac:dyDescent="0.2">
      <c r="A145" t="s">
        <v>121</v>
      </c>
      <c r="B145" t="s">
        <v>51</v>
      </c>
      <c r="C145" t="s">
        <v>73</v>
      </c>
      <c r="D145" t="s">
        <v>122</v>
      </c>
      <c r="E145" t="s">
        <v>45</v>
      </c>
      <c r="F145" t="s">
        <v>45</v>
      </c>
      <c r="G145" t="s">
        <v>16</v>
      </c>
      <c r="H145" t="s">
        <v>36</v>
      </c>
      <c r="I145" t="s">
        <v>750</v>
      </c>
      <c r="J145" t="s">
        <v>74</v>
      </c>
      <c r="K145" t="s">
        <v>75</v>
      </c>
      <c r="L145" t="s">
        <v>751</v>
      </c>
      <c r="N145">
        <v>144.97</v>
      </c>
      <c r="O145" t="s">
        <v>626</v>
      </c>
      <c r="P145" t="s">
        <v>317</v>
      </c>
    </row>
    <row r="146" spans="1:16" x14ac:dyDescent="0.2">
      <c r="A146" t="s">
        <v>477</v>
      </c>
      <c r="B146" t="s">
        <v>51</v>
      </c>
      <c r="C146" t="s">
        <v>73</v>
      </c>
      <c r="D146" t="s">
        <v>480</v>
      </c>
      <c r="E146" t="s">
        <v>45</v>
      </c>
      <c r="F146" t="s">
        <v>45</v>
      </c>
      <c r="G146" t="s">
        <v>16</v>
      </c>
      <c r="H146" t="s">
        <v>36</v>
      </c>
      <c r="I146" t="s">
        <v>752</v>
      </c>
      <c r="J146" t="s">
        <v>74</v>
      </c>
      <c r="K146" t="s">
        <v>75</v>
      </c>
      <c r="L146" t="s">
        <v>751</v>
      </c>
      <c r="N146">
        <v>117.72</v>
      </c>
      <c r="O146" t="s">
        <v>626</v>
      </c>
      <c r="P146" t="s">
        <v>317</v>
      </c>
    </row>
    <row r="147" spans="1:16" x14ac:dyDescent="0.2">
      <c r="A147" t="s">
        <v>477</v>
      </c>
      <c r="B147" t="s">
        <v>42</v>
      </c>
      <c r="C147" t="s">
        <v>73</v>
      </c>
      <c r="D147" t="s">
        <v>480</v>
      </c>
      <c r="E147" t="s">
        <v>45</v>
      </c>
      <c r="F147" t="s">
        <v>45</v>
      </c>
      <c r="G147" t="s">
        <v>16</v>
      </c>
      <c r="H147" t="s">
        <v>36</v>
      </c>
      <c r="I147" t="s">
        <v>753</v>
      </c>
      <c r="J147" t="s">
        <v>74</v>
      </c>
      <c r="K147" t="s">
        <v>75</v>
      </c>
      <c r="L147" t="s">
        <v>751</v>
      </c>
      <c r="N147">
        <v>7.41</v>
      </c>
      <c r="O147" t="s">
        <v>626</v>
      </c>
      <c r="P147" t="s">
        <v>317</v>
      </c>
    </row>
    <row r="148" spans="1:16" x14ac:dyDescent="0.2">
      <c r="A148" t="s">
        <v>755</v>
      </c>
      <c r="B148" t="s">
        <v>48</v>
      </c>
      <c r="C148" t="s">
        <v>754</v>
      </c>
      <c r="D148" t="s">
        <v>759</v>
      </c>
      <c r="E148" t="s">
        <v>758</v>
      </c>
      <c r="F148" t="s">
        <v>15</v>
      </c>
      <c r="G148" t="s">
        <v>16</v>
      </c>
      <c r="H148" t="s">
        <v>18</v>
      </c>
      <c r="I148" t="s">
        <v>756</v>
      </c>
      <c r="J148" t="s">
        <v>760</v>
      </c>
      <c r="K148" t="s">
        <v>761</v>
      </c>
      <c r="L148" t="s">
        <v>757</v>
      </c>
      <c r="N148">
        <v>21.19</v>
      </c>
      <c r="O148" t="s">
        <v>647</v>
      </c>
      <c r="P148" t="s">
        <v>204</v>
      </c>
    </row>
    <row r="149" spans="1:16" x14ac:dyDescent="0.2">
      <c r="A149" t="s">
        <v>512</v>
      </c>
      <c r="B149" t="s">
        <v>48</v>
      </c>
      <c r="C149" t="s">
        <v>762</v>
      </c>
      <c r="D149" t="s">
        <v>513</v>
      </c>
      <c r="E149" t="s">
        <v>39</v>
      </c>
      <c r="F149" t="s">
        <v>39</v>
      </c>
      <c r="G149" t="s">
        <v>40</v>
      </c>
      <c r="H149" t="s">
        <v>18</v>
      </c>
      <c r="I149" t="s">
        <v>763</v>
      </c>
      <c r="J149" t="s">
        <v>765</v>
      </c>
      <c r="K149" t="s">
        <v>766</v>
      </c>
      <c r="L149" t="s">
        <v>764</v>
      </c>
      <c r="N149">
        <v>18.989999999999998</v>
      </c>
      <c r="O149" t="s">
        <v>619</v>
      </c>
      <c r="P149" t="s">
        <v>206</v>
      </c>
    </row>
    <row r="150" spans="1:16" x14ac:dyDescent="0.2">
      <c r="A150" t="s">
        <v>768</v>
      </c>
      <c r="B150" t="s">
        <v>47</v>
      </c>
      <c r="C150" t="s">
        <v>79</v>
      </c>
      <c r="D150" t="s">
        <v>771</v>
      </c>
      <c r="E150" t="s">
        <v>770</v>
      </c>
      <c r="F150" t="s">
        <v>767</v>
      </c>
      <c r="G150" t="s">
        <v>23</v>
      </c>
      <c r="H150" t="s">
        <v>33</v>
      </c>
      <c r="I150" t="s">
        <v>769</v>
      </c>
      <c r="N150">
        <v>50</v>
      </c>
      <c r="O150" t="s">
        <v>655</v>
      </c>
      <c r="P150" t="s">
        <v>204</v>
      </c>
    </row>
    <row r="151" spans="1:16" x14ac:dyDescent="0.2">
      <c r="A151" t="s">
        <v>17</v>
      </c>
      <c r="B151" t="s">
        <v>48</v>
      </c>
      <c r="C151" t="s">
        <v>772</v>
      </c>
      <c r="D151" t="s">
        <v>21</v>
      </c>
      <c r="E151" t="s">
        <v>15</v>
      </c>
      <c r="F151" t="s">
        <v>15</v>
      </c>
      <c r="G151" t="s">
        <v>16</v>
      </c>
      <c r="H151" t="s">
        <v>18</v>
      </c>
      <c r="I151" t="s">
        <v>773</v>
      </c>
      <c r="J151" t="s">
        <v>82</v>
      </c>
      <c r="K151" t="s">
        <v>83</v>
      </c>
      <c r="L151" t="s">
        <v>774</v>
      </c>
      <c r="N151">
        <v>112.5</v>
      </c>
      <c r="O151" t="s">
        <v>615</v>
      </c>
      <c r="P151" t="s">
        <v>204</v>
      </c>
    </row>
    <row r="152" spans="1:16" x14ac:dyDescent="0.2">
      <c r="A152" t="s">
        <v>60</v>
      </c>
      <c r="B152" t="s">
        <v>20</v>
      </c>
      <c r="C152" t="s">
        <v>50</v>
      </c>
      <c r="D152" t="s">
        <v>61</v>
      </c>
      <c r="E152" t="s">
        <v>254</v>
      </c>
      <c r="F152" t="s">
        <v>49</v>
      </c>
      <c r="G152" t="s">
        <v>16</v>
      </c>
      <c r="H152" t="s">
        <v>18</v>
      </c>
      <c r="I152" t="s">
        <v>775</v>
      </c>
      <c r="J152" t="s">
        <v>263</v>
      </c>
      <c r="K152" t="s">
        <v>264</v>
      </c>
      <c r="L152" t="s">
        <v>776</v>
      </c>
      <c r="N152">
        <v>2570.1999999999998</v>
      </c>
      <c r="O152" t="s">
        <v>619</v>
      </c>
      <c r="P152" t="s">
        <v>207</v>
      </c>
    </row>
    <row r="153" spans="1:16" x14ac:dyDescent="0.2">
      <c r="A153" t="s">
        <v>60</v>
      </c>
      <c r="B153" t="s">
        <v>20</v>
      </c>
      <c r="C153" t="s">
        <v>50</v>
      </c>
      <c r="D153" t="s">
        <v>61</v>
      </c>
      <c r="E153" t="s">
        <v>254</v>
      </c>
      <c r="F153" t="s">
        <v>49</v>
      </c>
      <c r="G153" t="s">
        <v>16</v>
      </c>
      <c r="H153" t="s">
        <v>18</v>
      </c>
      <c r="I153" t="s">
        <v>775</v>
      </c>
      <c r="J153" t="s">
        <v>263</v>
      </c>
      <c r="K153" t="s">
        <v>264</v>
      </c>
      <c r="L153" t="s">
        <v>777</v>
      </c>
      <c r="N153">
        <v>2570.1999999999998</v>
      </c>
      <c r="O153" t="s">
        <v>655</v>
      </c>
      <c r="P153" t="s">
        <v>207</v>
      </c>
    </row>
    <row r="154" spans="1:16" x14ac:dyDescent="0.2">
      <c r="A154" t="s">
        <v>353</v>
      </c>
      <c r="B154" t="s">
        <v>47</v>
      </c>
      <c r="C154" t="s">
        <v>352</v>
      </c>
      <c r="D154" t="s">
        <v>355</v>
      </c>
      <c r="E154" t="s">
        <v>53</v>
      </c>
      <c r="F154" t="s">
        <v>53</v>
      </c>
      <c r="G154" t="s">
        <v>16</v>
      </c>
      <c r="H154" t="s">
        <v>36</v>
      </c>
      <c r="I154" t="s">
        <v>778</v>
      </c>
      <c r="N154">
        <v>250</v>
      </c>
      <c r="O154" t="s">
        <v>655</v>
      </c>
      <c r="P154" t="s">
        <v>204</v>
      </c>
    </row>
    <row r="155" spans="1:16" x14ac:dyDescent="0.2">
      <c r="A155" t="s">
        <v>353</v>
      </c>
      <c r="B155" t="s">
        <v>47</v>
      </c>
      <c r="C155" t="s">
        <v>352</v>
      </c>
      <c r="D155" t="s">
        <v>355</v>
      </c>
      <c r="E155" t="s">
        <v>53</v>
      </c>
      <c r="F155" t="s">
        <v>53</v>
      </c>
      <c r="G155" t="s">
        <v>16</v>
      </c>
      <c r="H155" t="s">
        <v>36</v>
      </c>
      <c r="I155" t="s">
        <v>779</v>
      </c>
      <c r="N155">
        <v>150</v>
      </c>
      <c r="O155" t="s">
        <v>655</v>
      </c>
      <c r="P155" t="s">
        <v>204</v>
      </c>
    </row>
    <row r="156" spans="1:16" x14ac:dyDescent="0.2">
      <c r="A156" t="s">
        <v>369</v>
      </c>
      <c r="B156" t="s">
        <v>42</v>
      </c>
      <c r="C156" t="s">
        <v>98</v>
      </c>
      <c r="D156" t="s">
        <v>370</v>
      </c>
      <c r="E156" t="s">
        <v>32</v>
      </c>
      <c r="F156" t="s">
        <v>32</v>
      </c>
      <c r="G156" t="s">
        <v>23</v>
      </c>
      <c r="H156" t="s">
        <v>33</v>
      </c>
      <c r="I156" t="s">
        <v>780</v>
      </c>
      <c r="J156" t="s">
        <v>782</v>
      </c>
      <c r="K156" t="s">
        <v>783</v>
      </c>
      <c r="L156" t="s">
        <v>781</v>
      </c>
      <c r="N156">
        <v>62</v>
      </c>
      <c r="O156" t="s">
        <v>647</v>
      </c>
      <c r="P156" t="s">
        <v>317</v>
      </c>
    </row>
    <row r="157" spans="1:16" x14ac:dyDescent="0.2">
      <c r="A157" t="s">
        <v>784</v>
      </c>
      <c r="B157" t="s">
        <v>787</v>
      </c>
      <c r="C157" t="s">
        <v>551</v>
      </c>
      <c r="D157" t="s">
        <v>788</v>
      </c>
      <c r="E157" t="s">
        <v>312</v>
      </c>
      <c r="F157" t="s">
        <v>312</v>
      </c>
      <c r="G157" t="s">
        <v>16</v>
      </c>
      <c r="H157" t="s">
        <v>18</v>
      </c>
      <c r="I157" t="s">
        <v>785</v>
      </c>
      <c r="J157" t="s">
        <v>789</v>
      </c>
      <c r="K157" t="s">
        <v>790</v>
      </c>
      <c r="L157" t="s">
        <v>786</v>
      </c>
      <c r="N157">
        <v>87.18</v>
      </c>
      <c r="O157" t="s">
        <v>626</v>
      </c>
      <c r="P157" t="s">
        <v>317</v>
      </c>
    </row>
    <row r="158" spans="1:16" x14ac:dyDescent="0.2">
      <c r="A158" t="s">
        <v>35</v>
      </c>
      <c r="B158" t="s">
        <v>42</v>
      </c>
      <c r="C158" t="s">
        <v>34</v>
      </c>
      <c r="D158" t="s">
        <v>38</v>
      </c>
      <c r="E158" t="s">
        <v>32</v>
      </c>
      <c r="F158" t="s">
        <v>32</v>
      </c>
      <c r="G158" t="s">
        <v>23</v>
      </c>
      <c r="H158" t="s">
        <v>36</v>
      </c>
      <c r="I158" t="s">
        <v>791</v>
      </c>
      <c r="J158" t="s">
        <v>265</v>
      </c>
      <c r="K158" t="s">
        <v>266</v>
      </c>
      <c r="L158" t="s">
        <v>792</v>
      </c>
      <c r="N158">
        <v>137.66</v>
      </c>
      <c r="O158" t="s">
        <v>604</v>
      </c>
      <c r="P158" t="s">
        <v>206</v>
      </c>
    </row>
    <row r="159" spans="1:16" x14ac:dyDescent="0.2">
      <c r="A159" t="s">
        <v>794</v>
      </c>
      <c r="B159" t="s">
        <v>47</v>
      </c>
      <c r="C159" t="s">
        <v>793</v>
      </c>
      <c r="D159" t="s">
        <v>796</v>
      </c>
      <c r="E159" t="s">
        <v>15</v>
      </c>
      <c r="F159" t="s">
        <v>15</v>
      </c>
      <c r="G159" t="s">
        <v>16</v>
      </c>
      <c r="H159" t="s">
        <v>18</v>
      </c>
      <c r="I159" t="s">
        <v>795</v>
      </c>
      <c r="N159">
        <v>50</v>
      </c>
      <c r="O159" t="s">
        <v>642</v>
      </c>
      <c r="P159" t="s">
        <v>204</v>
      </c>
    </row>
    <row r="160" spans="1:16" x14ac:dyDescent="0.2">
      <c r="A160" t="s">
        <v>794</v>
      </c>
      <c r="B160" t="s">
        <v>30</v>
      </c>
      <c r="C160" t="s">
        <v>793</v>
      </c>
      <c r="D160" t="s">
        <v>796</v>
      </c>
      <c r="E160" t="s">
        <v>15</v>
      </c>
      <c r="F160" t="s">
        <v>15</v>
      </c>
      <c r="G160" t="s">
        <v>16</v>
      </c>
      <c r="H160" t="s">
        <v>18</v>
      </c>
      <c r="I160" t="s">
        <v>797</v>
      </c>
      <c r="N160">
        <v>50</v>
      </c>
      <c r="O160" t="s">
        <v>642</v>
      </c>
      <c r="P160" t="s">
        <v>204</v>
      </c>
    </row>
    <row r="161" spans="1:16" x14ac:dyDescent="0.2">
      <c r="A161" t="s">
        <v>104</v>
      </c>
      <c r="B161" t="s">
        <v>30</v>
      </c>
      <c r="C161" t="s">
        <v>103</v>
      </c>
      <c r="D161" t="s">
        <v>105</v>
      </c>
      <c r="E161" t="s">
        <v>43</v>
      </c>
      <c r="F161" t="s">
        <v>43</v>
      </c>
      <c r="G161" t="s">
        <v>16</v>
      </c>
      <c r="H161" t="s">
        <v>26</v>
      </c>
      <c r="I161" t="s">
        <v>798</v>
      </c>
      <c r="J161" t="s">
        <v>429</v>
      </c>
      <c r="K161" t="s">
        <v>430</v>
      </c>
      <c r="L161" t="s">
        <v>799</v>
      </c>
      <c r="N161">
        <v>50</v>
      </c>
      <c r="O161" t="s">
        <v>689</v>
      </c>
      <c r="P161" t="s">
        <v>204</v>
      </c>
    </row>
    <row r="162" spans="1:16" x14ac:dyDescent="0.2">
      <c r="A162" t="s">
        <v>252</v>
      </c>
      <c r="B162" t="s">
        <v>30</v>
      </c>
      <c r="C162" t="s">
        <v>103</v>
      </c>
      <c r="D162" t="s">
        <v>253</v>
      </c>
      <c r="E162" t="s">
        <v>43</v>
      </c>
      <c r="F162" t="s">
        <v>43</v>
      </c>
      <c r="G162" t="s">
        <v>40</v>
      </c>
      <c r="H162" t="s">
        <v>41</v>
      </c>
      <c r="I162" t="s">
        <v>798</v>
      </c>
      <c r="J162" t="s">
        <v>429</v>
      </c>
      <c r="K162" t="s">
        <v>430</v>
      </c>
      <c r="L162" t="s">
        <v>799</v>
      </c>
      <c r="N162">
        <v>25</v>
      </c>
      <c r="O162" t="s">
        <v>689</v>
      </c>
      <c r="P162" t="s">
        <v>204</v>
      </c>
    </row>
    <row r="163" spans="1:16" x14ac:dyDescent="0.2">
      <c r="A163" t="s">
        <v>17</v>
      </c>
      <c r="B163" t="s">
        <v>42</v>
      </c>
      <c r="C163" t="s">
        <v>46</v>
      </c>
      <c r="D163" t="s">
        <v>21</v>
      </c>
      <c r="E163" t="s">
        <v>15</v>
      </c>
      <c r="F163" t="s">
        <v>15</v>
      </c>
      <c r="G163" t="s">
        <v>16</v>
      </c>
      <c r="H163" t="s">
        <v>18</v>
      </c>
      <c r="I163" t="s">
        <v>800</v>
      </c>
      <c r="J163" t="s">
        <v>82</v>
      </c>
      <c r="K163" t="s">
        <v>83</v>
      </c>
      <c r="L163" t="s">
        <v>801</v>
      </c>
      <c r="N163">
        <v>18.75</v>
      </c>
      <c r="O163" t="s">
        <v>626</v>
      </c>
      <c r="P163" t="s">
        <v>204</v>
      </c>
    </row>
    <row r="164" spans="1:16" x14ac:dyDescent="0.2">
      <c r="A164" t="s">
        <v>25</v>
      </c>
      <c r="B164" t="s">
        <v>51</v>
      </c>
      <c r="C164" t="s">
        <v>24</v>
      </c>
      <c r="D164" t="s">
        <v>28</v>
      </c>
      <c r="E164" t="s">
        <v>88</v>
      </c>
      <c r="F164" t="s">
        <v>88</v>
      </c>
      <c r="G164" t="s">
        <v>23</v>
      </c>
      <c r="H164" t="s">
        <v>26</v>
      </c>
      <c r="I164" t="s">
        <v>802</v>
      </c>
      <c r="J164" t="s">
        <v>804</v>
      </c>
      <c r="K164" t="s">
        <v>805</v>
      </c>
      <c r="L164" t="s">
        <v>803</v>
      </c>
      <c r="N164">
        <v>87.2</v>
      </c>
      <c r="O164" t="s">
        <v>642</v>
      </c>
      <c r="P164" t="s">
        <v>317</v>
      </c>
    </row>
    <row r="165" spans="1:16" x14ac:dyDescent="0.2">
      <c r="A165" t="s">
        <v>84</v>
      </c>
      <c r="B165" t="s">
        <v>42</v>
      </c>
      <c r="C165" t="s">
        <v>66</v>
      </c>
      <c r="D165" t="s">
        <v>85</v>
      </c>
      <c r="E165" t="s">
        <v>39</v>
      </c>
      <c r="F165" t="s">
        <v>39</v>
      </c>
      <c r="G165" t="s">
        <v>40</v>
      </c>
      <c r="H165" t="s">
        <v>33</v>
      </c>
      <c r="I165" t="s">
        <v>806</v>
      </c>
      <c r="J165" t="s">
        <v>808</v>
      </c>
      <c r="K165" t="s">
        <v>809</v>
      </c>
      <c r="L165" t="s">
        <v>807</v>
      </c>
      <c r="N165">
        <v>52.37</v>
      </c>
      <c r="O165" t="s">
        <v>619</v>
      </c>
      <c r="P165" t="s">
        <v>206</v>
      </c>
    </row>
    <row r="166" spans="1:16" x14ac:dyDescent="0.2">
      <c r="A166" t="s">
        <v>84</v>
      </c>
      <c r="B166" t="s">
        <v>47</v>
      </c>
      <c r="C166" t="s">
        <v>66</v>
      </c>
      <c r="D166" t="s">
        <v>85</v>
      </c>
      <c r="E166" t="s">
        <v>39</v>
      </c>
      <c r="F166" t="s">
        <v>39</v>
      </c>
      <c r="G166" t="s">
        <v>40</v>
      </c>
      <c r="H166" t="s">
        <v>33</v>
      </c>
      <c r="I166" t="s">
        <v>810</v>
      </c>
      <c r="N166">
        <v>50</v>
      </c>
      <c r="O166" t="s">
        <v>604</v>
      </c>
      <c r="P166" t="s">
        <v>204</v>
      </c>
    </row>
    <row r="167" spans="1:16" x14ac:dyDescent="0.2">
      <c r="A167" t="s">
        <v>84</v>
      </c>
      <c r="B167" t="s">
        <v>42</v>
      </c>
      <c r="C167" t="s">
        <v>66</v>
      </c>
      <c r="D167" t="s">
        <v>85</v>
      </c>
      <c r="E167" t="s">
        <v>39</v>
      </c>
      <c r="F167" t="s">
        <v>39</v>
      </c>
      <c r="G167" t="s">
        <v>40</v>
      </c>
      <c r="H167" t="s">
        <v>33</v>
      </c>
      <c r="I167" t="s">
        <v>811</v>
      </c>
      <c r="J167" t="s">
        <v>813</v>
      </c>
      <c r="K167" t="s">
        <v>814</v>
      </c>
      <c r="L167" t="s">
        <v>812</v>
      </c>
      <c r="N167">
        <v>33.24</v>
      </c>
      <c r="O167" t="s">
        <v>610</v>
      </c>
      <c r="P167" t="s">
        <v>206</v>
      </c>
    </row>
    <row r="168" spans="1:16" x14ac:dyDescent="0.2">
      <c r="A168" t="s">
        <v>84</v>
      </c>
      <c r="B168" t="s">
        <v>30</v>
      </c>
      <c r="C168" t="s">
        <v>66</v>
      </c>
      <c r="D168" t="s">
        <v>85</v>
      </c>
      <c r="E168" t="s">
        <v>39</v>
      </c>
      <c r="F168" t="s">
        <v>39</v>
      </c>
      <c r="G168" t="s">
        <v>40</v>
      </c>
      <c r="H168" t="s">
        <v>33</v>
      </c>
      <c r="I168" t="s">
        <v>815</v>
      </c>
      <c r="N168">
        <v>50</v>
      </c>
      <c r="O168" t="s">
        <v>655</v>
      </c>
      <c r="P168" t="s">
        <v>204</v>
      </c>
    </row>
    <row r="169" spans="1:16" x14ac:dyDescent="0.2">
      <c r="A169" t="s">
        <v>84</v>
      </c>
      <c r="B169" t="s">
        <v>30</v>
      </c>
      <c r="C169" t="s">
        <v>66</v>
      </c>
      <c r="D169" t="s">
        <v>85</v>
      </c>
      <c r="E169" t="s">
        <v>39</v>
      </c>
      <c r="F169" t="s">
        <v>39</v>
      </c>
      <c r="G169" t="s">
        <v>40</v>
      </c>
      <c r="H169" t="s">
        <v>33</v>
      </c>
      <c r="I169" t="s">
        <v>816</v>
      </c>
      <c r="J169" t="s">
        <v>82</v>
      </c>
      <c r="K169" t="s">
        <v>83</v>
      </c>
      <c r="L169" t="s">
        <v>681</v>
      </c>
      <c r="N169">
        <v>53.01</v>
      </c>
      <c r="O169" t="s">
        <v>655</v>
      </c>
      <c r="P169" t="s">
        <v>201</v>
      </c>
    </row>
    <row r="170" spans="1:16" x14ac:dyDescent="0.2">
      <c r="A170" t="s">
        <v>817</v>
      </c>
      <c r="B170" t="s">
        <v>30</v>
      </c>
      <c r="C170" t="s">
        <v>66</v>
      </c>
      <c r="D170" t="s">
        <v>820</v>
      </c>
      <c r="E170" t="s">
        <v>819</v>
      </c>
      <c r="F170" t="s">
        <v>394</v>
      </c>
      <c r="G170" t="s">
        <v>40</v>
      </c>
      <c r="H170" t="s">
        <v>33</v>
      </c>
      <c r="I170" t="s">
        <v>818</v>
      </c>
      <c r="N170">
        <v>25</v>
      </c>
      <c r="O170" t="s">
        <v>626</v>
      </c>
      <c r="P170" t="s">
        <v>204</v>
      </c>
    </row>
    <row r="171" spans="1:16" x14ac:dyDescent="0.2">
      <c r="A171" t="s">
        <v>62</v>
      </c>
      <c r="B171" t="s">
        <v>30</v>
      </c>
      <c r="C171" t="s">
        <v>821</v>
      </c>
      <c r="D171" t="s">
        <v>63</v>
      </c>
      <c r="E171" t="s">
        <v>45</v>
      </c>
      <c r="F171" t="s">
        <v>45</v>
      </c>
      <c r="G171" t="s">
        <v>16</v>
      </c>
      <c r="H171" t="s">
        <v>18</v>
      </c>
      <c r="I171" t="s">
        <v>822</v>
      </c>
      <c r="J171" t="s">
        <v>82</v>
      </c>
      <c r="K171" t="s">
        <v>83</v>
      </c>
      <c r="L171" t="s">
        <v>823</v>
      </c>
      <c r="N171">
        <v>109.89</v>
      </c>
      <c r="O171" t="s">
        <v>689</v>
      </c>
      <c r="P171" t="s">
        <v>204</v>
      </c>
    </row>
    <row r="172" spans="1:16" x14ac:dyDescent="0.2">
      <c r="A172" t="s">
        <v>569</v>
      </c>
      <c r="B172" t="s">
        <v>48</v>
      </c>
      <c r="C172" t="s">
        <v>824</v>
      </c>
      <c r="D172" t="s">
        <v>573</v>
      </c>
      <c r="E172" t="s">
        <v>572</v>
      </c>
      <c r="F172" t="s">
        <v>15</v>
      </c>
      <c r="G172" t="s">
        <v>16</v>
      </c>
      <c r="H172" t="s">
        <v>18</v>
      </c>
      <c r="I172" t="s">
        <v>825</v>
      </c>
      <c r="J172" t="s">
        <v>827</v>
      </c>
      <c r="K172" t="s">
        <v>828</v>
      </c>
      <c r="L172" t="s">
        <v>826</v>
      </c>
      <c r="N172">
        <v>13.06</v>
      </c>
      <c r="O172" t="s">
        <v>615</v>
      </c>
      <c r="P172" t="s">
        <v>200</v>
      </c>
    </row>
    <row r="173" spans="1:16" x14ac:dyDescent="0.2">
      <c r="A173" t="s">
        <v>64</v>
      </c>
      <c r="B173" t="s">
        <v>30</v>
      </c>
      <c r="C173" t="s">
        <v>390</v>
      </c>
      <c r="D173" t="s">
        <v>65</v>
      </c>
      <c r="E173" t="s">
        <v>89</v>
      </c>
      <c r="F173" t="s">
        <v>89</v>
      </c>
      <c r="G173" t="s">
        <v>16</v>
      </c>
      <c r="H173" t="s">
        <v>18</v>
      </c>
      <c r="I173" t="s">
        <v>829</v>
      </c>
      <c r="N173">
        <v>306</v>
      </c>
      <c r="O173" t="s">
        <v>615</v>
      </c>
      <c r="P173" t="s">
        <v>204</v>
      </c>
    </row>
    <row r="174" spans="1:16" x14ac:dyDescent="0.2">
      <c r="A174" t="s">
        <v>64</v>
      </c>
      <c r="B174" t="s">
        <v>30</v>
      </c>
      <c r="C174" t="s">
        <v>390</v>
      </c>
      <c r="D174" t="s">
        <v>65</v>
      </c>
      <c r="E174" t="s">
        <v>89</v>
      </c>
      <c r="F174" t="s">
        <v>89</v>
      </c>
      <c r="G174" t="s">
        <v>16</v>
      </c>
      <c r="H174" t="s">
        <v>18</v>
      </c>
      <c r="I174" t="s">
        <v>830</v>
      </c>
      <c r="N174">
        <v>200</v>
      </c>
      <c r="O174" t="s">
        <v>626</v>
      </c>
      <c r="P174" t="s">
        <v>204</v>
      </c>
    </row>
    <row r="175" spans="1:16" x14ac:dyDescent="0.2">
      <c r="A175" t="s">
        <v>64</v>
      </c>
      <c r="B175" t="s">
        <v>30</v>
      </c>
      <c r="C175" t="s">
        <v>390</v>
      </c>
      <c r="D175" t="s">
        <v>65</v>
      </c>
      <c r="E175" t="s">
        <v>89</v>
      </c>
      <c r="F175" t="s">
        <v>89</v>
      </c>
      <c r="G175" t="s">
        <v>16</v>
      </c>
      <c r="H175" t="s">
        <v>18</v>
      </c>
      <c r="I175" t="s">
        <v>831</v>
      </c>
      <c r="N175">
        <v>125</v>
      </c>
      <c r="O175" t="s">
        <v>689</v>
      </c>
      <c r="P175" t="s">
        <v>204</v>
      </c>
    </row>
    <row r="176" spans="1:16" x14ac:dyDescent="0.2">
      <c r="A176" t="s">
        <v>64</v>
      </c>
      <c r="B176" t="s">
        <v>30</v>
      </c>
      <c r="C176" t="s">
        <v>390</v>
      </c>
      <c r="D176" t="s">
        <v>65</v>
      </c>
      <c r="E176" t="s">
        <v>89</v>
      </c>
      <c r="F176" t="s">
        <v>89</v>
      </c>
      <c r="G176" t="s">
        <v>16</v>
      </c>
      <c r="H176" t="s">
        <v>18</v>
      </c>
      <c r="I176" t="s">
        <v>832</v>
      </c>
      <c r="N176">
        <v>50</v>
      </c>
      <c r="O176" t="s">
        <v>615</v>
      </c>
      <c r="P176" t="s">
        <v>204</v>
      </c>
    </row>
    <row r="177" spans="1:16" x14ac:dyDescent="0.2">
      <c r="A177" t="s">
        <v>64</v>
      </c>
      <c r="B177" t="s">
        <v>30</v>
      </c>
      <c r="C177" t="s">
        <v>390</v>
      </c>
      <c r="D177" t="s">
        <v>65</v>
      </c>
      <c r="E177" t="s">
        <v>89</v>
      </c>
      <c r="F177" t="s">
        <v>89</v>
      </c>
      <c r="G177" t="s">
        <v>16</v>
      </c>
      <c r="H177" t="s">
        <v>18</v>
      </c>
      <c r="I177" t="s">
        <v>833</v>
      </c>
      <c r="N177">
        <v>50</v>
      </c>
      <c r="O177" t="s">
        <v>615</v>
      </c>
      <c r="P177" t="s">
        <v>204</v>
      </c>
    </row>
    <row r="178" spans="1:16" x14ac:dyDescent="0.2">
      <c r="A178" t="s">
        <v>835</v>
      </c>
      <c r="B178" t="s">
        <v>48</v>
      </c>
      <c r="C178" t="s">
        <v>834</v>
      </c>
      <c r="D178" t="s">
        <v>839</v>
      </c>
      <c r="E178" t="s">
        <v>838</v>
      </c>
      <c r="F178" t="s">
        <v>32</v>
      </c>
      <c r="G178" t="s">
        <v>23</v>
      </c>
      <c r="H178" t="s">
        <v>26</v>
      </c>
      <c r="I178" t="s">
        <v>836</v>
      </c>
      <c r="J178" t="s">
        <v>840</v>
      </c>
      <c r="K178" t="s">
        <v>841</v>
      </c>
      <c r="L178" t="s">
        <v>837</v>
      </c>
      <c r="N178">
        <v>3.75</v>
      </c>
      <c r="O178" t="s">
        <v>604</v>
      </c>
      <c r="P178" t="s">
        <v>206</v>
      </c>
    </row>
    <row r="179" spans="1:16" x14ac:dyDescent="0.2">
      <c r="A179" t="s">
        <v>835</v>
      </c>
      <c r="B179" t="s">
        <v>42</v>
      </c>
      <c r="C179" t="s">
        <v>834</v>
      </c>
      <c r="D179" t="s">
        <v>839</v>
      </c>
      <c r="E179" t="s">
        <v>838</v>
      </c>
      <c r="F179" t="s">
        <v>32</v>
      </c>
      <c r="G179" t="s">
        <v>23</v>
      </c>
      <c r="H179" t="s">
        <v>26</v>
      </c>
      <c r="I179" t="s">
        <v>842</v>
      </c>
      <c r="J179" t="s">
        <v>840</v>
      </c>
      <c r="K179" t="s">
        <v>841</v>
      </c>
      <c r="L179" t="s">
        <v>837</v>
      </c>
      <c r="N179">
        <v>185.93</v>
      </c>
      <c r="O179" t="s">
        <v>604</v>
      </c>
      <c r="P179" t="s">
        <v>206</v>
      </c>
    </row>
    <row r="180" spans="1:16" x14ac:dyDescent="0.2">
      <c r="A180" t="s">
        <v>569</v>
      </c>
      <c r="B180" t="s">
        <v>48</v>
      </c>
      <c r="C180" t="s">
        <v>843</v>
      </c>
      <c r="D180" t="s">
        <v>573</v>
      </c>
      <c r="E180" t="s">
        <v>572</v>
      </c>
      <c r="F180" t="s">
        <v>15</v>
      </c>
      <c r="G180" t="s">
        <v>16</v>
      </c>
      <c r="H180" t="s">
        <v>18</v>
      </c>
      <c r="I180" t="s">
        <v>844</v>
      </c>
      <c r="J180" t="s">
        <v>846</v>
      </c>
      <c r="K180" t="s">
        <v>847</v>
      </c>
      <c r="L180" t="s">
        <v>845</v>
      </c>
      <c r="N180">
        <v>159.82</v>
      </c>
      <c r="O180" t="s">
        <v>619</v>
      </c>
      <c r="P180" t="s">
        <v>206</v>
      </c>
    </row>
    <row r="181" spans="1:16" x14ac:dyDescent="0.2">
      <c r="A181" t="s">
        <v>121</v>
      </c>
      <c r="B181" t="s">
        <v>30</v>
      </c>
      <c r="C181" t="s">
        <v>319</v>
      </c>
      <c r="D181" t="s">
        <v>122</v>
      </c>
      <c r="E181" t="s">
        <v>45</v>
      </c>
      <c r="F181" t="s">
        <v>45</v>
      </c>
      <c r="G181" t="s">
        <v>16</v>
      </c>
      <c r="H181" t="s">
        <v>36</v>
      </c>
      <c r="I181" t="s">
        <v>848</v>
      </c>
      <c r="N181">
        <v>50</v>
      </c>
      <c r="O181" t="s">
        <v>626</v>
      </c>
      <c r="P181" t="s">
        <v>204</v>
      </c>
    </row>
    <row r="182" spans="1:16" x14ac:dyDescent="0.2">
      <c r="A182" t="s">
        <v>99</v>
      </c>
      <c r="B182" t="s">
        <v>47</v>
      </c>
      <c r="C182" t="s">
        <v>319</v>
      </c>
      <c r="D182" t="s">
        <v>100</v>
      </c>
      <c r="E182" t="s">
        <v>45</v>
      </c>
      <c r="F182" t="s">
        <v>45</v>
      </c>
      <c r="G182" t="s">
        <v>16</v>
      </c>
      <c r="H182" t="s">
        <v>33</v>
      </c>
      <c r="I182" t="s">
        <v>849</v>
      </c>
      <c r="N182">
        <v>30</v>
      </c>
      <c r="O182" t="s">
        <v>642</v>
      </c>
      <c r="P182" t="s">
        <v>204</v>
      </c>
    </row>
    <row r="183" spans="1:16" x14ac:dyDescent="0.2">
      <c r="A183" t="s">
        <v>569</v>
      </c>
      <c r="B183" t="s">
        <v>316</v>
      </c>
      <c r="C183" t="s">
        <v>850</v>
      </c>
      <c r="D183" t="s">
        <v>573</v>
      </c>
      <c r="E183" t="s">
        <v>853</v>
      </c>
      <c r="F183" t="s">
        <v>312</v>
      </c>
      <c r="G183" t="s">
        <v>16</v>
      </c>
      <c r="H183" t="s">
        <v>18</v>
      </c>
      <c r="I183" t="s">
        <v>851</v>
      </c>
      <c r="J183" t="s">
        <v>854</v>
      </c>
      <c r="K183" t="s">
        <v>855</v>
      </c>
      <c r="L183" t="s">
        <v>852</v>
      </c>
      <c r="N183">
        <v>779.9</v>
      </c>
      <c r="O183" t="s">
        <v>689</v>
      </c>
      <c r="P183" t="s">
        <v>317</v>
      </c>
    </row>
    <row r="184" spans="1:16" x14ac:dyDescent="0.2">
      <c r="A184" t="s">
        <v>858</v>
      </c>
      <c r="B184" t="s">
        <v>860</v>
      </c>
      <c r="C184" t="s">
        <v>857</v>
      </c>
      <c r="D184" t="s">
        <v>861</v>
      </c>
      <c r="E184" t="s">
        <v>856</v>
      </c>
      <c r="F184" t="s">
        <v>856</v>
      </c>
      <c r="G184" t="s">
        <v>40</v>
      </c>
      <c r="H184" t="s">
        <v>33</v>
      </c>
      <c r="I184" t="s">
        <v>859</v>
      </c>
      <c r="N184">
        <v>50</v>
      </c>
      <c r="O184" t="s">
        <v>655</v>
      </c>
      <c r="P184" t="s">
        <v>204</v>
      </c>
    </row>
    <row r="185" spans="1:16" x14ac:dyDescent="0.2">
      <c r="A185" t="s">
        <v>418</v>
      </c>
      <c r="B185" t="s">
        <v>48</v>
      </c>
      <c r="C185" t="s">
        <v>417</v>
      </c>
      <c r="D185" t="s">
        <v>419</v>
      </c>
      <c r="E185" t="s">
        <v>32</v>
      </c>
      <c r="F185" t="s">
        <v>32</v>
      </c>
      <c r="G185" t="s">
        <v>23</v>
      </c>
      <c r="H185" t="s">
        <v>36</v>
      </c>
      <c r="I185" t="s">
        <v>542</v>
      </c>
      <c r="J185" t="s">
        <v>457</v>
      </c>
      <c r="K185" t="s">
        <v>458</v>
      </c>
      <c r="L185" t="s">
        <v>862</v>
      </c>
      <c r="N185">
        <v>25</v>
      </c>
      <c r="O185" t="s">
        <v>604</v>
      </c>
      <c r="P185" t="s">
        <v>204</v>
      </c>
    </row>
    <row r="186" spans="1:16" x14ac:dyDescent="0.2">
      <c r="A186" t="s">
        <v>864</v>
      </c>
      <c r="B186" t="s">
        <v>47</v>
      </c>
      <c r="C186" t="s">
        <v>863</v>
      </c>
      <c r="D186" t="s">
        <v>866</v>
      </c>
      <c r="E186" t="s">
        <v>45</v>
      </c>
      <c r="F186" t="s">
        <v>45</v>
      </c>
      <c r="G186" t="s">
        <v>16</v>
      </c>
      <c r="H186" t="s">
        <v>18</v>
      </c>
      <c r="I186" t="s">
        <v>865</v>
      </c>
      <c r="N186">
        <v>25</v>
      </c>
      <c r="O186" t="s">
        <v>604</v>
      </c>
      <c r="P186" t="s">
        <v>204</v>
      </c>
    </row>
    <row r="187" spans="1:16" x14ac:dyDescent="0.2">
      <c r="A187" t="s">
        <v>864</v>
      </c>
      <c r="B187" t="s">
        <v>47</v>
      </c>
      <c r="C187" t="s">
        <v>863</v>
      </c>
      <c r="D187" t="s">
        <v>866</v>
      </c>
      <c r="E187" t="s">
        <v>45</v>
      </c>
      <c r="F187" t="s">
        <v>45</v>
      </c>
      <c r="G187" t="s">
        <v>16</v>
      </c>
      <c r="H187" t="s">
        <v>18</v>
      </c>
      <c r="I187" t="s">
        <v>867</v>
      </c>
      <c r="N187">
        <v>25</v>
      </c>
      <c r="O187" t="s">
        <v>604</v>
      </c>
      <c r="P187" t="s">
        <v>204</v>
      </c>
    </row>
    <row r="188" spans="1:16" x14ac:dyDescent="0.2">
      <c r="A188" t="s">
        <v>864</v>
      </c>
      <c r="B188" t="s">
        <v>47</v>
      </c>
      <c r="C188" t="s">
        <v>863</v>
      </c>
      <c r="D188" t="s">
        <v>866</v>
      </c>
      <c r="E188" t="s">
        <v>45</v>
      </c>
      <c r="F188" t="s">
        <v>45</v>
      </c>
      <c r="G188" t="s">
        <v>16</v>
      </c>
      <c r="H188" t="s">
        <v>18</v>
      </c>
      <c r="I188" t="s">
        <v>868</v>
      </c>
      <c r="N188">
        <v>25</v>
      </c>
      <c r="O188" t="s">
        <v>604</v>
      </c>
      <c r="P188" t="s">
        <v>204</v>
      </c>
    </row>
    <row r="189" spans="1:16" x14ac:dyDescent="0.2">
      <c r="A189" t="s">
        <v>864</v>
      </c>
      <c r="B189" t="s">
        <v>47</v>
      </c>
      <c r="C189" t="s">
        <v>863</v>
      </c>
      <c r="D189" t="s">
        <v>866</v>
      </c>
      <c r="E189" t="s">
        <v>45</v>
      </c>
      <c r="F189" t="s">
        <v>45</v>
      </c>
      <c r="G189" t="s">
        <v>16</v>
      </c>
      <c r="H189" t="s">
        <v>18</v>
      </c>
      <c r="I189" t="s">
        <v>869</v>
      </c>
      <c r="N189">
        <v>25</v>
      </c>
      <c r="O189" t="s">
        <v>604</v>
      </c>
      <c r="P189" t="s">
        <v>204</v>
      </c>
    </row>
    <row r="190" spans="1:16" x14ac:dyDescent="0.2">
      <c r="A190" t="s">
        <v>864</v>
      </c>
      <c r="B190" t="s">
        <v>47</v>
      </c>
      <c r="C190" t="s">
        <v>863</v>
      </c>
      <c r="D190" t="s">
        <v>866</v>
      </c>
      <c r="E190" t="s">
        <v>45</v>
      </c>
      <c r="F190" t="s">
        <v>45</v>
      </c>
      <c r="G190" t="s">
        <v>16</v>
      </c>
      <c r="H190" t="s">
        <v>18</v>
      </c>
      <c r="I190" t="s">
        <v>870</v>
      </c>
      <c r="N190">
        <v>25</v>
      </c>
      <c r="O190" t="s">
        <v>604</v>
      </c>
      <c r="P190" t="s">
        <v>204</v>
      </c>
    </row>
    <row r="191" spans="1:16" x14ac:dyDescent="0.2">
      <c r="A191" t="s">
        <v>864</v>
      </c>
      <c r="B191" t="s">
        <v>47</v>
      </c>
      <c r="C191" t="s">
        <v>863</v>
      </c>
      <c r="D191" t="s">
        <v>866</v>
      </c>
      <c r="E191" t="s">
        <v>45</v>
      </c>
      <c r="F191" t="s">
        <v>45</v>
      </c>
      <c r="G191" t="s">
        <v>16</v>
      </c>
      <c r="H191" t="s">
        <v>18</v>
      </c>
      <c r="I191" t="s">
        <v>871</v>
      </c>
      <c r="N191">
        <v>25</v>
      </c>
      <c r="O191" t="s">
        <v>604</v>
      </c>
      <c r="P191" t="s">
        <v>204</v>
      </c>
    </row>
    <row r="192" spans="1:16" x14ac:dyDescent="0.2">
      <c r="A192" t="s">
        <v>86</v>
      </c>
      <c r="B192" t="s">
        <v>30</v>
      </c>
      <c r="C192" t="s">
        <v>872</v>
      </c>
      <c r="D192" t="s">
        <v>87</v>
      </c>
      <c r="E192" t="s">
        <v>32</v>
      </c>
      <c r="F192" t="s">
        <v>32</v>
      </c>
      <c r="G192" t="s">
        <v>23</v>
      </c>
      <c r="H192" t="s">
        <v>33</v>
      </c>
      <c r="I192" t="s">
        <v>873</v>
      </c>
      <c r="J192" t="s">
        <v>82</v>
      </c>
      <c r="K192" t="s">
        <v>83</v>
      </c>
      <c r="L192" t="s">
        <v>774</v>
      </c>
      <c r="N192">
        <v>59.43</v>
      </c>
      <c r="O192" t="s">
        <v>615</v>
      </c>
      <c r="P192" t="s">
        <v>204</v>
      </c>
    </row>
    <row r="193" spans="1:16" x14ac:dyDescent="0.2">
      <c r="A193" t="s">
        <v>86</v>
      </c>
      <c r="B193" t="s">
        <v>48</v>
      </c>
      <c r="C193" t="s">
        <v>872</v>
      </c>
      <c r="D193" t="s">
        <v>87</v>
      </c>
      <c r="E193" t="s">
        <v>32</v>
      </c>
      <c r="F193" t="s">
        <v>32</v>
      </c>
      <c r="G193" t="s">
        <v>23</v>
      </c>
      <c r="H193" t="s">
        <v>33</v>
      </c>
      <c r="I193" t="s">
        <v>874</v>
      </c>
      <c r="J193" t="s">
        <v>82</v>
      </c>
      <c r="K193" t="s">
        <v>83</v>
      </c>
      <c r="L193" t="s">
        <v>681</v>
      </c>
      <c r="N193">
        <v>64.13</v>
      </c>
      <c r="O193" t="s">
        <v>655</v>
      </c>
      <c r="P193" t="s">
        <v>204</v>
      </c>
    </row>
    <row r="194" spans="1:16" x14ac:dyDescent="0.2">
      <c r="A194" t="s">
        <v>356</v>
      </c>
      <c r="B194" t="s">
        <v>30</v>
      </c>
      <c r="C194" t="s">
        <v>44</v>
      </c>
      <c r="D194" t="s">
        <v>357</v>
      </c>
      <c r="E194" t="s">
        <v>43</v>
      </c>
      <c r="F194" t="s">
        <v>43</v>
      </c>
      <c r="G194" t="s">
        <v>16</v>
      </c>
      <c r="H194" t="s">
        <v>26</v>
      </c>
      <c r="I194" t="s">
        <v>875</v>
      </c>
      <c r="N194">
        <v>50</v>
      </c>
      <c r="O194" t="s">
        <v>615</v>
      </c>
      <c r="P194" t="s">
        <v>204</v>
      </c>
    </row>
    <row r="195" spans="1:16" x14ac:dyDescent="0.2">
      <c r="A195" t="s">
        <v>356</v>
      </c>
      <c r="B195" t="s">
        <v>30</v>
      </c>
      <c r="C195" t="s">
        <v>44</v>
      </c>
      <c r="D195" t="s">
        <v>357</v>
      </c>
      <c r="E195" t="s">
        <v>43</v>
      </c>
      <c r="F195" t="s">
        <v>43</v>
      </c>
      <c r="G195" t="s">
        <v>16</v>
      </c>
      <c r="H195" t="s">
        <v>26</v>
      </c>
      <c r="I195" t="s">
        <v>876</v>
      </c>
      <c r="N195">
        <v>25</v>
      </c>
      <c r="O195" t="s">
        <v>626</v>
      </c>
      <c r="P195" t="s">
        <v>204</v>
      </c>
    </row>
    <row r="196" spans="1:16" x14ac:dyDescent="0.2">
      <c r="A196" t="s">
        <v>392</v>
      </c>
      <c r="B196" t="s">
        <v>47</v>
      </c>
      <c r="C196" t="s">
        <v>44</v>
      </c>
      <c r="D196" t="s">
        <v>393</v>
      </c>
      <c r="E196" t="s">
        <v>43</v>
      </c>
      <c r="F196" t="s">
        <v>43</v>
      </c>
      <c r="G196" t="s">
        <v>16</v>
      </c>
      <c r="H196" t="s">
        <v>26</v>
      </c>
      <c r="I196" t="s">
        <v>877</v>
      </c>
      <c r="N196">
        <v>50</v>
      </c>
      <c r="O196" t="s">
        <v>604</v>
      </c>
      <c r="P196" t="s">
        <v>204</v>
      </c>
    </row>
    <row r="197" spans="1:16" x14ac:dyDescent="0.2">
      <c r="A197" t="s">
        <v>356</v>
      </c>
      <c r="B197" t="s">
        <v>30</v>
      </c>
      <c r="C197" t="s">
        <v>44</v>
      </c>
      <c r="D197" t="s">
        <v>357</v>
      </c>
      <c r="E197" t="s">
        <v>43</v>
      </c>
      <c r="F197" t="s">
        <v>43</v>
      </c>
      <c r="G197" t="s">
        <v>16</v>
      </c>
      <c r="H197" t="s">
        <v>26</v>
      </c>
      <c r="I197" t="s">
        <v>878</v>
      </c>
      <c r="N197">
        <v>200</v>
      </c>
      <c r="O197" t="s">
        <v>689</v>
      </c>
      <c r="P197" t="s">
        <v>204</v>
      </c>
    </row>
    <row r="198" spans="1:16" x14ac:dyDescent="0.2">
      <c r="A198" t="s">
        <v>356</v>
      </c>
      <c r="B198" t="s">
        <v>30</v>
      </c>
      <c r="C198" t="s">
        <v>44</v>
      </c>
      <c r="D198" t="s">
        <v>357</v>
      </c>
      <c r="E198" t="s">
        <v>43</v>
      </c>
      <c r="F198" t="s">
        <v>43</v>
      </c>
      <c r="G198" t="s">
        <v>16</v>
      </c>
      <c r="H198" t="s">
        <v>26</v>
      </c>
      <c r="I198" t="s">
        <v>879</v>
      </c>
      <c r="N198">
        <v>200</v>
      </c>
      <c r="O198" t="s">
        <v>689</v>
      </c>
      <c r="P198" t="s">
        <v>204</v>
      </c>
    </row>
    <row r="199" spans="1:16" x14ac:dyDescent="0.2">
      <c r="A199" t="s">
        <v>356</v>
      </c>
      <c r="B199" t="s">
        <v>30</v>
      </c>
      <c r="C199" t="s">
        <v>44</v>
      </c>
      <c r="D199" t="s">
        <v>357</v>
      </c>
      <c r="E199" t="s">
        <v>43</v>
      </c>
      <c r="F199" t="s">
        <v>43</v>
      </c>
      <c r="G199" t="s">
        <v>16</v>
      </c>
      <c r="H199" t="s">
        <v>26</v>
      </c>
      <c r="I199" t="s">
        <v>880</v>
      </c>
      <c r="N199">
        <v>50</v>
      </c>
      <c r="O199" t="s">
        <v>626</v>
      </c>
      <c r="P199" t="s">
        <v>204</v>
      </c>
    </row>
    <row r="200" spans="1:16" x14ac:dyDescent="0.2">
      <c r="A200" t="s">
        <v>356</v>
      </c>
      <c r="B200" t="s">
        <v>30</v>
      </c>
      <c r="C200" t="s">
        <v>44</v>
      </c>
      <c r="D200" t="s">
        <v>357</v>
      </c>
      <c r="E200" t="s">
        <v>43</v>
      </c>
      <c r="F200" t="s">
        <v>43</v>
      </c>
      <c r="G200" t="s">
        <v>16</v>
      </c>
      <c r="H200" t="s">
        <v>26</v>
      </c>
      <c r="I200" t="s">
        <v>881</v>
      </c>
      <c r="N200">
        <v>100</v>
      </c>
      <c r="O200" t="s">
        <v>615</v>
      </c>
      <c r="P200" t="s">
        <v>204</v>
      </c>
    </row>
    <row r="201" spans="1:16" x14ac:dyDescent="0.2">
      <c r="A201" t="s">
        <v>356</v>
      </c>
      <c r="B201" t="s">
        <v>30</v>
      </c>
      <c r="C201" t="s">
        <v>44</v>
      </c>
      <c r="D201" t="s">
        <v>357</v>
      </c>
      <c r="E201" t="s">
        <v>43</v>
      </c>
      <c r="F201" t="s">
        <v>43</v>
      </c>
      <c r="G201" t="s">
        <v>16</v>
      </c>
      <c r="H201" t="s">
        <v>26</v>
      </c>
      <c r="I201" t="s">
        <v>882</v>
      </c>
      <c r="N201">
        <v>50</v>
      </c>
      <c r="O201" t="s">
        <v>689</v>
      </c>
      <c r="P201" t="s">
        <v>204</v>
      </c>
    </row>
    <row r="202" spans="1:16" x14ac:dyDescent="0.2">
      <c r="A202" t="s">
        <v>883</v>
      </c>
      <c r="B202" t="s">
        <v>30</v>
      </c>
      <c r="C202" t="s">
        <v>44</v>
      </c>
      <c r="D202" t="s">
        <v>886</v>
      </c>
      <c r="E202" t="s">
        <v>15</v>
      </c>
      <c r="F202" t="s">
        <v>15</v>
      </c>
      <c r="G202" t="s">
        <v>40</v>
      </c>
      <c r="H202" t="s">
        <v>18</v>
      </c>
      <c r="I202" t="s">
        <v>884</v>
      </c>
      <c r="J202" t="s">
        <v>887</v>
      </c>
      <c r="K202" t="s">
        <v>888</v>
      </c>
      <c r="L202" t="s">
        <v>885</v>
      </c>
      <c r="N202">
        <v>2530</v>
      </c>
      <c r="O202" t="s">
        <v>655</v>
      </c>
      <c r="P202" t="s">
        <v>204</v>
      </c>
    </row>
    <row r="203" spans="1:16" x14ac:dyDescent="0.2">
      <c r="A203" t="s">
        <v>889</v>
      </c>
      <c r="B203" t="s">
        <v>48</v>
      </c>
      <c r="C203" t="s">
        <v>44</v>
      </c>
      <c r="D203" t="s">
        <v>892</v>
      </c>
      <c r="E203" t="s">
        <v>15</v>
      </c>
      <c r="F203" t="s">
        <v>15</v>
      </c>
      <c r="G203" t="s">
        <v>16</v>
      </c>
      <c r="H203" t="s">
        <v>18</v>
      </c>
      <c r="I203" t="s">
        <v>890</v>
      </c>
      <c r="J203" t="s">
        <v>893</v>
      </c>
      <c r="K203" t="s">
        <v>894</v>
      </c>
      <c r="L203" t="s">
        <v>891</v>
      </c>
      <c r="N203">
        <v>7</v>
      </c>
      <c r="O203" t="s">
        <v>626</v>
      </c>
      <c r="P203" t="s">
        <v>317</v>
      </c>
    </row>
    <row r="204" spans="1:16" x14ac:dyDescent="0.2">
      <c r="A204" t="s">
        <v>145</v>
      </c>
      <c r="B204" t="s">
        <v>48</v>
      </c>
      <c r="C204" t="s">
        <v>44</v>
      </c>
      <c r="D204" t="s">
        <v>146</v>
      </c>
      <c r="E204" t="s">
        <v>45</v>
      </c>
      <c r="F204" t="s">
        <v>45</v>
      </c>
      <c r="G204" t="s">
        <v>16</v>
      </c>
      <c r="H204" t="s">
        <v>18</v>
      </c>
      <c r="I204" t="s">
        <v>449</v>
      </c>
      <c r="J204" t="s">
        <v>82</v>
      </c>
      <c r="K204" t="s">
        <v>83</v>
      </c>
      <c r="L204" t="s">
        <v>649</v>
      </c>
      <c r="N204">
        <v>161.99</v>
      </c>
      <c r="O204" t="s">
        <v>647</v>
      </c>
      <c r="P204" t="s">
        <v>204</v>
      </c>
    </row>
    <row r="205" spans="1:16" x14ac:dyDescent="0.2">
      <c r="A205" t="s">
        <v>17</v>
      </c>
      <c r="B205" t="s">
        <v>48</v>
      </c>
      <c r="C205" t="s">
        <v>324</v>
      </c>
      <c r="D205" t="s">
        <v>21</v>
      </c>
      <c r="E205" t="s">
        <v>15</v>
      </c>
      <c r="F205" t="s">
        <v>15</v>
      </c>
      <c r="G205" t="s">
        <v>16</v>
      </c>
      <c r="H205" t="s">
        <v>18</v>
      </c>
      <c r="I205" t="s">
        <v>895</v>
      </c>
      <c r="J205" t="s">
        <v>897</v>
      </c>
      <c r="K205" t="s">
        <v>898</v>
      </c>
      <c r="L205" t="s">
        <v>896</v>
      </c>
      <c r="N205">
        <v>20</v>
      </c>
      <c r="O205" t="s">
        <v>619</v>
      </c>
      <c r="P205" t="s">
        <v>201</v>
      </c>
    </row>
    <row r="206" spans="1:16" x14ac:dyDescent="0.2">
      <c r="A206" t="s">
        <v>17</v>
      </c>
      <c r="B206" t="s">
        <v>48</v>
      </c>
      <c r="C206" t="s">
        <v>324</v>
      </c>
      <c r="D206" t="s">
        <v>21</v>
      </c>
      <c r="E206" t="s">
        <v>15</v>
      </c>
      <c r="F206" t="s">
        <v>15</v>
      </c>
      <c r="G206" t="s">
        <v>16</v>
      </c>
      <c r="H206" t="s">
        <v>18</v>
      </c>
      <c r="I206" t="s">
        <v>899</v>
      </c>
      <c r="J206" t="s">
        <v>897</v>
      </c>
      <c r="K206" t="s">
        <v>898</v>
      </c>
      <c r="L206" t="s">
        <v>896</v>
      </c>
      <c r="N206">
        <v>30</v>
      </c>
      <c r="O206" t="s">
        <v>619</v>
      </c>
      <c r="P206" t="s">
        <v>201</v>
      </c>
    </row>
    <row r="207" spans="1:16" x14ac:dyDescent="0.2">
      <c r="A207" t="s">
        <v>86</v>
      </c>
      <c r="B207" t="s">
        <v>37</v>
      </c>
      <c r="C207" t="s">
        <v>900</v>
      </c>
      <c r="D207" t="s">
        <v>87</v>
      </c>
      <c r="E207" t="s">
        <v>32</v>
      </c>
      <c r="F207" t="s">
        <v>32</v>
      </c>
      <c r="G207" t="s">
        <v>23</v>
      </c>
      <c r="H207" t="s">
        <v>33</v>
      </c>
      <c r="I207" t="s">
        <v>901</v>
      </c>
      <c r="J207" t="s">
        <v>549</v>
      </c>
      <c r="K207" t="s">
        <v>550</v>
      </c>
      <c r="L207" t="s">
        <v>902</v>
      </c>
      <c r="N207">
        <v>28.29</v>
      </c>
      <c r="O207" t="s">
        <v>642</v>
      </c>
      <c r="P207" t="s">
        <v>206</v>
      </c>
    </row>
    <row r="208" spans="1:16" x14ac:dyDescent="0.2">
      <c r="A208" t="s">
        <v>86</v>
      </c>
      <c r="B208" t="s">
        <v>42</v>
      </c>
      <c r="C208" t="s">
        <v>900</v>
      </c>
      <c r="D208" t="s">
        <v>87</v>
      </c>
      <c r="E208" t="s">
        <v>32</v>
      </c>
      <c r="F208" t="s">
        <v>32</v>
      </c>
      <c r="G208" t="s">
        <v>23</v>
      </c>
      <c r="H208" t="s">
        <v>33</v>
      </c>
      <c r="I208" t="s">
        <v>903</v>
      </c>
      <c r="J208" t="s">
        <v>549</v>
      </c>
      <c r="K208" t="s">
        <v>550</v>
      </c>
      <c r="L208" t="s">
        <v>904</v>
      </c>
      <c r="N208">
        <v>61.61</v>
      </c>
      <c r="O208" t="s">
        <v>626</v>
      </c>
      <c r="P208" t="s">
        <v>206</v>
      </c>
    </row>
    <row r="209" spans="1:16" x14ac:dyDescent="0.2">
      <c r="A209" t="s">
        <v>29</v>
      </c>
      <c r="B209" t="s">
        <v>48</v>
      </c>
      <c r="C209" t="s">
        <v>251</v>
      </c>
      <c r="D209" t="s">
        <v>31</v>
      </c>
      <c r="E209" t="s">
        <v>907</v>
      </c>
      <c r="F209" t="s">
        <v>15</v>
      </c>
      <c r="G209" t="s">
        <v>16</v>
      </c>
      <c r="H209" t="s">
        <v>18</v>
      </c>
      <c r="I209" t="s">
        <v>905</v>
      </c>
      <c r="J209" t="s">
        <v>908</v>
      </c>
      <c r="K209" t="s">
        <v>909</v>
      </c>
      <c r="L209" t="s">
        <v>906</v>
      </c>
      <c r="N209">
        <v>25.48</v>
      </c>
      <c r="O209" t="s">
        <v>689</v>
      </c>
      <c r="P209" t="s">
        <v>206</v>
      </c>
    </row>
    <row r="210" spans="1:16" x14ac:dyDescent="0.2">
      <c r="A210" t="s">
        <v>29</v>
      </c>
      <c r="B210" t="s">
        <v>51</v>
      </c>
      <c r="C210" t="s">
        <v>251</v>
      </c>
      <c r="D210" t="s">
        <v>31</v>
      </c>
      <c r="E210" t="s">
        <v>907</v>
      </c>
      <c r="F210" t="s">
        <v>15</v>
      </c>
      <c r="G210" t="s">
        <v>16</v>
      </c>
      <c r="H210" t="s">
        <v>18</v>
      </c>
      <c r="I210" t="s">
        <v>910</v>
      </c>
      <c r="J210" t="s">
        <v>908</v>
      </c>
      <c r="K210" t="s">
        <v>909</v>
      </c>
      <c r="L210" t="s">
        <v>906</v>
      </c>
      <c r="N210">
        <v>11.45</v>
      </c>
      <c r="O210" t="s">
        <v>689</v>
      </c>
      <c r="P210" t="s">
        <v>204</v>
      </c>
    </row>
    <row r="211" spans="1:16" x14ac:dyDescent="0.2">
      <c r="A211" t="s">
        <v>350</v>
      </c>
      <c r="B211" t="s">
        <v>48</v>
      </c>
      <c r="C211" t="s">
        <v>349</v>
      </c>
      <c r="D211" t="s">
        <v>351</v>
      </c>
      <c r="E211" t="s">
        <v>45</v>
      </c>
      <c r="F211" t="s">
        <v>45</v>
      </c>
      <c r="G211" t="s">
        <v>16</v>
      </c>
      <c r="H211" t="s">
        <v>18</v>
      </c>
      <c r="I211" t="s">
        <v>911</v>
      </c>
      <c r="J211" t="s">
        <v>82</v>
      </c>
      <c r="K211" t="s">
        <v>83</v>
      </c>
      <c r="L211" t="s">
        <v>649</v>
      </c>
      <c r="N211">
        <v>390.47</v>
      </c>
      <c r="O211" t="s">
        <v>647</v>
      </c>
      <c r="P211" t="s">
        <v>204</v>
      </c>
    </row>
    <row r="212" spans="1:16" x14ac:dyDescent="0.2">
      <c r="A212" t="s">
        <v>914</v>
      </c>
      <c r="B212" t="s">
        <v>27</v>
      </c>
      <c r="C212" t="s">
        <v>913</v>
      </c>
      <c r="D212" t="s">
        <v>917</v>
      </c>
      <c r="E212" t="s">
        <v>912</v>
      </c>
      <c r="F212" t="s">
        <v>912</v>
      </c>
      <c r="G212" t="s">
        <v>23</v>
      </c>
      <c r="H212" t="s">
        <v>26</v>
      </c>
      <c r="I212" t="s">
        <v>915</v>
      </c>
      <c r="J212" t="s">
        <v>918</v>
      </c>
      <c r="K212" t="s">
        <v>919</v>
      </c>
      <c r="L212" t="s">
        <v>916</v>
      </c>
      <c r="N212">
        <v>98.3</v>
      </c>
      <c r="O212" t="s">
        <v>619</v>
      </c>
      <c r="P212" t="s">
        <v>206</v>
      </c>
    </row>
    <row r="213" spans="1:16" x14ac:dyDescent="0.2">
      <c r="A213" t="s">
        <v>921</v>
      </c>
      <c r="B213" t="s">
        <v>116</v>
      </c>
      <c r="C213" t="s">
        <v>318</v>
      </c>
      <c r="D213" t="s">
        <v>923</v>
      </c>
      <c r="E213" t="s">
        <v>39</v>
      </c>
      <c r="F213" t="s">
        <v>39</v>
      </c>
      <c r="G213" t="s">
        <v>40</v>
      </c>
      <c r="H213" t="s">
        <v>41</v>
      </c>
      <c r="I213" t="s">
        <v>364</v>
      </c>
      <c r="J213" t="s">
        <v>367</v>
      </c>
      <c r="K213" t="s">
        <v>368</v>
      </c>
      <c r="L213" t="s">
        <v>922</v>
      </c>
      <c r="M213" t="s">
        <v>920</v>
      </c>
      <c r="N213">
        <v>210</v>
      </c>
      <c r="O213" t="s">
        <v>604</v>
      </c>
      <c r="P213" t="s">
        <v>208</v>
      </c>
    </row>
    <row r="214" spans="1:16" x14ac:dyDescent="0.2">
      <c r="A214" t="s">
        <v>921</v>
      </c>
      <c r="B214" t="s">
        <v>116</v>
      </c>
      <c r="C214" t="s">
        <v>318</v>
      </c>
      <c r="D214" t="s">
        <v>923</v>
      </c>
      <c r="E214" t="s">
        <v>39</v>
      </c>
      <c r="F214" t="s">
        <v>39</v>
      </c>
      <c r="G214" t="s">
        <v>40</v>
      </c>
      <c r="H214" t="s">
        <v>41</v>
      </c>
      <c r="I214" t="s">
        <v>925</v>
      </c>
      <c r="J214" t="s">
        <v>367</v>
      </c>
      <c r="K214" t="s">
        <v>368</v>
      </c>
      <c r="L214" t="s">
        <v>926</v>
      </c>
      <c r="M214" t="s">
        <v>924</v>
      </c>
      <c r="N214">
        <v>150</v>
      </c>
      <c r="O214" t="s">
        <v>604</v>
      </c>
      <c r="P214" t="s">
        <v>208</v>
      </c>
    </row>
    <row r="215" spans="1:16" x14ac:dyDescent="0.2">
      <c r="A215" t="s">
        <v>927</v>
      </c>
      <c r="B215" t="s">
        <v>51</v>
      </c>
      <c r="C215" t="s">
        <v>54</v>
      </c>
      <c r="D215" t="s">
        <v>930</v>
      </c>
      <c r="E215" t="s">
        <v>53</v>
      </c>
      <c r="F215" t="s">
        <v>53</v>
      </c>
      <c r="G215" t="s">
        <v>16</v>
      </c>
      <c r="H215" t="s">
        <v>36</v>
      </c>
      <c r="I215" t="s">
        <v>928</v>
      </c>
      <c r="J215" t="s">
        <v>931</v>
      </c>
      <c r="K215" t="s">
        <v>932</v>
      </c>
      <c r="L215" t="s">
        <v>929</v>
      </c>
      <c r="N215">
        <v>6</v>
      </c>
      <c r="O215" t="s">
        <v>655</v>
      </c>
      <c r="P215" t="s">
        <v>208</v>
      </c>
    </row>
    <row r="216" spans="1:16" x14ac:dyDescent="0.2">
      <c r="A216" t="s">
        <v>55</v>
      </c>
      <c r="B216" t="s">
        <v>51</v>
      </c>
      <c r="C216" t="s">
        <v>54</v>
      </c>
      <c r="D216" t="s">
        <v>57</v>
      </c>
      <c r="E216" t="s">
        <v>56</v>
      </c>
      <c r="F216" t="s">
        <v>53</v>
      </c>
      <c r="G216" t="s">
        <v>40</v>
      </c>
      <c r="H216" t="s">
        <v>41</v>
      </c>
      <c r="I216" t="s">
        <v>148</v>
      </c>
      <c r="J216" t="s">
        <v>58</v>
      </c>
      <c r="K216" t="s">
        <v>59</v>
      </c>
      <c r="L216" t="s">
        <v>933</v>
      </c>
      <c r="N216">
        <v>6.54</v>
      </c>
      <c r="O216" t="s">
        <v>615</v>
      </c>
      <c r="P216" t="s">
        <v>208</v>
      </c>
    </row>
    <row r="217" spans="1:16" x14ac:dyDescent="0.2">
      <c r="A217" t="s">
        <v>55</v>
      </c>
      <c r="B217" t="s">
        <v>51</v>
      </c>
      <c r="C217" t="s">
        <v>54</v>
      </c>
      <c r="D217" t="s">
        <v>57</v>
      </c>
      <c r="E217" t="s">
        <v>56</v>
      </c>
      <c r="F217" t="s">
        <v>53</v>
      </c>
      <c r="G217" t="s">
        <v>40</v>
      </c>
      <c r="H217" t="s">
        <v>41</v>
      </c>
      <c r="I217" t="s">
        <v>141</v>
      </c>
      <c r="J217" t="s">
        <v>58</v>
      </c>
      <c r="K217" t="s">
        <v>59</v>
      </c>
      <c r="L217" t="s">
        <v>934</v>
      </c>
      <c r="N217">
        <v>5.45</v>
      </c>
      <c r="O217" t="s">
        <v>619</v>
      </c>
      <c r="P217" t="s">
        <v>208</v>
      </c>
    </row>
    <row r="218" spans="1:16" x14ac:dyDescent="0.2">
      <c r="A218" t="s">
        <v>55</v>
      </c>
      <c r="B218" t="s">
        <v>51</v>
      </c>
      <c r="C218" t="s">
        <v>54</v>
      </c>
      <c r="D218" t="s">
        <v>57</v>
      </c>
      <c r="E218" t="s">
        <v>56</v>
      </c>
      <c r="F218" t="s">
        <v>53</v>
      </c>
      <c r="G218" t="s">
        <v>40</v>
      </c>
      <c r="H218" t="s">
        <v>41</v>
      </c>
      <c r="I218" t="s">
        <v>141</v>
      </c>
      <c r="J218" t="s">
        <v>58</v>
      </c>
      <c r="K218" t="s">
        <v>59</v>
      </c>
      <c r="L218" t="s">
        <v>935</v>
      </c>
      <c r="N218">
        <v>5.35</v>
      </c>
      <c r="O218" t="s">
        <v>604</v>
      </c>
      <c r="P218" t="s">
        <v>208</v>
      </c>
    </row>
    <row r="219" spans="1:16" x14ac:dyDescent="0.2">
      <c r="A219" t="s">
        <v>55</v>
      </c>
      <c r="B219" t="s">
        <v>51</v>
      </c>
      <c r="C219" t="s">
        <v>54</v>
      </c>
      <c r="D219" t="s">
        <v>57</v>
      </c>
      <c r="E219" t="s">
        <v>56</v>
      </c>
      <c r="F219" t="s">
        <v>53</v>
      </c>
      <c r="G219" t="s">
        <v>40</v>
      </c>
      <c r="H219" t="s">
        <v>41</v>
      </c>
      <c r="I219" t="s">
        <v>141</v>
      </c>
      <c r="J219" t="s">
        <v>58</v>
      </c>
      <c r="K219" t="s">
        <v>59</v>
      </c>
      <c r="L219" t="s">
        <v>936</v>
      </c>
      <c r="N219">
        <v>6.54</v>
      </c>
      <c r="O219" t="s">
        <v>689</v>
      </c>
      <c r="P219" t="s">
        <v>208</v>
      </c>
    </row>
    <row r="220" spans="1:16" x14ac:dyDescent="0.2">
      <c r="A220" t="s">
        <v>55</v>
      </c>
      <c r="B220" t="s">
        <v>51</v>
      </c>
      <c r="C220" t="s">
        <v>54</v>
      </c>
      <c r="D220" t="s">
        <v>57</v>
      </c>
      <c r="E220" t="s">
        <v>56</v>
      </c>
      <c r="F220" t="s">
        <v>53</v>
      </c>
      <c r="G220" t="s">
        <v>40</v>
      </c>
      <c r="H220" t="s">
        <v>41</v>
      </c>
      <c r="I220" t="s">
        <v>539</v>
      </c>
      <c r="J220" t="s">
        <v>58</v>
      </c>
      <c r="K220" t="s">
        <v>59</v>
      </c>
      <c r="L220" t="s">
        <v>937</v>
      </c>
      <c r="N220">
        <v>6.54</v>
      </c>
      <c r="O220" t="s">
        <v>610</v>
      </c>
      <c r="P220" t="s">
        <v>208</v>
      </c>
    </row>
    <row r="221" spans="1:16" x14ac:dyDescent="0.2">
      <c r="A221" t="s">
        <v>55</v>
      </c>
      <c r="B221" t="s">
        <v>51</v>
      </c>
      <c r="C221" t="s">
        <v>54</v>
      </c>
      <c r="D221" t="s">
        <v>57</v>
      </c>
      <c r="E221" t="s">
        <v>56</v>
      </c>
      <c r="F221" t="s">
        <v>53</v>
      </c>
      <c r="G221" t="s">
        <v>40</v>
      </c>
      <c r="H221" t="s">
        <v>41</v>
      </c>
      <c r="I221" t="s">
        <v>141</v>
      </c>
      <c r="J221" t="s">
        <v>58</v>
      </c>
      <c r="K221" t="s">
        <v>59</v>
      </c>
      <c r="L221" t="s">
        <v>938</v>
      </c>
      <c r="N221">
        <v>6</v>
      </c>
      <c r="O221" t="s">
        <v>642</v>
      </c>
      <c r="P221" t="s">
        <v>208</v>
      </c>
    </row>
    <row r="222" spans="1:16" x14ac:dyDescent="0.2">
      <c r="A222" t="s">
        <v>55</v>
      </c>
      <c r="B222" t="s">
        <v>51</v>
      </c>
      <c r="C222" t="s">
        <v>54</v>
      </c>
      <c r="D222" t="s">
        <v>57</v>
      </c>
      <c r="E222" t="s">
        <v>56</v>
      </c>
      <c r="F222" t="s">
        <v>53</v>
      </c>
      <c r="G222" t="s">
        <v>40</v>
      </c>
      <c r="H222" t="s">
        <v>41</v>
      </c>
      <c r="I222" t="s">
        <v>939</v>
      </c>
      <c r="J222" t="s">
        <v>58</v>
      </c>
      <c r="K222" t="s">
        <v>59</v>
      </c>
      <c r="L222" t="s">
        <v>940</v>
      </c>
      <c r="N222">
        <v>5.45</v>
      </c>
      <c r="O222" t="s">
        <v>642</v>
      </c>
      <c r="P222" t="s">
        <v>208</v>
      </c>
    </row>
    <row r="223" spans="1:16" x14ac:dyDescent="0.2">
      <c r="A223" t="s">
        <v>941</v>
      </c>
      <c r="B223" t="s">
        <v>48</v>
      </c>
      <c r="C223" t="s">
        <v>54</v>
      </c>
      <c r="D223" t="s">
        <v>944</v>
      </c>
      <c r="E223" t="s">
        <v>53</v>
      </c>
      <c r="F223" t="s">
        <v>53</v>
      </c>
      <c r="G223" t="s">
        <v>16</v>
      </c>
      <c r="H223" t="s">
        <v>33</v>
      </c>
      <c r="I223" t="s">
        <v>942</v>
      </c>
      <c r="J223" t="s">
        <v>945</v>
      </c>
      <c r="K223" t="s">
        <v>946</v>
      </c>
      <c r="L223" t="s">
        <v>943</v>
      </c>
      <c r="N223">
        <v>25</v>
      </c>
      <c r="O223" t="s">
        <v>655</v>
      </c>
      <c r="P223" t="s">
        <v>208</v>
      </c>
    </row>
    <row r="224" spans="1:16" x14ac:dyDescent="0.2">
      <c r="A224" t="s">
        <v>941</v>
      </c>
      <c r="B224" t="s">
        <v>42</v>
      </c>
      <c r="C224" t="s">
        <v>54</v>
      </c>
      <c r="D224" t="s">
        <v>944</v>
      </c>
      <c r="E224" t="s">
        <v>53</v>
      </c>
      <c r="F224" t="s">
        <v>53</v>
      </c>
      <c r="G224" t="s">
        <v>16</v>
      </c>
      <c r="H224" t="s">
        <v>33</v>
      </c>
      <c r="I224" t="s">
        <v>947</v>
      </c>
      <c r="J224" t="s">
        <v>949</v>
      </c>
      <c r="K224" t="s">
        <v>950</v>
      </c>
      <c r="L224" t="s">
        <v>948</v>
      </c>
      <c r="N224">
        <v>35</v>
      </c>
      <c r="O224" t="s">
        <v>604</v>
      </c>
      <c r="P224" t="s">
        <v>208</v>
      </c>
    </row>
    <row r="225" spans="1:16" x14ac:dyDescent="0.2">
      <c r="A225" t="s">
        <v>941</v>
      </c>
      <c r="B225" t="s">
        <v>42</v>
      </c>
      <c r="C225" t="s">
        <v>54</v>
      </c>
      <c r="D225" t="s">
        <v>944</v>
      </c>
      <c r="E225" t="s">
        <v>53</v>
      </c>
      <c r="F225" t="s">
        <v>53</v>
      </c>
      <c r="G225" t="s">
        <v>16</v>
      </c>
      <c r="H225" t="s">
        <v>33</v>
      </c>
      <c r="I225" t="s">
        <v>951</v>
      </c>
      <c r="J225" t="s">
        <v>949</v>
      </c>
      <c r="K225" t="s">
        <v>950</v>
      </c>
      <c r="L225" t="s">
        <v>952</v>
      </c>
      <c r="N225">
        <v>68.7</v>
      </c>
      <c r="O225" t="s">
        <v>610</v>
      </c>
      <c r="P225" t="s">
        <v>208</v>
      </c>
    </row>
    <row r="226" spans="1:16" x14ac:dyDescent="0.2">
      <c r="A226" t="s">
        <v>941</v>
      </c>
      <c r="B226" t="s">
        <v>42</v>
      </c>
      <c r="C226" t="s">
        <v>54</v>
      </c>
      <c r="D226" t="s">
        <v>944</v>
      </c>
      <c r="E226" t="s">
        <v>53</v>
      </c>
      <c r="F226" t="s">
        <v>53</v>
      </c>
      <c r="G226" t="s">
        <v>16</v>
      </c>
      <c r="H226" t="s">
        <v>33</v>
      </c>
      <c r="I226" t="s">
        <v>953</v>
      </c>
      <c r="J226" t="s">
        <v>945</v>
      </c>
      <c r="K226" t="s">
        <v>946</v>
      </c>
      <c r="L226" t="s">
        <v>943</v>
      </c>
      <c r="N226">
        <v>21</v>
      </c>
      <c r="O226" t="s">
        <v>655</v>
      </c>
      <c r="P226" t="s">
        <v>208</v>
      </c>
    </row>
    <row r="227" spans="1:16" x14ac:dyDescent="0.2">
      <c r="A227" t="s">
        <v>95</v>
      </c>
      <c r="B227" t="s">
        <v>116</v>
      </c>
      <c r="C227" t="s">
        <v>73</v>
      </c>
      <c r="D227" t="s">
        <v>96</v>
      </c>
      <c r="E227" t="s">
        <v>70</v>
      </c>
      <c r="F227" t="s">
        <v>45</v>
      </c>
      <c r="G227" t="s">
        <v>16</v>
      </c>
      <c r="H227" t="s">
        <v>26</v>
      </c>
      <c r="I227" t="s">
        <v>439</v>
      </c>
      <c r="J227" t="s">
        <v>440</v>
      </c>
      <c r="K227" t="s">
        <v>441</v>
      </c>
      <c r="L227" t="s">
        <v>955</v>
      </c>
      <c r="M227" t="s">
        <v>954</v>
      </c>
      <c r="N227">
        <v>275</v>
      </c>
      <c r="O227" t="s">
        <v>610</v>
      </c>
      <c r="P227" t="s">
        <v>208</v>
      </c>
    </row>
    <row r="228" spans="1:16" x14ac:dyDescent="0.2">
      <c r="A228" t="s">
        <v>258</v>
      </c>
      <c r="B228" t="s">
        <v>116</v>
      </c>
      <c r="C228" t="s">
        <v>73</v>
      </c>
      <c r="D228" t="s">
        <v>259</v>
      </c>
      <c r="E228" t="s">
        <v>45</v>
      </c>
      <c r="F228" t="s">
        <v>45</v>
      </c>
      <c r="G228" t="s">
        <v>16</v>
      </c>
      <c r="H228" t="s">
        <v>36</v>
      </c>
      <c r="I228" t="s">
        <v>434</v>
      </c>
      <c r="J228" t="s">
        <v>435</v>
      </c>
      <c r="K228" t="s">
        <v>436</v>
      </c>
      <c r="L228" t="s">
        <v>957</v>
      </c>
      <c r="M228" t="s">
        <v>956</v>
      </c>
      <c r="N228">
        <v>100</v>
      </c>
      <c r="O228" t="s">
        <v>604</v>
      </c>
      <c r="P228" t="s">
        <v>208</v>
      </c>
    </row>
    <row r="229" spans="1:16" x14ac:dyDescent="0.2">
      <c r="A229" t="s">
        <v>477</v>
      </c>
      <c r="B229" t="s">
        <v>42</v>
      </c>
      <c r="C229" t="s">
        <v>73</v>
      </c>
      <c r="D229" t="s">
        <v>480</v>
      </c>
      <c r="E229" t="s">
        <v>45</v>
      </c>
      <c r="F229" t="s">
        <v>45</v>
      </c>
      <c r="G229" t="s">
        <v>16</v>
      </c>
      <c r="H229" t="s">
        <v>36</v>
      </c>
      <c r="I229" t="s">
        <v>958</v>
      </c>
      <c r="J229" t="s">
        <v>74</v>
      </c>
      <c r="K229" t="s">
        <v>75</v>
      </c>
      <c r="L229" t="s">
        <v>959</v>
      </c>
      <c r="N229">
        <v>11.44</v>
      </c>
      <c r="O229" t="s">
        <v>689</v>
      </c>
      <c r="P229" t="s">
        <v>208</v>
      </c>
    </row>
    <row r="230" spans="1:16" x14ac:dyDescent="0.2">
      <c r="A230" t="s">
        <v>258</v>
      </c>
      <c r="B230" t="s">
        <v>274</v>
      </c>
      <c r="C230" t="s">
        <v>73</v>
      </c>
      <c r="D230" t="s">
        <v>259</v>
      </c>
      <c r="E230" t="s">
        <v>45</v>
      </c>
      <c r="F230" t="s">
        <v>45</v>
      </c>
      <c r="G230" t="s">
        <v>16</v>
      </c>
      <c r="H230" t="s">
        <v>36</v>
      </c>
      <c r="I230" t="s">
        <v>748</v>
      </c>
      <c r="J230" t="s">
        <v>437</v>
      </c>
      <c r="K230" t="s">
        <v>438</v>
      </c>
      <c r="L230" t="s">
        <v>749</v>
      </c>
      <c r="N230">
        <v>67.5</v>
      </c>
      <c r="O230" t="s">
        <v>647</v>
      </c>
      <c r="P230" t="s">
        <v>208</v>
      </c>
    </row>
    <row r="231" spans="1:16" x14ac:dyDescent="0.2">
      <c r="A231" t="s">
        <v>258</v>
      </c>
      <c r="B231" t="s">
        <v>116</v>
      </c>
      <c r="C231" t="s">
        <v>73</v>
      </c>
      <c r="D231" t="s">
        <v>259</v>
      </c>
      <c r="E231" t="s">
        <v>45</v>
      </c>
      <c r="F231" t="s">
        <v>45</v>
      </c>
      <c r="G231" t="s">
        <v>16</v>
      </c>
      <c r="H231" t="s">
        <v>36</v>
      </c>
      <c r="I231" t="s">
        <v>961</v>
      </c>
      <c r="J231" t="s">
        <v>963</v>
      </c>
      <c r="K231" t="s">
        <v>964</v>
      </c>
      <c r="L231" t="s">
        <v>962</v>
      </c>
      <c r="M231" t="s">
        <v>960</v>
      </c>
      <c r="N231">
        <v>25</v>
      </c>
      <c r="O231" t="s">
        <v>604</v>
      </c>
      <c r="P231" t="s">
        <v>208</v>
      </c>
    </row>
    <row r="232" spans="1:16" x14ac:dyDescent="0.2">
      <c r="A232" t="s">
        <v>477</v>
      </c>
      <c r="B232" t="s">
        <v>42</v>
      </c>
      <c r="C232" t="s">
        <v>73</v>
      </c>
      <c r="D232" t="s">
        <v>480</v>
      </c>
      <c r="E232" t="s">
        <v>45</v>
      </c>
      <c r="F232" t="s">
        <v>45</v>
      </c>
      <c r="G232" t="s">
        <v>16</v>
      </c>
      <c r="H232" t="s">
        <v>36</v>
      </c>
      <c r="I232" t="s">
        <v>478</v>
      </c>
      <c r="J232" t="s">
        <v>74</v>
      </c>
      <c r="K232" t="s">
        <v>75</v>
      </c>
      <c r="L232" t="s">
        <v>965</v>
      </c>
      <c r="N232">
        <v>14.03</v>
      </c>
      <c r="O232" t="s">
        <v>610</v>
      </c>
      <c r="P232" t="s">
        <v>208</v>
      </c>
    </row>
    <row r="233" spans="1:16" x14ac:dyDescent="0.2">
      <c r="A233" t="s">
        <v>99</v>
      </c>
      <c r="B233" t="s">
        <v>42</v>
      </c>
      <c r="C233" t="s">
        <v>73</v>
      </c>
      <c r="D233" t="s">
        <v>100</v>
      </c>
      <c r="E233" t="s">
        <v>45</v>
      </c>
      <c r="F233" t="s">
        <v>45</v>
      </c>
      <c r="G233" t="s">
        <v>16</v>
      </c>
      <c r="H233" t="s">
        <v>33</v>
      </c>
      <c r="I233" t="s">
        <v>966</v>
      </c>
      <c r="J233" t="s">
        <v>74</v>
      </c>
      <c r="K233" t="s">
        <v>75</v>
      </c>
      <c r="L233" t="s">
        <v>967</v>
      </c>
      <c r="N233">
        <v>14.03</v>
      </c>
      <c r="O233" t="s">
        <v>615</v>
      </c>
      <c r="P233" t="s">
        <v>208</v>
      </c>
    </row>
    <row r="234" spans="1:16" x14ac:dyDescent="0.2">
      <c r="A234" t="s">
        <v>69</v>
      </c>
      <c r="B234" t="s">
        <v>116</v>
      </c>
      <c r="C234" t="s">
        <v>73</v>
      </c>
      <c r="D234" t="s">
        <v>71</v>
      </c>
      <c r="E234" t="s">
        <v>70</v>
      </c>
      <c r="F234" t="s">
        <v>45</v>
      </c>
      <c r="G234" t="s">
        <v>16</v>
      </c>
      <c r="H234" t="s">
        <v>33</v>
      </c>
      <c r="I234" t="s">
        <v>968</v>
      </c>
      <c r="J234" t="s">
        <v>970</v>
      </c>
      <c r="K234" t="s">
        <v>971</v>
      </c>
      <c r="L234" t="s">
        <v>969</v>
      </c>
      <c r="N234">
        <v>25</v>
      </c>
      <c r="O234" t="s">
        <v>647</v>
      </c>
      <c r="P234" t="s">
        <v>208</v>
      </c>
    </row>
    <row r="235" spans="1:16" x14ac:dyDescent="0.2">
      <c r="A235" t="s">
        <v>80</v>
      </c>
      <c r="B235" t="s">
        <v>116</v>
      </c>
      <c r="C235" t="s">
        <v>79</v>
      </c>
      <c r="D235" t="s">
        <v>81</v>
      </c>
      <c r="E235" t="s">
        <v>32</v>
      </c>
      <c r="F235" t="s">
        <v>32</v>
      </c>
      <c r="G235" t="s">
        <v>23</v>
      </c>
      <c r="H235" t="s">
        <v>33</v>
      </c>
      <c r="I235" t="s">
        <v>972</v>
      </c>
      <c r="J235" t="s">
        <v>310</v>
      </c>
      <c r="K235" t="s">
        <v>311</v>
      </c>
      <c r="L235" t="s">
        <v>973</v>
      </c>
      <c r="N235">
        <v>220</v>
      </c>
      <c r="O235" t="s">
        <v>642</v>
      </c>
      <c r="P235" t="s">
        <v>208</v>
      </c>
    </row>
    <row r="236" spans="1:16" x14ac:dyDescent="0.2">
      <c r="A236" t="s">
        <v>974</v>
      </c>
      <c r="B236" t="s">
        <v>116</v>
      </c>
      <c r="C236" t="s">
        <v>79</v>
      </c>
      <c r="D236" t="s">
        <v>977</v>
      </c>
      <c r="E236" t="s">
        <v>39</v>
      </c>
      <c r="F236" t="s">
        <v>39</v>
      </c>
      <c r="G236" t="s">
        <v>40</v>
      </c>
      <c r="H236" t="s">
        <v>33</v>
      </c>
      <c r="I236" t="s">
        <v>975</v>
      </c>
      <c r="J236" t="s">
        <v>155</v>
      </c>
      <c r="K236" t="s">
        <v>156</v>
      </c>
      <c r="L236" t="s">
        <v>976</v>
      </c>
      <c r="N236">
        <v>192.5</v>
      </c>
      <c r="O236" t="s">
        <v>619</v>
      </c>
      <c r="P236" t="s">
        <v>208</v>
      </c>
    </row>
    <row r="237" spans="1:16" x14ac:dyDescent="0.2">
      <c r="A237" t="s">
        <v>258</v>
      </c>
      <c r="B237" t="s">
        <v>116</v>
      </c>
      <c r="C237" t="s">
        <v>255</v>
      </c>
      <c r="D237" t="s">
        <v>259</v>
      </c>
      <c r="E237" t="s">
        <v>45</v>
      </c>
      <c r="F237" t="s">
        <v>45</v>
      </c>
      <c r="G237" t="s">
        <v>16</v>
      </c>
      <c r="H237" t="s">
        <v>36</v>
      </c>
      <c r="I237" t="s">
        <v>979</v>
      </c>
      <c r="J237" t="s">
        <v>282</v>
      </c>
      <c r="K237" t="s">
        <v>283</v>
      </c>
      <c r="L237" t="s">
        <v>980</v>
      </c>
      <c r="M237" t="s">
        <v>978</v>
      </c>
      <c r="N237">
        <v>2124.5</v>
      </c>
      <c r="O237" t="s">
        <v>604</v>
      </c>
      <c r="P237" t="s">
        <v>208</v>
      </c>
    </row>
    <row r="238" spans="1:16" x14ac:dyDescent="0.2">
      <c r="A238" t="s">
        <v>258</v>
      </c>
      <c r="B238" t="s">
        <v>116</v>
      </c>
      <c r="C238" t="s">
        <v>255</v>
      </c>
      <c r="D238" t="s">
        <v>259</v>
      </c>
      <c r="E238" t="s">
        <v>45</v>
      </c>
      <c r="F238" t="s">
        <v>45</v>
      </c>
      <c r="G238" t="s">
        <v>16</v>
      </c>
      <c r="H238" t="s">
        <v>36</v>
      </c>
      <c r="I238" t="s">
        <v>981</v>
      </c>
      <c r="J238" t="s">
        <v>284</v>
      </c>
      <c r="K238" t="s">
        <v>285</v>
      </c>
      <c r="L238" t="s">
        <v>982</v>
      </c>
      <c r="N238">
        <v>325</v>
      </c>
      <c r="O238" t="s">
        <v>647</v>
      </c>
      <c r="P238" t="s">
        <v>208</v>
      </c>
    </row>
    <row r="239" spans="1:16" x14ac:dyDescent="0.2">
      <c r="A239" t="s">
        <v>258</v>
      </c>
      <c r="B239" t="s">
        <v>116</v>
      </c>
      <c r="C239" t="s">
        <v>255</v>
      </c>
      <c r="D239" t="s">
        <v>259</v>
      </c>
      <c r="E239" t="s">
        <v>45</v>
      </c>
      <c r="F239" t="s">
        <v>45</v>
      </c>
      <c r="G239" t="s">
        <v>16</v>
      </c>
      <c r="H239" t="s">
        <v>36</v>
      </c>
      <c r="I239" t="s">
        <v>979</v>
      </c>
      <c r="J239" t="s">
        <v>278</v>
      </c>
      <c r="K239" t="s">
        <v>279</v>
      </c>
      <c r="L239" t="s">
        <v>984</v>
      </c>
      <c r="M239" t="s">
        <v>983</v>
      </c>
      <c r="N239">
        <v>30</v>
      </c>
      <c r="O239" t="s">
        <v>604</v>
      </c>
      <c r="P239" t="s">
        <v>208</v>
      </c>
    </row>
    <row r="240" spans="1:16" x14ac:dyDescent="0.2">
      <c r="A240" t="s">
        <v>258</v>
      </c>
      <c r="B240" t="s">
        <v>116</v>
      </c>
      <c r="C240" t="s">
        <v>255</v>
      </c>
      <c r="D240" t="s">
        <v>259</v>
      </c>
      <c r="E240" t="s">
        <v>45</v>
      </c>
      <c r="F240" t="s">
        <v>45</v>
      </c>
      <c r="G240" t="s">
        <v>16</v>
      </c>
      <c r="H240" t="s">
        <v>36</v>
      </c>
      <c r="I240" t="s">
        <v>985</v>
      </c>
      <c r="J240" t="s">
        <v>987</v>
      </c>
      <c r="K240" t="s">
        <v>988</v>
      </c>
      <c r="L240" t="s">
        <v>986</v>
      </c>
      <c r="N240">
        <v>900</v>
      </c>
      <c r="O240" t="s">
        <v>619</v>
      </c>
      <c r="P240" t="s">
        <v>208</v>
      </c>
    </row>
    <row r="241" spans="1:16" x14ac:dyDescent="0.2">
      <c r="A241" t="s">
        <v>258</v>
      </c>
      <c r="B241" t="s">
        <v>116</v>
      </c>
      <c r="C241" t="s">
        <v>255</v>
      </c>
      <c r="D241" t="s">
        <v>259</v>
      </c>
      <c r="E241" t="s">
        <v>45</v>
      </c>
      <c r="F241" t="s">
        <v>45</v>
      </c>
      <c r="G241" t="s">
        <v>16</v>
      </c>
      <c r="H241" t="s">
        <v>36</v>
      </c>
      <c r="I241" t="s">
        <v>275</v>
      </c>
      <c r="J241" t="s">
        <v>280</v>
      </c>
      <c r="K241" t="s">
        <v>281</v>
      </c>
      <c r="L241" t="s">
        <v>990</v>
      </c>
      <c r="M241" t="s">
        <v>989</v>
      </c>
      <c r="N241">
        <v>20</v>
      </c>
      <c r="O241" t="s">
        <v>604</v>
      </c>
      <c r="P241" t="s">
        <v>208</v>
      </c>
    </row>
    <row r="242" spans="1:16" x14ac:dyDescent="0.2">
      <c r="A242" t="s">
        <v>258</v>
      </c>
      <c r="B242" t="s">
        <v>116</v>
      </c>
      <c r="C242" t="s">
        <v>255</v>
      </c>
      <c r="D242" t="s">
        <v>259</v>
      </c>
      <c r="E242" t="s">
        <v>45</v>
      </c>
      <c r="F242" t="s">
        <v>45</v>
      </c>
      <c r="G242" t="s">
        <v>16</v>
      </c>
      <c r="H242" t="s">
        <v>36</v>
      </c>
      <c r="I242" t="s">
        <v>992</v>
      </c>
      <c r="J242" t="s">
        <v>304</v>
      </c>
      <c r="K242" t="s">
        <v>305</v>
      </c>
      <c r="L242" t="s">
        <v>993</v>
      </c>
      <c r="M242" t="s">
        <v>991</v>
      </c>
      <c r="N242">
        <v>75</v>
      </c>
      <c r="O242" t="s">
        <v>604</v>
      </c>
      <c r="P242" t="s">
        <v>208</v>
      </c>
    </row>
    <row r="243" spans="1:16" x14ac:dyDescent="0.2">
      <c r="A243" t="s">
        <v>258</v>
      </c>
      <c r="B243" t="s">
        <v>116</v>
      </c>
      <c r="C243" t="s">
        <v>255</v>
      </c>
      <c r="D243" t="s">
        <v>259</v>
      </c>
      <c r="E243" t="s">
        <v>45</v>
      </c>
      <c r="F243" t="s">
        <v>45</v>
      </c>
      <c r="G243" t="s">
        <v>16</v>
      </c>
      <c r="H243" t="s">
        <v>36</v>
      </c>
      <c r="I243" t="s">
        <v>995</v>
      </c>
      <c r="J243" t="s">
        <v>379</v>
      </c>
      <c r="K243" t="s">
        <v>380</v>
      </c>
      <c r="L243" t="s">
        <v>996</v>
      </c>
      <c r="M243" t="s">
        <v>994</v>
      </c>
      <c r="N243">
        <v>137.5</v>
      </c>
      <c r="O243" t="s">
        <v>610</v>
      </c>
      <c r="P243" t="s">
        <v>208</v>
      </c>
    </row>
    <row r="244" spans="1:16" x14ac:dyDescent="0.2">
      <c r="A244" t="s">
        <v>258</v>
      </c>
      <c r="B244" t="s">
        <v>116</v>
      </c>
      <c r="C244" t="s">
        <v>255</v>
      </c>
      <c r="D244" t="s">
        <v>259</v>
      </c>
      <c r="E244" t="s">
        <v>45</v>
      </c>
      <c r="F244" t="s">
        <v>45</v>
      </c>
      <c r="G244" t="s">
        <v>16</v>
      </c>
      <c r="H244" t="s">
        <v>36</v>
      </c>
      <c r="I244" t="s">
        <v>998</v>
      </c>
      <c r="J244" t="s">
        <v>282</v>
      </c>
      <c r="K244" t="s">
        <v>283</v>
      </c>
      <c r="L244" t="s">
        <v>999</v>
      </c>
      <c r="M244" t="s">
        <v>997</v>
      </c>
      <c r="N244">
        <v>102</v>
      </c>
      <c r="O244" t="s">
        <v>604</v>
      </c>
      <c r="P244" t="s">
        <v>208</v>
      </c>
    </row>
    <row r="245" spans="1:16" x14ac:dyDescent="0.2">
      <c r="A245" t="s">
        <v>258</v>
      </c>
      <c r="B245" t="s">
        <v>116</v>
      </c>
      <c r="C245" t="s">
        <v>255</v>
      </c>
      <c r="D245" t="s">
        <v>259</v>
      </c>
      <c r="E245" t="s">
        <v>45</v>
      </c>
      <c r="F245" t="s">
        <v>45</v>
      </c>
      <c r="G245" t="s">
        <v>16</v>
      </c>
      <c r="H245" t="s">
        <v>36</v>
      </c>
      <c r="I245" t="s">
        <v>979</v>
      </c>
      <c r="J245" t="s">
        <v>276</v>
      </c>
      <c r="K245" t="s">
        <v>277</v>
      </c>
      <c r="L245" t="s">
        <v>1001</v>
      </c>
      <c r="M245" t="s">
        <v>1000</v>
      </c>
      <c r="N245">
        <v>275</v>
      </c>
      <c r="O245" t="s">
        <v>604</v>
      </c>
      <c r="P245" t="s">
        <v>208</v>
      </c>
    </row>
    <row r="246" spans="1:16" x14ac:dyDescent="0.2">
      <c r="A246" t="s">
        <v>369</v>
      </c>
      <c r="B246" t="s">
        <v>116</v>
      </c>
      <c r="C246" t="s">
        <v>98</v>
      </c>
      <c r="D246" t="s">
        <v>370</v>
      </c>
      <c r="E246" t="s">
        <v>32</v>
      </c>
      <c r="F246" t="s">
        <v>32</v>
      </c>
      <c r="G246" t="s">
        <v>23</v>
      </c>
      <c r="H246" t="s">
        <v>33</v>
      </c>
      <c r="I246" t="s">
        <v>1002</v>
      </c>
      <c r="J246" t="s">
        <v>371</v>
      </c>
      <c r="K246" t="s">
        <v>372</v>
      </c>
      <c r="L246" t="s">
        <v>1003</v>
      </c>
      <c r="N246">
        <v>82.5</v>
      </c>
      <c r="O246" t="s">
        <v>615</v>
      </c>
      <c r="P246" t="s">
        <v>208</v>
      </c>
    </row>
    <row r="247" spans="1:16" x14ac:dyDescent="0.2">
      <c r="A247" t="s">
        <v>258</v>
      </c>
      <c r="B247" t="s">
        <v>116</v>
      </c>
      <c r="C247" t="s">
        <v>46</v>
      </c>
      <c r="D247" t="s">
        <v>259</v>
      </c>
      <c r="E247" t="s">
        <v>45</v>
      </c>
      <c r="F247" t="s">
        <v>45</v>
      </c>
      <c r="G247" t="s">
        <v>16</v>
      </c>
      <c r="H247" t="s">
        <v>36</v>
      </c>
      <c r="I247" t="s">
        <v>1005</v>
      </c>
      <c r="J247" t="s">
        <v>375</v>
      </c>
      <c r="K247" t="s">
        <v>376</v>
      </c>
      <c r="L247" t="s">
        <v>1006</v>
      </c>
      <c r="M247" t="s">
        <v>1004</v>
      </c>
      <c r="N247">
        <v>62.5</v>
      </c>
      <c r="O247" t="s">
        <v>604</v>
      </c>
      <c r="P247" t="s">
        <v>208</v>
      </c>
    </row>
    <row r="248" spans="1:16" x14ac:dyDescent="0.2">
      <c r="A248" t="s">
        <v>69</v>
      </c>
      <c r="B248" t="s">
        <v>116</v>
      </c>
      <c r="C248" t="s">
        <v>46</v>
      </c>
      <c r="D248" t="s">
        <v>71</v>
      </c>
      <c r="E248" t="s">
        <v>70</v>
      </c>
      <c r="F248" t="s">
        <v>45</v>
      </c>
      <c r="G248" t="s">
        <v>16</v>
      </c>
      <c r="H248" t="s">
        <v>33</v>
      </c>
      <c r="I248" t="s">
        <v>1008</v>
      </c>
      <c r="J248" t="s">
        <v>377</v>
      </c>
      <c r="K248" t="s">
        <v>378</v>
      </c>
      <c r="L248" t="s">
        <v>1009</v>
      </c>
      <c r="M248" t="s">
        <v>1007</v>
      </c>
      <c r="N248">
        <v>12.5</v>
      </c>
      <c r="O248" t="s">
        <v>604</v>
      </c>
      <c r="P248" t="s">
        <v>208</v>
      </c>
    </row>
    <row r="249" spans="1:16" x14ac:dyDescent="0.2">
      <c r="A249" t="s">
        <v>69</v>
      </c>
      <c r="B249" t="s">
        <v>116</v>
      </c>
      <c r="C249" t="s">
        <v>46</v>
      </c>
      <c r="D249" t="s">
        <v>71</v>
      </c>
      <c r="E249" t="s">
        <v>70</v>
      </c>
      <c r="F249" t="s">
        <v>45</v>
      </c>
      <c r="G249" t="s">
        <v>16</v>
      </c>
      <c r="H249" t="s">
        <v>33</v>
      </c>
      <c r="I249" t="s">
        <v>291</v>
      </c>
      <c r="J249" t="s">
        <v>300</v>
      </c>
      <c r="K249" t="s">
        <v>301</v>
      </c>
      <c r="L249" t="s">
        <v>299</v>
      </c>
      <c r="M249" t="s">
        <v>298</v>
      </c>
      <c r="N249">
        <v>-20</v>
      </c>
      <c r="O249" t="s">
        <v>655</v>
      </c>
      <c r="P249" t="s">
        <v>208</v>
      </c>
    </row>
    <row r="250" spans="1:16" x14ac:dyDescent="0.2">
      <c r="A250" t="s">
        <v>69</v>
      </c>
      <c r="B250" t="s">
        <v>116</v>
      </c>
      <c r="C250" t="s">
        <v>46</v>
      </c>
      <c r="D250" t="s">
        <v>71</v>
      </c>
      <c r="E250" t="s">
        <v>70</v>
      </c>
      <c r="F250" t="s">
        <v>45</v>
      </c>
      <c r="G250" t="s">
        <v>16</v>
      </c>
      <c r="H250" t="s">
        <v>33</v>
      </c>
      <c r="I250" t="s">
        <v>1011</v>
      </c>
      <c r="J250" t="s">
        <v>294</v>
      </c>
      <c r="K250" t="s">
        <v>295</v>
      </c>
      <c r="L250" t="s">
        <v>1012</v>
      </c>
      <c r="M250" t="s">
        <v>1010</v>
      </c>
      <c r="N250">
        <v>25</v>
      </c>
      <c r="O250" t="s">
        <v>604</v>
      </c>
      <c r="P250" t="s">
        <v>208</v>
      </c>
    </row>
    <row r="251" spans="1:16" x14ac:dyDescent="0.2">
      <c r="A251" t="s">
        <v>69</v>
      </c>
      <c r="B251" t="s">
        <v>116</v>
      </c>
      <c r="C251" t="s">
        <v>46</v>
      </c>
      <c r="D251" t="s">
        <v>71</v>
      </c>
      <c r="E251" t="s">
        <v>70</v>
      </c>
      <c r="F251" t="s">
        <v>45</v>
      </c>
      <c r="G251" t="s">
        <v>16</v>
      </c>
      <c r="H251" t="s">
        <v>33</v>
      </c>
      <c r="I251" t="s">
        <v>1014</v>
      </c>
      <c r="J251" t="s">
        <v>302</v>
      </c>
      <c r="K251" t="s">
        <v>303</v>
      </c>
      <c r="L251" t="s">
        <v>1015</v>
      </c>
      <c r="M251" t="s">
        <v>1013</v>
      </c>
      <c r="N251">
        <v>25</v>
      </c>
      <c r="O251" t="s">
        <v>604</v>
      </c>
      <c r="P251" t="s">
        <v>208</v>
      </c>
    </row>
    <row r="252" spans="1:16" x14ac:dyDescent="0.2">
      <c r="A252" t="s">
        <v>69</v>
      </c>
      <c r="B252" t="s">
        <v>116</v>
      </c>
      <c r="C252" t="s">
        <v>46</v>
      </c>
      <c r="D252" t="s">
        <v>71</v>
      </c>
      <c r="E252" t="s">
        <v>70</v>
      </c>
      <c r="F252" t="s">
        <v>45</v>
      </c>
      <c r="G252" t="s">
        <v>16</v>
      </c>
      <c r="H252" t="s">
        <v>33</v>
      </c>
      <c r="I252" t="s">
        <v>1017</v>
      </c>
      <c r="J252" t="s">
        <v>296</v>
      </c>
      <c r="K252" t="s">
        <v>297</v>
      </c>
      <c r="L252" t="s">
        <v>1018</v>
      </c>
      <c r="M252" t="s">
        <v>1016</v>
      </c>
      <c r="N252">
        <v>325</v>
      </c>
      <c r="O252" t="s">
        <v>604</v>
      </c>
      <c r="P252" t="s">
        <v>208</v>
      </c>
    </row>
    <row r="253" spans="1:16" x14ac:dyDescent="0.2">
      <c r="A253" t="s">
        <v>69</v>
      </c>
      <c r="B253" t="s">
        <v>116</v>
      </c>
      <c r="C253" t="s">
        <v>46</v>
      </c>
      <c r="D253" t="s">
        <v>71</v>
      </c>
      <c r="E253" t="s">
        <v>70</v>
      </c>
      <c r="F253" t="s">
        <v>45</v>
      </c>
      <c r="G253" t="s">
        <v>16</v>
      </c>
      <c r="H253" t="s">
        <v>33</v>
      </c>
      <c r="I253" t="s">
        <v>981</v>
      </c>
      <c r="J253" t="s">
        <v>497</v>
      </c>
      <c r="K253" t="s">
        <v>498</v>
      </c>
      <c r="L253" t="s">
        <v>1019</v>
      </c>
      <c r="N253">
        <v>100</v>
      </c>
      <c r="O253" t="s">
        <v>610</v>
      </c>
      <c r="P253" t="s">
        <v>208</v>
      </c>
    </row>
    <row r="254" spans="1:16" x14ac:dyDescent="0.2">
      <c r="A254" t="s">
        <v>108</v>
      </c>
      <c r="B254" t="s">
        <v>116</v>
      </c>
      <c r="C254" t="s">
        <v>52</v>
      </c>
      <c r="D254" t="s">
        <v>109</v>
      </c>
      <c r="E254" t="s">
        <v>32</v>
      </c>
      <c r="F254" t="s">
        <v>32</v>
      </c>
      <c r="G254" t="s">
        <v>23</v>
      </c>
      <c r="H254" t="s">
        <v>36</v>
      </c>
      <c r="I254" t="s">
        <v>992</v>
      </c>
      <c r="J254" t="s">
        <v>151</v>
      </c>
      <c r="K254" t="s">
        <v>152</v>
      </c>
      <c r="L254" t="s">
        <v>1021</v>
      </c>
      <c r="M254" t="s">
        <v>1020</v>
      </c>
      <c r="N254">
        <v>120</v>
      </c>
      <c r="O254" t="s">
        <v>610</v>
      </c>
      <c r="P254" t="s">
        <v>208</v>
      </c>
    </row>
    <row r="255" spans="1:16" x14ac:dyDescent="0.2">
      <c r="A255" t="s">
        <v>114</v>
      </c>
      <c r="B255" t="s">
        <v>116</v>
      </c>
      <c r="C255" t="s">
        <v>52</v>
      </c>
      <c r="D255" t="s">
        <v>115</v>
      </c>
      <c r="E255" t="s">
        <v>39</v>
      </c>
      <c r="F255" t="s">
        <v>39</v>
      </c>
      <c r="G255" t="s">
        <v>40</v>
      </c>
      <c r="H255" t="s">
        <v>36</v>
      </c>
      <c r="I255" t="s">
        <v>992</v>
      </c>
      <c r="J255" t="s">
        <v>151</v>
      </c>
      <c r="K255" t="s">
        <v>152</v>
      </c>
      <c r="L255" t="s">
        <v>1021</v>
      </c>
      <c r="M255" t="s">
        <v>1020</v>
      </c>
      <c r="N255">
        <v>30</v>
      </c>
      <c r="O255" t="s">
        <v>610</v>
      </c>
      <c r="P255" t="s">
        <v>208</v>
      </c>
    </row>
    <row r="256" spans="1:16" x14ac:dyDescent="0.2">
      <c r="A256" t="s">
        <v>91</v>
      </c>
      <c r="B256" t="s">
        <v>42</v>
      </c>
      <c r="C256" t="s">
        <v>90</v>
      </c>
      <c r="D256" t="s">
        <v>92</v>
      </c>
      <c r="E256" t="s">
        <v>32</v>
      </c>
      <c r="F256" t="s">
        <v>32</v>
      </c>
      <c r="G256" t="s">
        <v>23</v>
      </c>
      <c r="H256" t="s">
        <v>33</v>
      </c>
      <c r="I256" t="s">
        <v>1022</v>
      </c>
      <c r="J256" t="s">
        <v>138</v>
      </c>
      <c r="K256" t="s">
        <v>139</v>
      </c>
      <c r="L256" t="s">
        <v>1023</v>
      </c>
      <c r="N256">
        <v>12</v>
      </c>
      <c r="O256" t="s">
        <v>647</v>
      </c>
      <c r="P256" t="s">
        <v>208</v>
      </c>
    </row>
    <row r="257" spans="1:16" x14ac:dyDescent="0.2">
      <c r="A257" t="s">
        <v>91</v>
      </c>
      <c r="B257" t="s">
        <v>42</v>
      </c>
      <c r="C257" t="s">
        <v>90</v>
      </c>
      <c r="D257" t="s">
        <v>92</v>
      </c>
      <c r="E257" t="s">
        <v>32</v>
      </c>
      <c r="F257" t="s">
        <v>32</v>
      </c>
      <c r="G257" t="s">
        <v>23</v>
      </c>
      <c r="H257" t="s">
        <v>33</v>
      </c>
      <c r="I257" t="s">
        <v>1024</v>
      </c>
      <c r="J257" t="s">
        <v>138</v>
      </c>
      <c r="K257" t="s">
        <v>139</v>
      </c>
      <c r="L257" t="s">
        <v>1025</v>
      </c>
      <c r="N257">
        <v>6</v>
      </c>
      <c r="O257" t="s">
        <v>615</v>
      </c>
      <c r="P257" t="s">
        <v>208</v>
      </c>
    </row>
    <row r="258" spans="1:16" x14ac:dyDescent="0.2">
      <c r="A258" t="s">
        <v>91</v>
      </c>
      <c r="B258" t="s">
        <v>48</v>
      </c>
      <c r="C258" t="s">
        <v>90</v>
      </c>
      <c r="D258" t="s">
        <v>92</v>
      </c>
      <c r="E258" t="s">
        <v>32</v>
      </c>
      <c r="F258" t="s">
        <v>32</v>
      </c>
      <c r="G258" t="s">
        <v>23</v>
      </c>
      <c r="H258" t="s">
        <v>33</v>
      </c>
      <c r="I258" t="s">
        <v>1026</v>
      </c>
      <c r="J258" t="s">
        <v>1028</v>
      </c>
      <c r="K258" t="s">
        <v>1029</v>
      </c>
      <c r="L258" t="s">
        <v>1027</v>
      </c>
      <c r="N258">
        <v>170</v>
      </c>
      <c r="O258" t="s">
        <v>655</v>
      </c>
      <c r="P258" t="s">
        <v>208</v>
      </c>
    </row>
    <row r="259" spans="1:16" x14ac:dyDescent="0.2">
      <c r="A259" t="s">
        <v>69</v>
      </c>
      <c r="B259" t="s">
        <v>116</v>
      </c>
      <c r="C259" t="s">
        <v>319</v>
      </c>
      <c r="D259" t="s">
        <v>71</v>
      </c>
      <c r="E259" t="s">
        <v>70</v>
      </c>
      <c r="F259" t="s">
        <v>45</v>
      </c>
      <c r="G259" t="s">
        <v>16</v>
      </c>
      <c r="H259" t="s">
        <v>33</v>
      </c>
      <c r="I259" t="s">
        <v>992</v>
      </c>
      <c r="J259" t="s">
        <v>320</v>
      </c>
      <c r="K259" t="s">
        <v>321</v>
      </c>
      <c r="L259" t="s">
        <v>1031</v>
      </c>
      <c r="M259" t="s">
        <v>1030</v>
      </c>
      <c r="N259">
        <v>25</v>
      </c>
      <c r="O259" t="s">
        <v>604</v>
      </c>
      <c r="P259" t="s">
        <v>208</v>
      </c>
    </row>
    <row r="260" spans="1:16" x14ac:dyDescent="0.2">
      <c r="A260" t="s">
        <v>1032</v>
      </c>
      <c r="B260" t="s">
        <v>27</v>
      </c>
      <c r="C260" t="s">
        <v>319</v>
      </c>
      <c r="D260" t="s">
        <v>1035</v>
      </c>
      <c r="E260" t="s">
        <v>45</v>
      </c>
      <c r="F260" t="s">
        <v>45</v>
      </c>
      <c r="G260" t="s">
        <v>16</v>
      </c>
      <c r="H260" t="s">
        <v>33</v>
      </c>
      <c r="I260" t="s">
        <v>1033</v>
      </c>
      <c r="J260" t="s">
        <v>470</v>
      </c>
      <c r="K260" t="s">
        <v>471</v>
      </c>
      <c r="L260" t="s">
        <v>1034</v>
      </c>
      <c r="N260">
        <v>30</v>
      </c>
      <c r="O260" t="s">
        <v>689</v>
      </c>
      <c r="P260" t="s">
        <v>208</v>
      </c>
    </row>
    <row r="261" spans="1:16" x14ac:dyDescent="0.2">
      <c r="A261" t="s">
        <v>69</v>
      </c>
      <c r="B261" t="s">
        <v>116</v>
      </c>
      <c r="C261" t="s">
        <v>319</v>
      </c>
      <c r="D261" t="s">
        <v>71</v>
      </c>
      <c r="E261" t="s">
        <v>70</v>
      </c>
      <c r="F261" t="s">
        <v>45</v>
      </c>
      <c r="G261" t="s">
        <v>16</v>
      </c>
      <c r="H261" t="s">
        <v>33</v>
      </c>
      <c r="I261" t="s">
        <v>981</v>
      </c>
      <c r="J261" t="s">
        <v>373</v>
      </c>
      <c r="K261" t="s">
        <v>374</v>
      </c>
      <c r="L261" t="s">
        <v>1036</v>
      </c>
      <c r="N261">
        <v>600</v>
      </c>
      <c r="O261" t="s">
        <v>689</v>
      </c>
      <c r="P261" t="s">
        <v>208</v>
      </c>
    </row>
    <row r="262" spans="1:16" x14ac:dyDescent="0.2">
      <c r="A262" t="s">
        <v>69</v>
      </c>
      <c r="B262" t="s">
        <v>116</v>
      </c>
      <c r="C262" t="s">
        <v>319</v>
      </c>
      <c r="D262" t="s">
        <v>71</v>
      </c>
      <c r="E262" t="s">
        <v>70</v>
      </c>
      <c r="F262" t="s">
        <v>45</v>
      </c>
      <c r="G262" t="s">
        <v>16</v>
      </c>
      <c r="H262" t="s">
        <v>33</v>
      </c>
      <c r="I262" t="s">
        <v>1038</v>
      </c>
      <c r="J262" t="s">
        <v>420</v>
      </c>
      <c r="K262" t="s">
        <v>421</v>
      </c>
      <c r="L262" t="s">
        <v>1039</v>
      </c>
      <c r="M262" t="s">
        <v>1037</v>
      </c>
      <c r="N262">
        <v>150</v>
      </c>
      <c r="O262" t="s">
        <v>604</v>
      </c>
      <c r="P262" t="s">
        <v>208</v>
      </c>
    </row>
    <row r="263" spans="1:16" x14ac:dyDescent="0.2">
      <c r="A263" t="s">
        <v>363</v>
      </c>
      <c r="B263" t="s">
        <v>116</v>
      </c>
      <c r="C263" t="s">
        <v>286</v>
      </c>
      <c r="D263" t="s">
        <v>366</v>
      </c>
      <c r="E263" t="s">
        <v>45</v>
      </c>
      <c r="F263" t="s">
        <v>45</v>
      </c>
      <c r="G263" t="s">
        <v>40</v>
      </c>
      <c r="H263" t="s">
        <v>41</v>
      </c>
      <c r="I263" t="s">
        <v>1040</v>
      </c>
      <c r="J263" t="s">
        <v>499</v>
      </c>
      <c r="K263" t="s">
        <v>500</v>
      </c>
      <c r="L263" t="s">
        <v>1041</v>
      </c>
      <c r="N263">
        <v>75</v>
      </c>
      <c r="O263" t="s">
        <v>615</v>
      </c>
      <c r="P263" t="s">
        <v>208</v>
      </c>
    </row>
    <row r="264" spans="1:16" x14ac:dyDescent="0.2">
      <c r="A264" t="s">
        <v>287</v>
      </c>
      <c r="B264" t="s">
        <v>116</v>
      </c>
      <c r="C264" t="s">
        <v>286</v>
      </c>
      <c r="D264" t="s">
        <v>288</v>
      </c>
      <c r="E264" t="s">
        <v>70</v>
      </c>
      <c r="F264" t="s">
        <v>45</v>
      </c>
      <c r="G264" t="s">
        <v>40</v>
      </c>
      <c r="H264" t="s">
        <v>41</v>
      </c>
      <c r="I264" t="s">
        <v>1042</v>
      </c>
      <c r="J264" t="s">
        <v>490</v>
      </c>
      <c r="K264" t="s">
        <v>491</v>
      </c>
      <c r="L264" t="s">
        <v>1043</v>
      </c>
      <c r="N264" s="7">
        <v>212.5</v>
      </c>
      <c r="O264" t="s">
        <v>619</v>
      </c>
      <c r="P264" t="s">
        <v>208</v>
      </c>
    </row>
    <row r="265" spans="1:16" x14ac:dyDescent="0.2">
      <c r="A265" t="s">
        <v>287</v>
      </c>
      <c r="B265" t="s">
        <v>116</v>
      </c>
      <c r="C265" t="s">
        <v>286</v>
      </c>
      <c r="D265" t="s">
        <v>288</v>
      </c>
      <c r="E265" t="s">
        <v>70</v>
      </c>
      <c r="F265" t="s">
        <v>45</v>
      </c>
      <c r="G265" t="s">
        <v>40</v>
      </c>
      <c r="H265" t="s">
        <v>41</v>
      </c>
      <c r="I265" t="s">
        <v>1045</v>
      </c>
      <c r="J265" t="s">
        <v>289</v>
      </c>
      <c r="K265" t="s">
        <v>290</v>
      </c>
      <c r="L265" t="s">
        <v>1046</v>
      </c>
      <c r="M265" t="s">
        <v>1044</v>
      </c>
      <c r="N265" s="7">
        <v>613</v>
      </c>
      <c r="O265" t="s">
        <v>604</v>
      </c>
      <c r="P265" t="s">
        <v>208</v>
      </c>
    </row>
    <row r="266" spans="1:16" x14ac:dyDescent="0.2">
      <c r="A266" t="s">
        <v>1047</v>
      </c>
      <c r="B266" t="s">
        <v>51</v>
      </c>
      <c r="C266" t="s">
        <v>286</v>
      </c>
      <c r="D266" t="s">
        <v>1050</v>
      </c>
      <c r="E266" t="s">
        <v>45</v>
      </c>
      <c r="F266" t="s">
        <v>45</v>
      </c>
      <c r="G266" t="s">
        <v>40</v>
      </c>
      <c r="H266" t="s">
        <v>41</v>
      </c>
      <c r="I266" t="s">
        <v>1048</v>
      </c>
      <c r="J266" t="s">
        <v>1051</v>
      </c>
      <c r="K266" t="s">
        <v>1052</v>
      </c>
      <c r="L266" t="s">
        <v>1049</v>
      </c>
      <c r="N266" s="7">
        <v>30.3</v>
      </c>
      <c r="O266" t="s">
        <v>655</v>
      </c>
      <c r="P266" t="s">
        <v>208</v>
      </c>
    </row>
    <row r="267" spans="1:16" x14ac:dyDescent="0.2">
      <c r="A267" t="s">
        <v>1053</v>
      </c>
      <c r="B267" t="s">
        <v>116</v>
      </c>
      <c r="C267" t="s">
        <v>349</v>
      </c>
      <c r="D267" t="s">
        <v>1055</v>
      </c>
      <c r="E267" t="s">
        <v>15</v>
      </c>
      <c r="F267" t="s">
        <v>15</v>
      </c>
      <c r="G267" t="s">
        <v>16</v>
      </c>
      <c r="H267" t="s">
        <v>18</v>
      </c>
      <c r="I267" t="s">
        <v>1054</v>
      </c>
      <c r="J267" t="s">
        <v>82</v>
      </c>
      <c r="K267" t="s">
        <v>83</v>
      </c>
      <c r="L267" t="s">
        <v>649</v>
      </c>
      <c r="N267" s="33">
        <v>20</v>
      </c>
      <c r="O267" t="s">
        <v>647</v>
      </c>
      <c r="P267" t="s">
        <v>208</v>
      </c>
    </row>
    <row r="268" spans="1:16" x14ac:dyDescent="0.2">
      <c r="A268" t="s">
        <v>1063</v>
      </c>
      <c r="B268" t="s">
        <v>316</v>
      </c>
      <c r="C268" t="s">
        <v>1064</v>
      </c>
      <c r="D268" t="s">
        <v>1065</v>
      </c>
      <c r="E268" t="s">
        <v>572</v>
      </c>
      <c r="F268" t="s">
        <v>15</v>
      </c>
      <c r="G268" t="s">
        <v>16</v>
      </c>
      <c r="H268" t="s">
        <v>18</v>
      </c>
      <c r="I268" t="s">
        <v>1066</v>
      </c>
      <c r="J268" t="s">
        <v>1067</v>
      </c>
      <c r="K268" t="s">
        <v>1068</v>
      </c>
      <c r="L268" t="s">
        <v>1069</v>
      </c>
      <c r="N268" s="33">
        <v>1091.21</v>
      </c>
      <c r="O268" t="s">
        <v>1070</v>
      </c>
      <c r="P268" t="s">
        <v>317</v>
      </c>
    </row>
    <row r="269" spans="1:16" x14ac:dyDescent="0.2">
      <c r="A269" t="s">
        <v>64</v>
      </c>
      <c r="B269" t="s">
        <v>51</v>
      </c>
      <c r="C269" t="s">
        <v>450</v>
      </c>
      <c r="D269" t="s">
        <v>65</v>
      </c>
      <c r="E269" t="s">
        <v>89</v>
      </c>
      <c r="F269" t="s">
        <v>89</v>
      </c>
      <c r="G269" t="s">
        <v>16</v>
      </c>
      <c r="H269" t="s">
        <v>18</v>
      </c>
      <c r="I269" t="s">
        <v>1071</v>
      </c>
      <c r="J269" t="s">
        <v>1072</v>
      </c>
      <c r="K269" t="s">
        <v>1073</v>
      </c>
      <c r="L269" t="s">
        <v>1074</v>
      </c>
      <c r="N269" s="33">
        <v>13.73</v>
      </c>
      <c r="O269" t="s">
        <v>1070</v>
      </c>
      <c r="P269" t="s">
        <v>1397</v>
      </c>
    </row>
    <row r="270" spans="1:16" x14ac:dyDescent="0.2">
      <c r="A270" t="s">
        <v>64</v>
      </c>
      <c r="B270" t="s">
        <v>51</v>
      </c>
      <c r="C270" t="s">
        <v>450</v>
      </c>
      <c r="D270" t="s">
        <v>65</v>
      </c>
      <c r="E270" t="s">
        <v>89</v>
      </c>
      <c r="F270" t="s">
        <v>89</v>
      </c>
      <c r="G270" t="s">
        <v>16</v>
      </c>
      <c r="H270" t="s">
        <v>18</v>
      </c>
      <c r="I270" t="s">
        <v>1071</v>
      </c>
      <c r="J270" t="s">
        <v>1072</v>
      </c>
      <c r="K270" t="s">
        <v>1073</v>
      </c>
      <c r="L270" t="s">
        <v>1074</v>
      </c>
      <c r="N270" s="33">
        <v>19</v>
      </c>
      <c r="O270" t="s">
        <v>1070</v>
      </c>
      <c r="P270" t="s">
        <v>1397</v>
      </c>
    </row>
    <row r="271" spans="1:16" x14ac:dyDescent="0.2">
      <c r="A271" t="s">
        <v>64</v>
      </c>
      <c r="B271" t="s">
        <v>51</v>
      </c>
      <c r="C271" t="s">
        <v>450</v>
      </c>
      <c r="D271" t="s">
        <v>65</v>
      </c>
      <c r="E271" t="s">
        <v>89</v>
      </c>
      <c r="F271" t="s">
        <v>89</v>
      </c>
      <c r="G271" t="s">
        <v>16</v>
      </c>
      <c r="H271" t="s">
        <v>18</v>
      </c>
      <c r="I271" t="s">
        <v>1071</v>
      </c>
      <c r="J271" t="s">
        <v>1072</v>
      </c>
      <c r="K271" t="s">
        <v>1073</v>
      </c>
      <c r="L271" t="s">
        <v>1074</v>
      </c>
      <c r="N271" s="33">
        <v>3.16</v>
      </c>
      <c r="O271" t="s">
        <v>1070</v>
      </c>
      <c r="P271" t="s">
        <v>1397</v>
      </c>
    </row>
    <row r="272" spans="1:16" x14ac:dyDescent="0.2">
      <c r="A272" t="s">
        <v>64</v>
      </c>
      <c r="B272" t="s">
        <v>51</v>
      </c>
      <c r="C272" t="s">
        <v>450</v>
      </c>
      <c r="D272" t="s">
        <v>65</v>
      </c>
      <c r="E272" t="s">
        <v>89</v>
      </c>
      <c r="F272" t="s">
        <v>89</v>
      </c>
      <c r="G272" t="s">
        <v>16</v>
      </c>
      <c r="H272" t="s">
        <v>18</v>
      </c>
      <c r="I272" t="s">
        <v>1071</v>
      </c>
      <c r="J272" t="s">
        <v>1072</v>
      </c>
      <c r="K272" t="s">
        <v>1073</v>
      </c>
      <c r="L272" t="s">
        <v>1074</v>
      </c>
      <c r="N272" s="33">
        <v>8.61</v>
      </c>
      <c r="O272" t="s">
        <v>1070</v>
      </c>
      <c r="P272" t="s">
        <v>1397</v>
      </c>
    </row>
    <row r="273" spans="1:16" x14ac:dyDescent="0.2">
      <c r="A273" t="s">
        <v>1063</v>
      </c>
      <c r="B273" t="s">
        <v>42</v>
      </c>
      <c r="C273" t="s">
        <v>1064</v>
      </c>
      <c r="D273" t="s">
        <v>1065</v>
      </c>
      <c r="E273" t="s">
        <v>572</v>
      </c>
      <c r="F273" t="s">
        <v>15</v>
      </c>
      <c r="G273" t="s">
        <v>16</v>
      </c>
      <c r="H273" t="s">
        <v>18</v>
      </c>
      <c r="I273" t="s">
        <v>1075</v>
      </c>
      <c r="J273" t="s">
        <v>1067</v>
      </c>
      <c r="K273" t="s">
        <v>1068</v>
      </c>
      <c r="L273" t="s">
        <v>1069</v>
      </c>
      <c r="N273" s="33">
        <v>8</v>
      </c>
      <c r="O273" t="s">
        <v>1070</v>
      </c>
      <c r="P273" t="s">
        <v>317</v>
      </c>
    </row>
    <row r="274" spans="1:16" x14ac:dyDescent="0.2">
      <c r="A274" t="s">
        <v>1063</v>
      </c>
      <c r="B274" t="s">
        <v>42</v>
      </c>
      <c r="C274" t="s">
        <v>1064</v>
      </c>
      <c r="D274" t="s">
        <v>1065</v>
      </c>
      <c r="E274" t="s">
        <v>572</v>
      </c>
      <c r="F274" t="s">
        <v>15</v>
      </c>
      <c r="G274" t="s">
        <v>16</v>
      </c>
      <c r="H274" t="s">
        <v>18</v>
      </c>
      <c r="I274" t="s">
        <v>1075</v>
      </c>
      <c r="J274" t="s">
        <v>1067</v>
      </c>
      <c r="K274" t="s">
        <v>1068</v>
      </c>
      <c r="L274" t="s">
        <v>1069</v>
      </c>
      <c r="N274" s="33">
        <v>16.18</v>
      </c>
      <c r="O274" t="s">
        <v>1070</v>
      </c>
      <c r="P274" t="s">
        <v>317</v>
      </c>
    </row>
    <row r="275" spans="1:16" x14ac:dyDescent="0.2">
      <c r="A275" t="s">
        <v>1063</v>
      </c>
      <c r="B275" t="s">
        <v>42</v>
      </c>
      <c r="C275" t="s">
        <v>1064</v>
      </c>
      <c r="D275" t="s">
        <v>1065</v>
      </c>
      <c r="E275" t="s">
        <v>572</v>
      </c>
      <c r="F275" t="s">
        <v>15</v>
      </c>
      <c r="G275" t="s">
        <v>16</v>
      </c>
      <c r="H275" t="s">
        <v>18</v>
      </c>
      <c r="I275" t="s">
        <v>1075</v>
      </c>
      <c r="J275" t="s">
        <v>1067</v>
      </c>
      <c r="K275" t="s">
        <v>1068</v>
      </c>
      <c r="L275" t="s">
        <v>1069</v>
      </c>
      <c r="N275" s="33">
        <v>50.26</v>
      </c>
      <c r="O275" t="s">
        <v>1070</v>
      </c>
      <c r="P275" t="s">
        <v>317</v>
      </c>
    </row>
    <row r="276" spans="1:16" x14ac:dyDescent="0.2">
      <c r="A276" t="s">
        <v>1063</v>
      </c>
      <c r="B276" t="s">
        <v>42</v>
      </c>
      <c r="C276" t="s">
        <v>1064</v>
      </c>
      <c r="D276" t="s">
        <v>1065</v>
      </c>
      <c r="E276" t="s">
        <v>572</v>
      </c>
      <c r="F276" t="s">
        <v>15</v>
      </c>
      <c r="G276" t="s">
        <v>16</v>
      </c>
      <c r="H276" t="s">
        <v>18</v>
      </c>
      <c r="I276" t="s">
        <v>1075</v>
      </c>
      <c r="J276" t="s">
        <v>1067</v>
      </c>
      <c r="K276" t="s">
        <v>1068</v>
      </c>
      <c r="L276" t="s">
        <v>1069</v>
      </c>
      <c r="N276" s="33">
        <v>22.59</v>
      </c>
      <c r="O276" t="s">
        <v>1070</v>
      </c>
      <c r="P276" t="s">
        <v>317</v>
      </c>
    </row>
    <row r="277" spans="1:16" x14ac:dyDescent="0.2">
      <c r="A277" t="s">
        <v>1063</v>
      </c>
      <c r="B277" t="s">
        <v>42</v>
      </c>
      <c r="C277" t="s">
        <v>1064</v>
      </c>
      <c r="D277" t="s">
        <v>1065</v>
      </c>
      <c r="E277" t="s">
        <v>572</v>
      </c>
      <c r="F277" t="s">
        <v>15</v>
      </c>
      <c r="G277" t="s">
        <v>16</v>
      </c>
      <c r="H277" t="s">
        <v>18</v>
      </c>
      <c r="I277" t="s">
        <v>1075</v>
      </c>
      <c r="J277" t="s">
        <v>1067</v>
      </c>
      <c r="K277" t="s">
        <v>1068</v>
      </c>
      <c r="L277" t="s">
        <v>1069</v>
      </c>
      <c r="N277" s="33">
        <v>8.3000000000000007</v>
      </c>
      <c r="O277" t="s">
        <v>1070</v>
      </c>
      <c r="P277" t="s">
        <v>317</v>
      </c>
    </row>
    <row r="278" spans="1:16" x14ac:dyDescent="0.2">
      <c r="A278" t="s">
        <v>1063</v>
      </c>
      <c r="B278" t="s">
        <v>42</v>
      </c>
      <c r="C278" t="s">
        <v>1064</v>
      </c>
      <c r="D278" t="s">
        <v>1065</v>
      </c>
      <c r="E278" t="s">
        <v>572</v>
      </c>
      <c r="F278" t="s">
        <v>15</v>
      </c>
      <c r="G278" t="s">
        <v>16</v>
      </c>
      <c r="H278" t="s">
        <v>18</v>
      </c>
      <c r="I278" t="s">
        <v>1075</v>
      </c>
      <c r="J278" t="s">
        <v>1067</v>
      </c>
      <c r="K278" t="s">
        <v>1068</v>
      </c>
      <c r="L278" t="s">
        <v>1069</v>
      </c>
      <c r="N278" s="33">
        <v>49.63</v>
      </c>
      <c r="O278" t="s">
        <v>1070</v>
      </c>
      <c r="P278" t="s">
        <v>317</v>
      </c>
    </row>
    <row r="279" spans="1:16" x14ac:dyDescent="0.2">
      <c r="A279" t="s">
        <v>1063</v>
      </c>
      <c r="B279" t="s">
        <v>42</v>
      </c>
      <c r="C279" t="s">
        <v>1064</v>
      </c>
      <c r="D279" t="s">
        <v>1065</v>
      </c>
      <c r="E279" t="s">
        <v>572</v>
      </c>
      <c r="F279" t="s">
        <v>15</v>
      </c>
      <c r="G279" t="s">
        <v>16</v>
      </c>
      <c r="H279" t="s">
        <v>18</v>
      </c>
      <c r="I279" t="s">
        <v>1075</v>
      </c>
      <c r="J279" t="s">
        <v>1067</v>
      </c>
      <c r="K279" t="s">
        <v>1068</v>
      </c>
      <c r="L279" t="s">
        <v>1069</v>
      </c>
      <c r="N279" s="33">
        <v>18.86</v>
      </c>
      <c r="O279" t="s">
        <v>1070</v>
      </c>
      <c r="P279" t="s">
        <v>317</v>
      </c>
    </row>
    <row r="280" spans="1:16" x14ac:dyDescent="0.2">
      <c r="A280" t="s">
        <v>1063</v>
      </c>
      <c r="B280" t="s">
        <v>42</v>
      </c>
      <c r="C280" t="s">
        <v>1064</v>
      </c>
      <c r="D280" t="s">
        <v>1065</v>
      </c>
      <c r="E280" t="s">
        <v>572</v>
      </c>
      <c r="F280" t="s">
        <v>15</v>
      </c>
      <c r="G280" t="s">
        <v>16</v>
      </c>
      <c r="H280" t="s">
        <v>18</v>
      </c>
      <c r="I280" t="s">
        <v>1075</v>
      </c>
      <c r="J280" t="s">
        <v>1067</v>
      </c>
      <c r="K280" t="s">
        <v>1068</v>
      </c>
      <c r="L280" t="s">
        <v>1069</v>
      </c>
      <c r="N280" s="33">
        <v>3.76</v>
      </c>
      <c r="O280" t="s">
        <v>1070</v>
      </c>
      <c r="P280" t="s">
        <v>317</v>
      </c>
    </row>
    <row r="281" spans="1:16" x14ac:dyDescent="0.2">
      <c r="A281" t="s">
        <v>1063</v>
      </c>
      <c r="B281" t="s">
        <v>42</v>
      </c>
      <c r="C281" t="s">
        <v>1064</v>
      </c>
      <c r="D281" t="s">
        <v>1065</v>
      </c>
      <c r="E281" t="s">
        <v>572</v>
      </c>
      <c r="F281" t="s">
        <v>15</v>
      </c>
      <c r="G281" t="s">
        <v>16</v>
      </c>
      <c r="H281" t="s">
        <v>18</v>
      </c>
      <c r="I281" t="s">
        <v>1075</v>
      </c>
      <c r="J281" t="s">
        <v>1067</v>
      </c>
      <c r="K281" t="s">
        <v>1068</v>
      </c>
      <c r="L281" t="s">
        <v>1069</v>
      </c>
      <c r="N281" s="33">
        <v>14.81</v>
      </c>
      <c r="O281" t="s">
        <v>1070</v>
      </c>
      <c r="P281" t="s">
        <v>317</v>
      </c>
    </row>
    <row r="282" spans="1:16" x14ac:dyDescent="0.2">
      <c r="A282" t="s">
        <v>1076</v>
      </c>
      <c r="B282" t="s">
        <v>42</v>
      </c>
      <c r="C282" t="s">
        <v>1077</v>
      </c>
      <c r="D282" t="s">
        <v>1078</v>
      </c>
      <c r="E282" t="s">
        <v>15</v>
      </c>
      <c r="F282" t="s">
        <v>15</v>
      </c>
      <c r="G282" t="s">
        <v>16</v>
      </c>
      <c r="H282" t="s">
        <v>18</v>
      </c>
      <c r="I282" t="s">
        <v>1079</v>
      </c>
      <c r="J282" t="s">
        <v>1080</v>
      </c>
      <c r="K282" t="s">
        <v>1081</v>
      </c>
      <c r="L282" t="s">
        <v>1082</v>
      </c>
      <c r="N282" s="33">
        <v>6.9</v>
      </c>
      <c r="O282" t="s">
        <v>1070</v>
      </c>
      <c r="P282" t="s">
        <v>206</v>
      </c>
    </row>
    <row r="283" spans="1:16" x14ac:dyDescent="0.2">
      <c r="A283" t="s">
        <v>1076</v>
      </c>
      <c r="B283" t="s">
        <v>42</v>
      </c>
      <c r="C283" t="s">
        <v>1077</v>
      </c>
      <c r="D283" t="s">
        <v>1078</v>
      </c>
      <c r="E283" t="s">
        <v>15</v>
      </c>
      <c r="F283" t="s">
        <v>15</v>
      </c>
      <c r="G283" t="s">
        <v>16</v>
      </c>
      <c r="H283" t="s">
        <v>18</v>
      </c>
      <c r="I283" t="s">
        <v>1083</v>
      </c>
      <c r="J283" t="s">
        <v>1080</v>
      </c>
      <c r="K283" t="s">
        <v>1081</v>
      </c>
      <c r="L283" t="s">
        <v>1082</v>
      </c>
      <c r="N283" s="33">
        <v>68.599999999999994</v>
      </c>
      <c r="O283" t="s">
        <v>1070</v>
      </c>
      <c r="P283" t="s">
        <v>206</v>
      </c>
    </row>
    <row r="284" spans="1:16" x14ac:dyDescent="0.2">
      <c r="A284" t="s">
        <v>1076</v>
      </c>
      <c r="B284" t="s">
        <v>42</v>
      </c>
      <c r="C284" t="s">
        <v>1077</v>
      </c>
      <c r="D284" t="s">
        <v>1078</v>
      </c>
      <c r="E284" t="s">
        <v>15</v>
      </c>
      <c r="F284" t="s">
        <v>15</v>
      </c>
      <c r="G284" t="s">
        <v>16</v>
      </c>
      <c r="H284" t="s">
        <v>18</v>
      </c>
      <c r="I284" t="s">
        <v>1084</v>
      </c>
      <c r="J284" t="s">
        <v>1080</v>
      </c>
      <c r="K284" t="s">
        <v>1081</v>
      </c>
      <c r="L284" t="s">
        <v>1082</v>
      </c>
      <c r="N284" s="7">
        <v>28.81</v>
      </c>
      <c r="O284" t="s">
        <v>1070</v>
      </c>
      <c r="P284" t="s">
        <v>206</v>
      </c>
    </row>
    <row r="285" spans="1:16" x14ac:dyDescent="0.2">
      <c r="A285" t="s">
        <v>1076</v>
      </c>
      <c r="B285" t="s">
        <v>42</v>
      </c>
      <c r="C285" t="s">
        <v>1077</v>
      </c>
      <c r="D285" t="s">
        <v>1078</v>
      </c>
      <c r="E285" t="s">
        <v>15</v>
      </c>
      <c r="F285" t="s">
        <v>15</v>
      </c>
      <c r="G285" t="s">
        <v>16</v>
      </c>
      <c r="H285" t="s">
        <v>18</v>
      </c>
      <c r="I285" t="s">
        <v>1085</v>
      </c>
      <c r="J285" t="s">
        <v>1080</v>
      </c>
      <c r="K285" t="s">
        <v>1081</v>
      </c>
      <c r="L285" t="s">
        <v>1086</v>
      </c>
      <c r="N285" s="7">
        <v>17.36</v>
      </c>
      <c r="O285" t="s">
        <v>1070</v>
      </c>
      <c r="P285" t="s">
        <v>206</v>
      </c>
    </row>
    <row r="286" spans="1:16" x14ac:dyDescent="0.2">
      <c r="A286" t="s">
        <v>17</v>
      </c>
      <c r="B286" t="s">
        <v>42</v>
      </c>
      <c r="C286" t="s">
        <v>324</v>
      </c>
      <c r="D286" t="s">
        <v>21</v>
      </c>
      <c r="E286" t="s">
        <v>15</v>
      </c>
      <c r="F286" t="s">
        <v>15</v>
      </c>
      <c r="G286" t="s">
        <v>16</v>
      </c>
      <c r="H286" t="s">
        <v>18</v>
      </c>
      <c r="I286" t="s">
        <v>1087</v>
      </c>
      <c r="J286" t="s">
        <v>897</v>
      </c>
      <c r="K286" t="s">
        <v>898</v>
      </c>
      <c r="L286" t="s">
        <v>1088</v>
      </c>
      <c r="N286" s="7">
        <v>200</v>
      </c>
      <c r="O286" t="s">
        <v>1070</v>
      </c>
      <c r="P286" t="s">
        <v>206</v>
      </c>
    </row>
    <row r="287" spans="1:16" x14ac:dyDescent="0.2">
      <c r="A287" t="s">
        <v>1063</v>
      </c>
      <c r="B287" t="s">
        <v>422</v>
      </c>
      <c r="C287" t="s">
        <v>1064</v>
      </c>
      <c r="D287" t="s">
        <v>1065</v>
      </c>
      <c r="E287" t="s">
        <v>572</v>
      </c>
      <c r="F287" t="s">
        <v>15</v>
      </c>
      <c r="G287" t="s">
        <v>16</v>
      </c>
      <c r="H287" t="s">
        <v>18</v>
      </c>
      <c r="I287" t="s">
        <v>1089</v>
      </c>
      <c r="J287" t="s">
        <v>1067</v>
      </c>
      <c r="K287" t="s">
        <v>1068</v>
      </c>
      <c r="L287" t="s">
        <v>1069</v>
      </c>
      <c r="N287" s="7">
        <v>272.77</v>
      </c>
      <c r="O287" t="s">
        <v>1070</v>
      </c>
      <c r="P287" t="s">
        <v>317</v>
      </c>
    </row>
    <row r="288" spans="1:16" x14ac:dyDescent="0.2">
      <c r="A288" t="s">
        <v>1063</v>
      </c>
      <c r="B288" t="s">
        <v>578</v>
      </c>
      <c r="C288" t="s">
        <v>1064</v>
      </c>
      <c r="D288" t="s">
        <v>1065</v>
      </c>
      <c r="E288" t="s">
        <v>572</v>
      </c>
      <c r="F288" t="s">
        <v>15</v>
      </c>
      <c r="G288" t="s">
        <v>16</v>
      </c>
      <c r="H288" t="s">
        <v>18</v>
      </c>
      <c r="I288" t="s">
        <v>1090</v>
      </c>
      <c r="J288" t="s">
        <v>1067</v>
      </c>
      <c r="K288" t="s">
        <v>1068</v>
      </c>
      <c r="L288" t="s">
        <v>1069</v>
      </c>
      <c r="N288" s="7">
        <v>625.47</v>
      </c>
      <c r="O288" t="s">
        <v>1070</v>
      </c>
      <c r="P288" t="s">
        <v>317</v>
      </c>
    </row>
    <row r="289" spans="1:16" x14ac:dyDescent="0.2">
      <c r="A289" t="s">
        <v>1063</v>
      </c>
      <c r="B289" t="s">
        <v>48</v>
      </c>
      <c r="C289" t="s">
        <v>1064</v>
      </c>
      <c r="D289" t="s">
        <v>1065</v>
      </c>
      <c r="E289" t="s">
        <v>572</v>
      </c>
      <c r="F289" t="s">
        <v>15</v>
      </c>
      <c r="G289" t="s">
        <v>16</v>
      </c>
      <c r="H289" t="s">
        <v>18</v>
      </c>
      <c r="I289" t="s">
        <v>1091</v>
      </c>
      <c r="J289" t="s">
        <v>1067</v>
      </c>
      <c r="K289" t="s">
        <v>1068</v>
      </c>
      <c r="L289" t="s">
        <v>1069</v>
      </c>
      <c r="N289" s="7">
        <v>8.18</v>
      </c>
      <c r="O289" t="s">
        <v>1070</v>
      </c>
      <c r="P289" t="s">
        <v>317</v>
      </c>
    </row>
    <row r="290" spans="1:16" x14ac:dyDescent="0.2">
      <c r="A290" t="s">
        <v>1063</v>
      </c>
      <c r="B290" t="s">
        <v>48</v>
      </c>
      <c r="C290" t="s">
        <v>1064</v>
      </c>
      <c r="D290" t="s">
        <v>1065</v>
      </c>
      <c r="E290" t="s">
        <v>572</v>
      </c>
      <c r="F290" t="s">
        <v>15</v>
      </c>
      <c r="G290" t="s">
        <v>16</v>
      </c>
      <c r="H290" t="s">
        <v>18</v>
      </c>
      <c r="I290" t="s">
        <v>1091</v>
      </c>
      <c r="J290" t="s">
        <v>1067</v>
      </c>
      <c r="K290" t="s">
        <v>1068</v>
      </c>
      <c r="L290" t="s">
        <v>1069</v>
      </c>
      <c r="N290" s="7">
        <v>18.760000000000002</v>
      </c>
      <c r="O290" t="s">
        <v>1070</v>
      </c>
      <c r="P290" t="s">
        <v>317</v>
      </c>
    </row>
    <row r="291" spans="1:16" x14ac:dyDescent="0.2">
      <c r="A291" t="s">
        <v>1063</v>
      </c>
      <c r="B291" t="s">
        <v>48</v>
      </c>
      <c r="C291" t="s">
        <v>1064</v>
      </c>
      <c r="D291" t="s">
        <v>1065</v>
      </c>
      <c r="E291" t="s">
        <v>572</v>
      </c>
      <c r="F291" t="s">
        <v>15</v>
      </c>
      <c r="G291" t="s">
        <v>16</v>
      </c>
      <c r="H291" t="s">
        <v>18</v>
      </c>
      <c r="I291" t="s">
        <v>1092</v>
      </c>
      <c r="J291" t="s">
        <v>1067</v>
      </c>
      <c r="K291" t="s">
        <v>1068</v>
      </c>
      <c r="L291" t="s">
        <v>1069</v>
      </c>
      <c r="N291" s="7">
        <v>25</v>
      </c>
      <c r="O291" t="s">
        <v>1070</v>
      </c>
      <c r="P291" t="s">
        <v>317</v>
      </c>
    </row>
    <row r="292" spans="1:16" x14ac:dyDescent="0.2">
      <c r="A292" t="s">
        <v>1063</v>
      </c>
      <c r="B292" t="s">
        <v>48</v>
      </c>
      <c r="C292" t="s">
        <v>1064</v>
      </c>
      <c r="D292" t="s">
        <v>1065</v>
      </c>
      <c r="E292" t="s">
        <v>572</v>
      </c>
      <c r="F292" t="s">
        <v>15</v>
      </c>
      <c r="G292" t="s">
        <v>16</v>
      </c>
      <c r="H292" t="s">
        <v>18</v>
      </c>
      <c r="I292" t="s">
        <v>1093</v>
      </c>
      <c r="J292" t="s">
        <v>1067</v>
      </c>
      <c r="K292" t="s">
        <v>1068</v>
      </c>
      <c r="L292" t="s">
        <v>1069</v>
      </c>
      <c r="N292" s="7">
        <v>70.489999999999995</v>
      </c>
      <c r="O292" t="s">
        <v>1070</v>
      </c>
      <c r="P292" t="s">
        <v>317</v>
      </c>
    </row>
    <row r="293" spans="1:16" x14ac:dyDescent="0.2">
      <c r="A293" t="s">
        <v>1063</v>
      </c>
      <c r="B293" t="s">
        <v>48</v>
      </c>
      <c r="C293" t="s">
        <v>1064</v>
      </c>
      <c r="D293" t="s">
        <v>1065</v>
      </c>
      <c r="E293" t="s">
        <v>572</v>
      </c>
      <c r="F293" t="s">
        <v>15</v>
      </c>
      <c r="G293" t="s">
        <v>16</v>
      </c>
      <c r="H293" t="s">
        <v>18</v>
      </c>
      <c r="I293" t="s">
        <v>1094</v>
      </c>
      <c r="J293" t="s">
        <v>1067</v>
      </c>
      <c r="K293" t="s">
        <v>1068</v>
      </c>
      <c r="L293" t="s">
        <v>1069</v>
      </c>
      <c r="N293" s="7">
        <v>2.64</v>
      </c>
      <c r="O293" t="s">
        <v>1070</v>
      </c>
      <c r="P293" t="s">
        <v>317</v>
      </c>
    </row>
    <row r="294" spans="1:16" x14ac:dyDescent="0.2">
      <c r="A294" t="s">
        <v>1063</v>
      </c>
      <c r="B294" t="s">
        <v>48</v>
      </c>
      <c r="C294" t="s">
        <v>1064</v>
      </c>
      <c r="D294" t="s">
        <v>1065</v>
      </c>
      <c r="E294" t="s">
        <v>572</v>
      </c>
      <c r="F294" t="s">
        <v>15</v>
      </c>
      <c r="G294" t="s">
        <v>16</v>
      </c>
      <c r="H294" t="s">
        <v>18</v>
      </c>
      <c r="I294" t="s">
        <v>1094</v>
      </c>
      <c r="J294" t="s">
        <v>1067</v>
      </c>
      <c r="K294" t="s">
        <v>1068</v>
      </c>
      <c r="L294" t="s">
        <v>1069</v>
      </c>
      <c r="N294" s="7">
        <v>3.96</v>
      </c>
      <c r="O294" t="s">
        <v>1070</v>
      </c>
      <c r="P294" t="s">
        <v>317</v>
      </c>
    </row>
    <row r="295" spans="1:16" x14ac:dyDescent="0.2">
      <c r="A295" t="s">
        <v>1063</v>
      </c>
      <c r="B295" t="s">
        <v>48</v>
      </c>
      <c r="C295" t="s">
        <v>1064</v>
      </c>
      <c r="D295" t="s">
        <v>1065</v>
      </c>
      <c r="E295" t="s">
        <v>572</v>
      </c>
      <c r="F295" t="s">
        <v>15</v>
      </c>
      <c r="G295" t="s">
        <v>16</v>
      </c>
      <c r="H295" t="s">
        <v>18</v>
      </c>
      <c r="I295" t="s">
        <v>1094</v>
      </c>
      <c r="J295" t="s">
        <v>1067</v>
      </c>
      <c r="K295" t="s">
        <v>1068</v>
      </c>
      <c r="L295" t="s">
        <v>1069</v>
      </c>
      <c r="N295" s="7">
        <v>40</v>
      </c>
      <c r="O295" t="s">
        <v>1070</v>
      </c>
      <c r="P295" t="s">
        <v>317</v>
      </c>
    </row>
    <row r="296" spans="1:16" x14ac:dyDescent="0.2">
      <c r="A296" t="s">
        <v>1063</v>
      </c>
      <c r="B296" t="s">
        <v>48</v>
      </c>
      <c r="C296" t="s">
        <v>1064</v>
      </c>
      <c r="D296" t="s">
        <v>1065</v>
      </c>
      <c r="E296" t="s">
        <v>572</v>
      </c>
      <c r="F296" t="s">
        <v>15</v>
      </c>
      <c r="G296" t="s">
        <v>16</v>
      </c>
      <c r="H296" t="s">
        <v>18</v>
      </c>
      <c r="I296" t="s">
        <v>1092</v>
      </c>
      <c r="J296" t="s">
        <v>1067</v>
      </c>
      <c r="K296" t="s">
        <v>1068</v>
      </c>
      <c r="L296" t="s">
        <v>1069</v>
      </c>
      <c r="N296" s="7">
        <v>25</v>
      </c>
      <c r="O296" t="s">
        <v>1070</v>
      </c>
      <c r="P296" t="s">
        <v>317</v>
      </c>
    </row>
    <row r="297" spans="1:16" x14ac:dyDescent="0.2">
      <c r="A297" t="s">
        <v>1063</v>
      </c>
      <c r="B297" t="s">
        <v>48</v>
      </c>
      <c r="C297" t="s">
        <v>1064</v>
      </c>
      <c r="D297" t="s">
        <v>1065</v>
      </c>
      <c r="E297" t="s">
        <v>572</v>
      </c>
      <c r="F297" t="s">
        <v>15</v>
      </c>
      <c r="G297" t="s">
        <v>16</v>
      </c>
      <c r="H297" t="s">
        <v>18</v>
      </c>
      <c r="I297" t="s">
        <v>1091</v>
      </c>
      <c r="J297" t="s">
        <v>1067</v>
      </c>
      <c r="K297" t="s">
        <v>1068</v>
      </c>
      <c r="L297" t="s">
        <v>1069</v>
      </c>
      <c r="N297" s="7">
        <v>1.5</v>
      </c>
      <c r="O297" t="s">
        <v>1070</v>
      </c>
      <c r="P297" t="s">
        <v>317</v>
      </c>
    </row>
    <row r="298" spans="1:16" x14ac:dyDescent="0.2">
      <c r="A298" t="s">
        <v>1063</v>
      </c>
      <c r="B298" t="s">
        <v>48</v>
      </c>
      <c r="C298" t="s">
        <v>1064</v>
      </c>
      <c r="D298" t="s">
        <v>1065</v>
      </c>
      <c r="E298" t="s">
        <v>572</v>
      </c>
      <c r="F298" t="s">
        <v>15</v>
      </c>
      <c r="G298" t="s">
        <v>16</v>
      </c>
      <c r="H298" t="s">
        <v>18</v>
      </c>
      <c r="I298" t="s">
        <v>1091</v>
      </c>
      <c r="J298" t="s">
        <v>1067</v>
      </c>
      <c r="K298" t="s">
        <v>1068</v>
      </c>
      <c r="L298" t="s">
        <v>1069</v>
      </c>
      <c r="N298" s="7">
        <v>0.67</v>
      </c>
      <c r="O298" t="s">
        <v>1070</v>
      </c>
      <c r="P298" t="s">
        <v>317</v>
      </c>
    </row>
    <row r="299" spans="1:16" x14ac:dyDescent="0.2">
      <c r="A299" t="s">
        <v>1063</v>
      </c>
      <c r="B299" t="s">
        <v>48</v>
      </c>
      <c r="C299" t="s">
        <v>1064</v>
      </c>
      <c r="D299" t="s">
        <v>1065</v>
      </c>
      <c r="E299" t="s">
        <v>572</v>
      </c>
      <c r="F299" t="s">
        <v>15</v>
      </c>
      <c r="G299" t="s">
        <v>16</v>
      </c>
      <c r="H299" t="s">
        <v>18</v>
      </c>
      <c r="I299" t="s">
        <v>1091</v>
      </c>
      <c r="J299" t="s">
        <v>1067</v>
      </c>
      <c r="K299" t="s">
        <v>1068</v>
      </c>
      <c r="L299" t="s">
        <v>1069</v>
      </c>
      <c r="N299" s="7">
        <v>0.56000000000000005</v>
      </c>
      <c r="O299" t="s">
        <v>1070</v>
      </c>
      <c r="P299" t="s">
        <v>317</v>
      </c>
    </row>
    <row r="300" spans="1:16" x14ac:dyDescent="0.2">
      <c r="A300" t="s">
        <v>1063</v>
      </c>
      <c r="B300" t="s">
        <v>48</v>
      </c>
      <c r="C300" t="s">
        <v>1064</v>
      </c>
      <c r="D300" t="s">
        <v>1065</v>
      </c>
      <c r="E300" t="s">
        <v>572</v>
      </c>
      <c r="F300" t="s">
        <v>15</v>
      </c>
      <c r="G300" t="s">
        <v>16</v>
      </c>
      <c r="H300" t="s">
        <v>18</v>
      </c>
      <c r="I300" t="s">
        <v>1091</v>
      </c>
      <c r="J300" t="s">
        <v>1067</v>
      </c>
      <c r="K300" t="s">
        <v>1068</v>
      </c>
      <c r="L300" t="s">
        <v>1069</v>
      </c>
      <c r="N300" s="7">
        <v>0.44</v>
      </c>
      <c r="O300" t="s">
        <v>1070</v>
      </c>
      <c r="P300" t="s">
        <v>317</v>
      </c>
    </row>
    <row r="301" spans="1:16" x14ac:dyDescent="0.2">
      <c r="A301" t="s">
        <v>1063</v>
      </c>
      <c r="B301" t="s">
        <v>48</v>
      </c>
      <c r="C301" t="s">
        <v>1064</v>
      </c>
      <c r="D301" t="s">
        <v>1065</v>
      </c>
      <c r="E301" t="s">
        <v>572</v>
      </c>
      <c r="F301" t="s">
        <v>15</v>
      </c>
      <c r="G301" t="s">
        <v>16</v>
      </c>
      <c r="H301" t="s">
        <v>18</v>
      </c>
      <c r="I301" t="s">
        <v>1091</v>
      </c>
      <c r="J301" t="s">
        <v>1067</v>
      </c>
      <c r="K301" t="s">
        <v>1068</v>
      </c>
      <c r="L301" t="s">
        <v>1069</v>
      </c>
      <c r="N301" s="7">
        <v>1.48</v>
      </c>
      <c r="O301" t="s">
        <v>1070</v>
      </c>
      <c r="P301" t="s">
        <v>317</v>
      </c>
    </row>
    <row r="302" spans="1:16" x14ac:dyDescent="0.2">
      <c r="A302" t="s">
        <v>1063</v>
      </c>
      <c r="B302" t="s">
        <v>48</v>
      </c>
      <c r="C302" t="s">
        <v>1064</v>
      </c>
      <c r="D302" t="s">
        <v>1065</v>
      </c>
      <c r="E302" t="s">
        <v>572</v>
      </c>
      <c r="F302" t="s">
        <v>15</v>
      </c>
      <c r="G302" t="s">
        <v>16</v>
      </c>
      <c r="H302" t="s">
        <v>18</v>
      </c>
      <c r="I302" t="s">
        <v>1091</v>
      </c>
      <c r="J302" t="s">
        <v>1067</v>
      </c>
      <c r="K302" t="s">
        <v>1068</v>
      </c>
      <c r="L302" t="s">
        <v>1069</v>
      </c>
      <c r="N302" s="7">
        <v>7.0000000000000007E-2</v>
      </c>
      <c r="O302" t="s">
        <v>1070</v>
      </c>
      <c r="P302" t="s">
        <v>317</v>
      </c>
    </row>
    <row r="303" spans="1:16" x14ac:dyDescent="0.2">
      <c r="A303" t="s">
        <v>1063</v>
      </c>
      <c r="B303" t="s">
        <v>48</v>
      </c>
      <c r="C303" t="s">
        <v>1064</v>
      </c>
      <c r="D303" t="s">
        <v>1065</v>
      </c>
      <c r="E303" t="s">
        <v>572</v>
      </c>
      <c r="F303" t="s">
        <v>15</v>
      </c>
      <c r="G303" t="s">
        <v>16</v>
      </c>
      <c r="H303" t="s">
        <v>18</v>
      </c>
      <c r="I303" t="s">
        <v>1091</v>
      </c>
      <c r="J303" t="s">
        <v>1067</v>
      </c>
      <c r="K303" t="s">
        <v>1068</v>
      </c>
      <c r="L303" t="s">
        <v>1069</v>
      </c>
      <c r="N303" s="7">
        <v>0.11</v>
      </c>
      <c r="O303" t="s">
        <v>1070</v>
      </c>
      <c r="P303" t="s">
        <v>317</v>
      </c>
    </row>
    <row r="304" spans="1:16" x14ac:dyDescent="0.2">
      <c r="A304" t="s">
        <v>1095</v>
      </c>
      <c r="B304" t="s">
        <v>48</v>
      </c>
      <c r="C304" t="s">
        <v>666</v>
      </c>
      <c r="D304" t="s">
        <v>1096</v>
      </c>
      <c r="E304" t="s">
        <v>1097</v>
      </c>
      <c r="F304" t="s">
        <v>89</v>
      </c>
      <c r="G304" t="s">
        <v>16</v>
      </c>
      <c r="H304" t="s">
        <v>18</v>
      </c>
      <c r="I304" t="s">
        <v>1098</v>
      </c>
      <c r="J304" t="s">
        <v>1099</v>
      </c>
      <c r="K304" t="s">
        <v>1100</v>
      </c>
      <c r="L304" t="s">
        <v>1101</v>
      </c>
      <c r="N304" s="7">
        <v>10</v>
      </c>
      <c r="O304" t="s">
        <v>1070</v>
      </c>
      <c r="P304" t="s">
        <v>204</v>
      </c>
    </row>
    <row r="305" spans="1:16" x14ac:dyDescent="0.2">
      <c r="A305" t="s">
        <v>1102</v>
      </c>
      <c r="B305" t="s">
        <v>274</v>
      </c>
      <c r="C305" t="s">
        <v>1103</v>
      </c>
      <c r="D305" t="s">
        <v>1104</v>
      </c>
      <c r="E305" t="s">
        <v>70</v>
      </c>
      <c r="F305" t="s">
        <v>45</v>
      </c>
      <c r="G305" t="s">
        <v>16</v>
      </c>
      <c r="H305" t="s">
        <v>18</v>
      </c>
      <c r="I305" t="s">
        <v>1105</v>
      </c>
      <c r="J305" t="s">
        <v>608</v>
      </c>
      <c r="K305" t="s">
        <v>609</v>
      </c>
      <c r="L305" t="s">
        <v>1106</v>
      </c>
      <c r="N305" s="7">
        <v>1500</v>
      </c>
      <c r="O305" t="s">
        <v>1070</v>
      </c>
      <c r="P305" t="s">
        <v>200</v>
      </c>
    </row>
    <row r="306" spans="1:16" x14ac:dyDescent="0.2">
      <c r="A306" t="s">
        <v>325</v>
      </c>
      <c r="B306" t="s">
        <v>30</v>
      </c>
      <c r="C306" t="s">
        <v>446</v>
      </c>
      <c r="D306" t="s">
        <v>328</v>
      </c>
      <c r="E306" t="s">
        <v>45</v>
      </c>
      <c r="F306" t="s">
        <v>45</v>
      </c>
      <c r="G306" t="s">
        <v>16</v>
      </c>
      <c r="H306" t="s">
        <v>18</v>
      </c>
      <c r="I306" t="s">
        <v>1107</v>
      </c>
      <c r="J306" t="s">
        <v>82</v>
      </c>
      <c r="K306" t="s">
        <v>83</v>
      </c>
      <c r="L306" t="s">
        <v>1108</v>
      </c>
      <c r="N306" s="7">
        <v>100</v>
      </c>
      <c r="O306" t="s">
        <v>1070</v>
      </c>
      <c r="P306" t="s">
        <v>204</v>
      </c>
    </row>
    <row r="307" spans="1:16" x14ac:dyDescent="0.2">
      <c r="A307" t="s">
        <v>325</v>
      </c>
      <c r="B307" t="s">
        <v>30</v>
      </c>
      <c r="C307" t="s">
        <v>446</v>
      </c>
      <c r="D307" t="s">
        <v>328</v>
      </c>
      <c r="E307" t="s">
        <v>45</v>
      </c>
      <c r="F307" t="s">
        <v>45</v>
      </c>
      <c r="G307" t="s">
        <v>16</v>
      </c>
      <c r="H307" t="s">
        <v>18</v>
      </c>
      <c r="I307" t="s">
        <v>1107</v>
      </c>
      <c r="J307" t="s">
        <v>82</v>
      </c>
      <c r="K307" t="s">
        <v>83</v>
      </c>
      <c r="L307" t="s">
        <v>1108</v>
      </c>
      <c r="N307" s="7">
        <v>20</v>
      </c>
      <c r="O307" t="s">
        <v>1070</v>
      </c>
      <c r="P307" t="s">
        <v>204</v>
      </c>
    </row>
    <row r="308" spans="1:16" x14ac:dyDescent="0.2">
      <c r="A308" t="s">
        <v>95</v>
      </c>
      <c r="B308" t="s">
        <v>51</v>
      </c>
      <c r="C308" t="s">
        <v>1109</v>
      </c>
      <c r="D308" t="s">
        <v>96</v>
      </c>
      <c r="E308" t="s">
        <v>70</v>
      </c>
      <c r="F308" t="s">
        <v>45</v>
      </c>
      <c r="G308" t="s">
        <v>16</v>
      </c>
      <c r="H308" t="s">
        <v>26</v>
      </c>
      <c r="I308" t="s">
        <v>1110</v>
      </c>
      <c r="J308" t="s">
        <v>1111</v>
      </c>
      <c r="K308" t="s">
        <v>1112</v>
      </c>
      <c r="L308" t="s">
        <v>1113</v>
      </c>
      <c r="N308" s="7">
        <v>54.5</v>
      </c>
      <c r="O308" t="s">
        <v>1070</v>
      </c>
      <c r="P308" t="s">
        <v>201</v>
      </c>
    </row>
    <row r="309" spans="1:16" x14ac:dyDescent="0.2">
      <c r="A309" t="s">
        <v>356</v>
      </c>
      <c r="B309" t="s">
        <v>30</v>
      </c>
      <c r="C309" t="s">
        <v>44</v>
      </c>
      <c r="D309" t="s">
        <v>357</v>
      </c>
      <c r="E309" t="s">
        <v>43</v>
      </c>
      <c r="F309" t="s">
        <v>43</v>
      </c>
      <c r="G309" t="s">
        <v>16</v>
      </c>
      <c r="H309" t="s">
        <v>26</v>
      </c>
      <c r="I309" t="s">
        <v>1114</v>
      </c>
      <c r="N309" s="7">
        <v>100</v>
      </c>
      <c r="O309" t="s">
        <v>1070</v>
      </c>
      <c r="P309" t="s">
        <v>204</v>
      </c>
    </row>
    <row r="310" spans="1:16" x14ac:dyDescent="0.2">
      <c r="A310" t="s">
        <v>353</v>
      </c>
      <c r="B310" t="s">
        <v>30</v>
      </c>
      <c r="C310" t="s">
        <v>352</v>
      </c>
      <c r="D310" t="s">
        <v>355</v>
      </c>
      <c r="E310" t="s">
        <v>53</v>
      </c>
      <c r="F310" t="s">
        <v>53</v>
      </c>
      <c r="G310" t="s">
        <v>16</v>
      </c>
      <c r="H310" t="s">
        <v>36</v>
      </c>
      <c r="I310" t="s">
        <v>1115</v>
      </c>
      <c r="N310" s="7">
        <v>25</v>
      </c>
      <c r="O310" t="s">
        <v>1070</v>
      </c>
      <c r="P310" t="s">
        <v>204</v>
      </c>
    </row>
    <row r="311" spans="1:16" x14ac:dyDescent="0.2">
      <c r="A311" t="s">
        <v>353</v>
      </c>
      <c r="B311" t="s">
        <v>30</v>
      </c>
      <c r="C311" t="s">
        <v>352</v>
      </c>
      <c r="D311" t="s">
        <v>355</v>
      </c>
      <c r="E311" t="s">
        <v>53</v>
      </c>
      <c r="F311" t="s">
        <v>53</v>
      </c>
      <c r="G311" t="s">
        <v>16</v>
      </c>
      <c r="H311" t="s">
        <v>36</v>
      </c>
      <c r="I311" t="s">
        <v>1116</v>
      </c>
      <c r="N311" s="7">
        <v>150</v>
      </c>
      <c r="O311" t="s">
        <v>1070</v>
      </c>
      <c r="P311" t="s">
        <v>204</v>
      </c>
    </row>
    <row r="312" spans="1:16" x14ac:dyDescent="0.2">
      <c r="A312" t="s">
        <v>353</v>
      </c>
      <c r="B312" t="s">
        <v>30</v>
      </c>
      <c r="C312" t="s">
        <v>352</v>
      </c>
      <c r="D312" t="s">
        <v>355</v>
      </c>
      <c r="E312" t="s">
        <v>53</v>
      </c>
      <c r="F312" t="s">
        <v>53</v>
      </c>
      <c r="G312" t="s">
        <v>16</v>
      </c>
      <c r="H312" t="s">
        <v>36</v>
      </c>
      <c r="I312" t="s">
        <v>1117</v>
      </c>
      <c r="N312" s="7">
        <v>250</v>
      </c>
      <c r="O312" t="s">
        <v>1070</v>
      </c>
      <c r="P312" t="s">
        <v>204</v>
      </c>
    </row>
    <row r="313" spans="1:16" x14ac:dyDescent="0.2">
      <c r="A313" t="s">
        <v>106</v>
      </c>
      <c r="B313" t="s">
        <v>20</v>
      </c>
      <c r="C313" t="s">
        <v>78</v>
      </c>
      <c r="D313" t="s">
        <v>107</v>
      </c>
      <c r="E313" t="s">
        <v>45</v>
      </c>
      <c r="F313" t="s">
        <v>45</v>
      </c>
      <c r="G313" t="s">
        <v>23</v>
      </c>
      <c r="H313" t="s">
        <v>26</v>
      </c>
      <c r="I313" t="s">
        <v>1118</v>
      </c>
      <c r="J313" t="s">
        <v>1119</v>
      </c>
      <c r="K313" t="s">
        <v>1120</v>
      </c>
      <c r="L313" t="s">
        <v>1121</v>
      </c>
      <c r="N313" s="7">
        <v>706.98</v>
      </c>
      <c r="O313" t="s">
        <v>1070</v>
      </c>
      <c r="P313" t="s">
        <v>201</v>
      </c>
    </row>
    <row r="314" spans="1:16" x14ac:dyDescent="0.2">
      <c r="A314" t="s">
        <v>106</v>
      </c>
      <c r="B314" t="s">
        <v>20</v>
      </c>
      <c r="C314" t="s">
        <v>78</v>
      </c>
      <c r="D314" t="s">
        <v>107</v>
      </c>
      <c r="E314" t="s">
        <v>45</v>
      </c>
      <c r="F314" t="s">
        <v>45</v>
      </c>
      <c r="G314" t="s">
        <v>23</v>
      </c>
      <c r="H314" t="s">
        <v>26</v>
      </c>
      <c r="I314" t="s">
        <v>1118</v>
      </c>
      <c r="J314" t="s">
        <v>1122</v>
      </c>
      <c r="K314" t="s">
        <v>1123</v>
      </c>
      <c r="L314" t="s">
        <v>1124</v>
      </c>
      <c r="N314" s="7">
        <v>470</v>
      </c>
      <c r="O314" t="s">
        <v>1070</v>
      </c>
      <c r="P314" t="s">
        <v>201</v>
      </c>
    </row>
    <row r="315" spans="1:16" x14ac:dyDescent="0.2">
      <c r="A315" t="s">
        <v>106</v>
      </c>
      <c r="B315" t="s">
        <v>20</v>
      </c>
      <c r="C315" t="s">
        <v>44</v>
      </c>
      <c r="D315" t="s">
        <v>107</v>
      </c>
      <c r="E315" t="s">
        <v>45</v>
      </c>
      <c r="F315" t="s">
        <v>45</v>
      </c>
      <c r="G315" t="s">
        <v>23</v>
      </c>
      <c r="H315" t="s">
        <v>26</v>
      </c>
      <c r="I315" t="s">
        <v>1118</v>
      </c>
      <c r="J315" t="s">
        <v>1119</v>
      </c>
      <c r="K315" t="s">
        <v>1120</v>
      </c>
      <c r="L315" t="s">
        <v>1121</v>
      </c>
      <c r="N315" s="7">
        <v>706.98</v>
      </c>
      <c r="O315" t="s">
        <v>1070</v>
      </c>
      <c r="P315" t="s">
        <v>201</v>
      </c>
    </row>
    <row r="316" spans="1:16" x14ac:dyDescent="0.2">
      <c r="A316" t="s">
        <v>106</v>
      </c>
      <c r="B316" t="s">
        <v>20</v>
      </c>
      <c r="C316" t="s">
        <v>44</v>
      </c>
      <c r="D316" t="s">
        <v>107</v>
      </c>
      <c r="E316" t="s">
        <v>45</v>
      </c>
      <c r="F316" t="s">
        <v>45</v>
      </c>
      <c r="G316" t="s">
        <v>23</v>
      </c>
      <c r="H316" t="s">
        <v>26</v>
      </c>
      <c r="I316" t="s">
        <v>1118</v>
      </c>
      <c r="J316" t="s">
        <v>1122</v>
      </c>
      <c r="K316" t="s">
        <v>1123</v>
      </c>
      <c r="L316" t="s">
        <v>1124</v>
      </c>
      <c r="N316" s="7">
        <v>470</v>
      </c>
      <c r="O316" t="s">
        <v>1070</v>
      </c>
      <c r="P316" t="s">
        <v>201</v>
      </c>
    </row>
    <row r="317" spans="1:16" x14ac:dyDescent="0.2">
      <c r="A317" t="s">
        <v>482</v>
      </c>
      <c r="B317" t="s">
        <v>316</v>
      </c>
      <c r="C317" t="s">
        <v>446</v>
      </c>
      <c r="D317" t="s">
        <v>483</v>
      </c>
      <c r="E317" t="s">
        <v>481</v>
      </c>
      <c r="F317" t="s">
        <v>481</v>
      </c>
      <c r="G317" t="s">
        <v>23</v>
      </c>
      <c r="H317" t="s">
        <v>26</v>
      </c>
      <c r="I317" t="s">
        <v>1125</v>
      </c>
      <c r="J317" t="s">
        <v>1126</v>
      </c>
      <c r="K317" t="s">
        <v>1127</v>
      </c>
      <c r="L317" t="s">
        <v>1128</v>
      </c>
      <c r="N317" s="7">
        <v>653</v>
      </c>
      <c r="O317" t="s">
        <v>1070</v>
      </c>
      <c r="P317" t="s">
        <v>202</v>
      </c>
    </row>
    <row r="318" spans="1:16" x14ac:dyDescent="0.2">
      <c r="A318" t="s">
        <v>482</v>
      </c>
      <c r="B318" t="s">
        <v>42</v>
      </c>
      <c r="C318" t="s">
        <v>446</v>
      </c>
      <c r="D318" t="s">
        <v>483</v>
      </c>
      <c r="E318" t="s">
        <v>481</v>
      </c>
      <c r="F318" t="s">
        <v>481</v>
      </c>
      <c r="G318" t="s">
        <v>23</v>
      </c>
      <c r="H318" t="s">
        <v>26</v>
      </c>
      <c r="I318" t="s">
        <v>1129</v>
      </c>
      <c r="J318" t="s">
        <v>1126</v>
      </c>
      <c r="K318" t="s">
        <v>1127</v>
      </c>
      <c r="L318" t="s">
        <v>1128</v>
      </c>
      <c r="N318" s="7">
        <v>41</v>
      </c>
      <c r="O318" t="s">
        <v>1070</v>
      </c>
      <c r="P318" t="s">
        <v>202</v>
      </c>
    </row>
    <row r="319" spans="1:16" x14ac:dyDescent="0.2">
      <c r="A319" t="s">
        <v>482</v>
      </c>
      <c r="B319" t="s">
        <v>578</v>
      </c>
      <c r="C319" t="s">
        <v>446</v>
      </c>
      <c r="D319" t="s">
        <v>483</v>
      </c>
      <c r="E319" t="s">
        <v>481</v>
      </c>
      <c r="F319" t="s">
        <v>481</v>
      </c>
      <c r="G319" t="s">
        <v>23</v>
      </c>
      <c r="H319" t="s">
        <v>26</v>
      </c>
      <c r="I319" t="s">
        <v>1130</v>
      </c>
      <c r="J319" t="s">
        <v>1126</v>
      </c>
      <c r="K319" t="s">
        <v>1127</v>
      </c>
      <c r="L319" t="s">
        <v>1128</v>
      </c>
      <c r="N319" s="7">
        <v>321.83999999999997</v>
      </c>
      <c r="O319" t="s">
        <v>1070</v>
      </c>
      <c r="P319" t="s">
        <v>202</v>
      </c>
    </row>
    <row r="320" spans="1:16" x14ac:dyDescent="0.2">
      <c r="A320" t="s">
        <v>482</v>
      </c>
      <c r="B320" t="s">
        <v>48</v>
      </c>
      <c r="C320" t="s">
        <v>446</v>
      </c>
      <c r="D320" t="s">
        <v>483</v>
      </c>
      <c r="E320" t="s">
        <v>481</v>
      </c>
      <c r="F320" t="s">
        <v>481</v>
      </c>
      <c r="G320" t="s">
        <v>23</v>
      </c>
      <c r="H320" t="s">
        <v>26</v>
      </c>
      <c r="I320" t="s">
        <v>1131</v>
      </c>
      <c r="J320" t="s">
        <v>1126</v>
      </c>
      <c r="K320" t="s">
        <v>1127</v>
      </c>
      <c r="L320" t="s">
        <v>1128</v>
      </c>
      <c r="N320" s="7">
        <v>9.98</v>
      </c>
      <c r="O320" t="s">
        <v>1070</v>
      </c>
      <c r="P320" t="s">
        <v>202</v>
      </c>
    </row>
    <row r="321" spans="1:16" x14ac:dyDescent="0.2">
      <c r="A321" t="s">
        <v>482</v>
      </c>
      <c r="B321" t="s">
        <v>48</v>
      </c>
      <c r="C321" t="s">
        <v>446</v>
      </c>
      <c r="D321" t="s">
        <v>483</v>
      </c>
      <c r="E321" t="s">
        <v>481</v>
      </c>
      <c r="F321" t="s">
        <v>481</v>
      </c>
      <c r="G321" t="s">
        <v>23</v>
      </c>
      <c r="H321" t="s">
        <v>26</v>
      </c>
      <c r="I321" t="s">
        <v>1131</v>
      </c>
      <c r="J321" t="s">
        <v>1126</v>
      </c>
      <c r="K321" t="s">
        <v>1127</v>
      </c>
      <c r="L321" t="s">
        <v>1128</v>
      </c>
      <c r="N321" s="7">
        <v>18.68</v>
      </c>
      <c r="O321" t="s">
        <v>1070</v>
      </c>
      <c r="P321" t="s">
        <v>202</v>
      </c>
    </row>
    <row r="322" spans="1:16" x14ac:dyDescent="0.2">
      <c r="A322" t="s">
        <v>482</v>
      </c>
      <c r="B322" t="s">
        <v>48</v>
      </c>
      <c r="C322" t="s">
        <v>446</v>
      </c>
      <c r="D322" t="s">
        <v>483</v>
      </c>
      <c r="E322" t="s">
        <v>481</v>
      </c>
      <c r="F322" t="s">
        <v>481</v>
      </c>
      <c r="G322" t="s">
        <v>23</v>
      </c>
      <c r="H322" t="s">
        <v>26</v>
      </c>
      <c r="I322" t="s">
        <v>1131</v>
      </c>
      <c r="J322" t="s">
        <v>1126</v>
      </c>
      <c r="K322" t="s">
        <v>1127</v>
      </c>
      <c r="L322" t="s">
        <v>1128</v>
      </c>
      <c r="N322" s="7">
        <v>27.36</v>
      </c>
      <c r="O322" t="s">
        <v>1070</v>
      </c>
      <c r="P322" t="s">
        <v>202</v>
      </c>
    </row>
    <row r="323" spans="1:16" x14ac:dyDescent="0.2">
      <c r="A323" t="s">
        <v>482</v>
      </c>
      <c r="B323" t="s">
        <v>48</v>
      </c>
      <c r="C323" t="s">
        <v>446</v>
      </c>
      <c r="D323" t="s">
        <v>483</v>
      </c>
      <c r="E323" t="s">
        <v>481</v>
      </c>
      <c r="F323" t="s">
        <v>481</v>
      </c>
      <c r="G323" t="s">
        <v>23</v>
      </c>
      <c r="H323" t="s">
        <v>26</v>
      </c>
      <c r="I323" t="s">
        <v>1131</v>
      </c>
      <c r="J323" t="s">
        <v>1126</v>
      </c>
      <c r="K323" t="s">
        <v>1127</v>
      </c>
      <c r="L323" t="s">
        <v>1128</v>
      </c>
      <c r="N323" s="7">
        <v>28.43</v>
      </c>
      <c r="O323" t="s">
        <v>1070</v>
      </c>
      <c r="P323" t="s">
        <v>202</v>
      </c>
    </row>
    <row r="324" spans="1:16" x14ac:dyDescent="0.2">
      <c r="A324" t="s">
        <v>482</v>
      </c>
      <c r="B324" t="s">
        <v>48</v>
      </c>
      <c r="C324" t="s">
        <v>446</v>
      </c>
      <c r="D324" t="s">
        <v>483</v>
      </c>
      <c r="E324" t="s">
        <v>481</v>
      </c>
      <c r="F324" t="s">
        <v>481</v>
      </c>
      <c r="G324" t="s">
        <v>23</v>
      </c>
      <c r="H324" t="s">
        <v>26</v>
      </c>
      <c r="I324" t="s">
        <v>1131</v>
      </c>
      <c r="J324" t="s">
        <v>1126</v>
      </c>
      <c r="K324" t="s">
        <v>1127</v>
      </c>
      <c r="L324" t="s">
        <v>1128</v>
      </c>
      <c r="N324" s="7">
        <v>31</v>
      </c>
      <c r="O324" t="s">
        <v>1070</v>
      </c>
      <c r="P324" t="s">
        <v>202</v>
      </c>
    </row>
    <row r="325" spans="1:16" x14ac:dyDescent="0.2">
      <c r="A325" t="s">
        <v>482</v>
      </c>
      <c r="B325" t="s">
        <v>48</v>
      </c>
      <c r="C325" t="s">
        <v>446</v>
      </c>
      <c r="D325" t="s">
        <v>483</v>
      </c>
      <c r="E325" t="s">
        <v>481</v>
      </c>
      <c r="F325" t="s">
        <v>481</v>
      </c>
      <c r="G325" t="s">
        <v>23</v>
      </c>
      <c r="H325" t="s">
        <v>26</v>
      </c>
      <c r="I325" t="s">
        <v>1131</v>
      </c>
      <c r="J325" t="s">
        <v>1126</v>
      </c>
      <c r="K325" t="s">
        <v>1127</v>
      </c>
      <c r="L325" t="s">
        <v>1128</v>
      </c>
      <c r="N325" s="7">
        <v>12.72</v>
      </c>
      <c r="O325" t="s">
        <v>1070</v>
      </c>
      <c r="P325" t="s">
        <v>202</v>
      </c>
    </row>
    <row r="326" spans="1:16" x14ac:dyDescent="0.2">
      <c r="A326" t="s">
        <v>482</v>
      </c>
      <c r="B326" t="s">
        <v>48</v>
      </c>
      <c r="C326" t="s">
        <v>446</v>
      </c>
      <c r="D326" t="s">
        <v>483</v>
      </c>
      <c r="E326" t="s">
        <v>481</v>
      </c>
      <c r="F326" t="s">
        <v>481</v>
      </c>
      <c r="G326" t="s">
        <v>23</v>
      </c>
      <c r="H326" t="s">
        <v>26</v>
      </c>
      <c r="I326" t="s">
        <v>1131</v>
      </c>
      <c r="J326" t="s">
        <v>1126</v>
      </c>
      <c r="K326" t="s">
        <v>1127</v>
      </c>
      <c r="L326" t="s">
        <v>1128</v>
      </c>
      <c r="N326" s="7">
        <v>12.27</v>
      </c>
      <c r="O326" t="s">
        <v>1070</v>
      </c>
      <c r="P326" t="s">
        <v>202</v>
      </c>
    </row>
    <row r="327" spans="1:16" x14ac:dyDescent="0.2">
      <c r="A327" t="s">
        <v>482</v>
      </c>
      <c r="B327" t="s">
        <v>48</v>
      </c>
      <c r="C327" t="s">
        <v>446</v>
      </c>
      <c r="D327" t="s">
        <v>483</v>
      </c>
      <c r="E327" t="s">
        <v>481</v>
      </c>
      <c r="F327" t="s">
        <v>481</v>
      </c>
      <c r="G327" t="s">
        <v>23</v>
      </c>
      <c r="H327" t="s">
        <v>26</v>
      </c>
      <c r="I327" t="s">
        <v>1131</v>
      </c>
      <c r="J327" t="s">
        <v>1126</v>
      </c>
      <c r="K327" t="s">
        <v>1127</v>
      </c>
      <c r="L327" t="s">
        <v>1128</v>
      </c>
      <c r="N327" s="7">
        <v>12.86</v>
      </c>
      <c r="O327" t="s">
        <v>1070</v>
      </c>
      <c r="P327" t="s">
        <v>202</v>
      </c>
    </row>
    <row r="328" spans="1:16" x14ac:dyDescent="0.2">
      <c r="A328" t="s">
        <v>1132</v>
      </c>
      <c r="B328" t="s">
        <v>48</v>
      </c>
      <c r="C328" t="s">
        <v>1133</v>
      </c>
      <c r="D328" t="s">
        <v>1134</v>
      </c>
      <c r="E328" t="s">
        <v>1135</v>
      </c>
      <c r="F328" t="s">
        <v>1135</v>
      </c>
      <c r="G328" t="s">
        <v>23</v>
      </c>
      <c r="H328" t="s">
        <v>26</v>
      </c>
      <c r="I328" t="s">
        <v>1136</v>
      </c>
      <c r="J328" t="s">
        <v>1137</v>
      </c>
      <c r="K328" t="s">
        <v>1138</v>
      </c>
      <c r="L328" t="s">
        <v>1139</v>
      </c>
      <c r="N328" s="7">
        <v>4.3499999999999996</v>
      </c>
      <c r="O328" t="s">
        <v>1070</v>
      </c>
      <c r="P328" t="s">
        <v>1397</v>
      </c>
    </row>
    <row r="329" spans="1:16" x14ac:dyDescent="0.2">
      <c r="A329" t="s">
        <v>1140</v>
      </c>
      <c r="B329" t="s">
        <v>30</v>
      </c>
      <c r="C329" t="s">
        <v>111</v>
      </c>
      <c r="D329" t="s">
        <v>1141</v>
      </c>
      <c r="E329" t="s">
        <v>97</v>
      </c>
      <c r="F329" t="s">
        <v>97</v>
      </c>
      <c r="G329" t="s">
        <v>40</v>
      </c>
      <c r="H329" t="s">
        <v>18</v>
      </c>
      <c r="I329" t="s">
        <v>1142</v>
      </c>
      <c r="J329" t="s">
        <v>1143</v>
      </c>
      <c r="K329" t="s">
        <v>1144</v>
      </c>
      <c r="L329" t="s">
        <v>1145</v>
      </c>
      <c r="N329" s="7">
        <v>51.96</v>
      </c>
      <c r="O329" t="s">
        <v>1070</v>
      </c>
      <c r="P329" t="s">
        <v>204</v>
      </c>
    </row>
    <row r="330" spans="1:16" x14ac:dyDescent="0.2">
      <c r="A330" t="s">
        <v>1146</v>
      </c>
      <c r="B330" t="s">
        <v>48</v>
      </c>
      <c r="C330" t="s">
        <v>1147</v>
      </c>
      <c r="D330" t="s">
        <v>1148</v>
      </c>
      <c r="E330" t="s">
        <v>39</v>
      </c>
      <c r="F330" t="s">
        <v>39</v>
      </c>
      <c r="G330" t="s">
        <v>40</v>
      </c>
      <c r="H330" t="s">
        <v>41</v>
      </c>
      <c r="I330" t="s">
        <v>1149</v>
      </c>
      <c r="J330" t="s">
        <v>1150</v>
      </c>
      <c r="K330" t="s">
        <v>1151</v>
      </c>
      <c r="L330" t="s">
        <v>1152</v>
      </c>
      <c r="N330" s="7">
        <v>67.680000000000007</v>
      </c>
      <c r="O330" t="s">
        <v>1070</v>
      </c>
      <c r="P330" t="s">
        <v>204</v>
      </c>
    </row>
    <row r="331" spans="1:16" x14ac:dyDescent="0.2">
      <c r="A331" t="s">
        <v>1153</v>
      </c>
      <c r="B331" t="s">
        <v>48</v>
      </c>
      <c r="C331" t="s">
        <v>857</v>
      </c>
      <c r="D331" t="s">
        <v>1154</v>
      </c>
      <c r="E331" t="s">
        <v>1155</v>
      </c>
      <c r="F331" t="s">
        <v>1156</v>
      </c>
      <c r="G331" t="s">
        <v>40</v>
      </c>
      <c r="H331" t="s">
        <v>41</v>
      </c>
      <c r="I331" t="s">
        <v>1157</v>
      </c>
      <c r="J331" t="s">
        <v>1158</v>
      </c>
      <c r="K331" t="s">
        <v>1159</v>
      </c>
      <c r="L331" t="s">
        <v>1160</v>
      </c>
      <c r="N331" s="7">
        <v>30</v>
      </c>
      <c r="O331" t="s">
        <v>1070</v>
      </c>
      <c r="P331" t="s">
        <v>204</v>
      </c>
    </row>
    <row r="332" spans="1:16" x14ac:dyDescent="0.2">
      <c r="A332" t="s">
        <v>1153</v>
      </c>
      <c r="B332" t="s">
        <v>48</v>
      </c>
      <c r="C332" t="s">
        <v>857</v>
      </c>
      <c r="D332" t="s">
        <v>1154</v>
      </c>
      <c r="E332" t="s">
        <v>1155</v>
      </c>
      <c r="F332" t="s">
        <v>1156</v>
      </c>
      <c r="G332" t="s">
        <v>40</v>
      </c>
      <c r="H332" t="s">
        <v>41</v>
      </c>
      <c r="I332" t="s">
        <v>1161</v>
      </c>
      <c r="J332" t="s">
        <v>1158</v>
      </c>
      <c r="K332" t="s">
        <v>1159</v>
      </c>
      <c r="L332" t="s">
        <v>1160</v>
      </c>
      <c r="N332" s="7">
        <v>10</v>
      </c>
      <c r="O332" t="s">
        <v>1070</v>
      </c>
      <c r="P332" t="s">
        <v>204</v>
      </c>
    </row>
    <row r="333" spans="1:16" x14ac:dyDescent="0.2">
      <c r="A333" t="s">
        <v>84</v>
      </c>
      <c r="B333" t="s">
        <v>42</v>
      </c>
      <c r="C333" t="s">
        <v>66</v>
      </c>
      <c r="D333" t="s">
        <v>85</v>
      </c>
      <c r="E333" t="s">
        <v>39</v>
      </c>
      <c r="F333" t="s">
        <v>39</v>
      </c>
      <c r="G333" t="s">
        <v>40</v>
      </c>
      <c r="H333" t="s">
        <v>33</v>
      </c>
      <c r="I333" t="s">
        <v>1162</v>
      </c>
      <c r="J333" t="s">
        <v>808</v>
      </c>
      <c r="K333" t="s">
        <v>809</v>
      </c>
      <c r="L333" t="s">
        <v>1163</v>
      </c>
      <c r="N333" s="7">
        <v>24.49</v>
      </c>
      <c r="O333" t="s">
        <v>1070</v>
      </c>
      <c r="P333" t="s">
        <v>206</v>
      </c>
    </row>
    <row r="334" spans="1:16" x14ac:dyDescent="0.2">
      <c r="A334" t="s">
        <v>84</v>
      </c>
      <c r="B334" t="s">
        <v>30</v>
      </c>
      <c r="C334" t="s">
        <v>66</v>
      </c>
      <c r="D334" t="s">
        <v>85</v>
      </c>
      <c r="E334" t="s">
        <v>39</v>
      </c>
      <c r="F334" t="s">
        <v>39</v>
      </c>
      <c r="G334" t="s">
        <v>40</v>
      </c>
      <c r="H334" t="s">
        <v>33</v>
      </c>
      <c r="I334" t="s">
        <v>1164</v>
      </c>
      <c r="N334" s="7">
        <v>75</v>
      </c>
      <c r="O334" t="s">
        <v>1070</v>
      </c>
      <c r="P334" t="s">
        <v>204</v>
      </c>
    </row>
    <row r="335" spans="1:16" x14ac:dyDescent="0.2">
      <c r="A335" t="s">
        <v>64</v>
      </c>
      <c r="B335" t="s">
        <v>51</v>
      </c>
      <c r="C335" t="s">
        <v>257</v>
      </c>
      <c r="D335" t="s">
        <v>65</v>
      </c>
      <c r="E335" t="s">
        <v>89</v>
      </c>
      <c r="F335" t="s">
        <v>89</v>
      </c>
      <c r="G335" t="s">
        <v>16</v>
      </c>
      <c r="H335" t="s">
        <v>18</v>
      </c>
      <c r="I335" t="s">
        <v>1165</v>
      </c>
      <c r="J335" t="s">
        <v>260</v>
      </c>
      <c r="K335" t="s">
        <v>261</v>
      </c>
      <c r="L335" t="s">
        <v>1166</v>
      </c>
      <c r="N335" s="7">
        <v>9.48</v>
      </c>
      <c r="O335" t="s">
        <v>1167</v>
      </c>
      <c r="P335" t="s">
        <v>1397</v>
      </c>
    </row>
    <row r="336" spans="1:16" x14ac:dyDescent="0.2">
      <c r="A336" t="s">
        <v>64</v>
      </c>
      <c r="B336" t="s">
        <v>51</v>
      </c>
      <c r="C336" t="s">
        <v>450</v>
      </c>
      <c r="D336" t="s">
        <v>65</v>
      </c>
      <c r="E336" t="s">
        <v>89</v>
      </c>
      <c r="F336" t="s">
        <v>89</v>
      </c>
      <c r="G336" t="s">
        <v>16</v>
      </c>
      <c r="H336" t="s">
        <v>18</v>
      </c>
      <c r="I336" t="s">
        <v>1071</v>
      </c>
      <c r="J336" t="s">
        <v>1072</v>
      </c>
      <c r="K336" t="s">
        <v>1073</v>
      </c>
      <c r="L336" t="s">
        <v>1168</v>
      </c>
      <c r="N336" s="7">
        <v>19</v>
      </c>
      <c r="O336" t="s">
        <v>1167</v>
      </c>
      <c r="P336" t="s">
        <v>1397</v>
      </c>
    </row>
    <row r="337" spans="1:16" x14ac:dyDescent="0.2">
      <c r="A337" t="s">
        <v>64</v>
      </c>
      <c r="B337" t="s">
        <v>51</v>
      </c>
      <c r="C337" t="s">
        <v>450</v>
      </c>
      <c r="D337" t="s">
        <v>65</v>
      </c>
      <c r="E337" t="s">
        <v>89</v>
      </c>
      <c r="F337" t="s">
        <v>89</v>
      </c>
      <c r="G337" t="s">
        <v>16</v>
      </c>
      <c r="H337" t="s">
        <v>18</v>
      </c>
      <c r="I337" t="s">
        <v>1071</v>
      </c>
      <c r="J337" t="s">
        <v>1072</v>
      </c>
      <c r="K337" t="s">
        <v>1073</v>
      </c>
      <c r="L337" t="s">
        <v>1168</v>
      </c>
      <c r="N337" s="7">
        <v>20.170000000000002</v>
      </c>
      <c r="O337" t="s">
        <v>1167</v>
      </c>
      <c r="P337" t="s">
        <v>1397</v>
      </c>
    </row>
    <row r="338" spans="1:16" x14ac:dyDescent="0.2">
      <c r="A338" t="s">
        <v>64</v>
      </c>
      <c r="B338" t="s">
        <v>51</v>
      </c>
      <c r="C338" t="s">
        <v>450</v>
      </c>
      <c r="D338" t="s">
        <v>65</v>
      </c>
      <c r="E338" t="s">
        <v>89</v>
      </c>
      <c r="F338" t="s">
        <v>89</v>
      </c>
      <c r="G338" t="s">
        <v>16</v>
      </c>
      <c r="H338" t="s">
        <v>18</v>
      </c>
      <c r="I338" t="s">
        <v>1071</v>
      </c>
      <c r="J338" t="s">
        <v>1072</v>
      </c>
      <c r="K338" t="s">
        <v>1073</v>
      </c>
      <c r="L338" t="s">
        <v>1168</v>
      </c>
      <c r="N338" s="7">
        <v>2.23</v>
      </c>
      <c r="O338" t="s">
        <v>1167</v>
      </c>
      <c r="P338" t="s">
        <v>1397</v>
      </c>
    </row>
    <row r="339" spans="1:16" x14ac:dyDescent="0.2">
      <c r="A339" t="s">
        <v>64</v>
      </c>
      <c r="B339" t="s">
        <v>51</v>
      </c>
      <c r="C339" t="s">
        <v>450</v>
      </c>
      <c r="D339" t="s">
        <v>65</v>
      </c>
      <c r="E339" t="s">
        <v>89</v>
      </c>
      <c r="F339" t="s">
        <v>89</v>
      </c>
      <c r="G339" t="s">
        <v>16</v>
      </c>
      <c r="H339" t="s">
        <v>18</v>
      </c>
      <c r="I339" t="s">
        <v>1071</v>
      </c>
      <c r="J339" t="s">
        <v>1072</v>
      </c>
      <c r="K339" t="s">
        <v>1073</v>
      </c>
      <c r="L339" t="s">
        <v>1168</v>
      </c>
      <c r="N339" s="7">
        <v>2.13</v>
      </c>
      <c r="O339" t="s">
        <v>1167</v>
      </c>
      <c r="P339" t="s">
        <v>1397</v>
      </c>
    </row>
    <row r="340" spans="1:16" x14ac:dyDescent="0.2">
      <c r="A340" t="s">
        <v>64</v>
      </c>
      <c r="B340" t="s">
        <v>51</v>
      </c>
      <c r="C340" t="s">
        <v>450</v>
      </c>
      <c r="D340" t="s">
        <v>65</v>
      </c>
      <c r="E340" t="s">
        <v>89</v>
      </c>
      <c r="F340" t="s">
        <v>89</v>
      </c>
      <c r="G340" t="s">
        <v>16</v>
      </c>
      <c r="H340" t="s">
        <v>18</v>
      </c>
      <c r="I340" t="s">
        <v>1071</v>
      </c>
      <c r="J340" t="s">
        <v>1072</v>
      </c>
      <c r="K340" t="s">
        <v>1073</v>
      </c>
      <c r="L340" t="s">
        <v>1168</v>
      </c>
      <c r="N340" s="7">
        <v>2.1800000000000002</v>
      </c>
      <c r="O340" t="s">
        <v>1167</v>
      </c>
      <c r="P340" t="s">
        <v>1397</v>
      </c>
    </row>
    <row r="341" spans="1:16" x14ac:dyDescent="0.2">
      <c r="A341" t="s">
        <v>64</v>
      </c>
      <c r="B341" t="s">
        <v>51</v>
      </c>
      <c r="C341" t="s">
        <v>450</v>
      </c>
      <c r="D341" t="s">
        <v>65</v>
      </c>
      <c r="E341" t="s">
        <v>89</v>
      </c>
      <c r="F341" t="s">
        <v>89</v>
      </c>
      <c r="G341" t="s">
        <v>16</v>
      </c>
      <c r="H341" t="s">
        <v>18</v>
      </c>
      <c r="I341" t="s">
        <v>1071</v>
      </c>
      <c r="J341" t="s">
        <v>1072</v>
      </c>
      <c r="K341" t="s">
        <v>1073</v>
      </c>
      <c r="L341" t="s">
        <v>1168</v>
      </c>
      <c r="N341" s="7">
        <v>19</v>
      </c>
      <c r="O341" t="s">
        <v>1167</v>
      </c>
      <c r="P341" t="s">
        <v>1397</v>
      </c>
    </row>
    <row r="342" spans="1:16" x14ac:dyDescent="0.2">
      <c r="A342" t="s">
        <v>64</v>
      </c>
      <c r="B342" t="s">
        <v>51</v>
      </c>
      <c r="C342" t="s">
        <v>450</v>
      </c>
      <c r="D342" t="s">
        <v>65</v>
      </c>
      <c r="E342" t="s">
        <v>89</v>
      </c>
      <c r="F342" t="s">
        <v>89</v>
      </c>
      <c r="G342" t="s">
        <v>16</v>
      </c>
      <c r="H342" t="s">
        <v>18</v>
      </c>
      <c r="I342" t="s">
        <v>1071</v>
      </c>
      <c r="J342" t="s">
        <v>1072</v>
      </c>
      <c r="K342" t="s">
        <v>1073</v>
      </c>
      <c r="L342" t="s">
        <v>1168</v>
      </c>
      <c r="N342" s="7">
        <v>18.64</v>
      </c>
      <c r="O342" t="s">
        <v>1167</v>
      </c>
      <c r="P342" t="s">
        <v>1397</v>
      </c>
    </row>
    <row r="343" spans="1:16" x14ac:dyDescent="0.2">
      <c r="A343" t="s">
        <v>64</v>
      </c>
      <c r="B343" t="s">
        <v>51</v>
      </c>
      <c r="C343" t="s">
        <v>450</v>
      </c>
      <c r="D343" t="s">
        <v>65</v>
      </c>
      <c r="E343" t="s">
        <v>89</v>
      </c>
      <c r="F343" t="s">
        <v>89</v>
      </c>
      <c r="G343" t="s">
        <v>16</v>
      </c>
      <c r="H343" t="s">
        <v>18</v>
      </c>
      <c r="I343" t="s">
        <v>1071</v>
      </c>
      <c r="J343" t="s">
        <v>1072</v>
      </c>
      <c r="K343" t="s">
        <v>1073</v>
      </c>
      <c r="L343" t="s">
        <v>1168</v>
      </c>
      <c r="N343" s="7">
        <v>6.65</v>
      </c>
      <c r="O343" t="s">
        <v>1167</v>
      </c>
      <c r="P343" t="s">
        <v>1397</v>
      </c>
    </row>
    <row r="344" spans="1:16" x14ac:dyDescent="0.2">
      <c r="A344" t="s">
        <v>64</v>
      </c>
      <c r="B344" t="s">
        <v>51</v>
      </c>
      <c r="C344" t="s">
        <v>450</v>
      </c>
      <c r="D344" t="s">
        <v>65</v>
      </c>
      <c r="E344" t="s">
        <v>89</v>
      </c>
      <c r="F344" t="s">
        <v>89</v>
      </c>
      <c r="G344" t="s">
        <v>16</v>
      </c>
      <c r="H344" t="s">
        <v>18</v>
      </c>
      <c r="I344" t="s">
        <v>1071</v>
      </c>
      <c r="J344" t="s">
        <v>1072</v>
      </c>
      <c r="K344" t="s">
        <v>1073</v>
      </c>
      <c r="L344" t="s">
        <v>1168</v>
      </c>
      <c r="N344" s="7">
        <v>4.25</v>
      </c>
      <c r="O344" t="s">
        <v>1167</v>
      </c>
      <c r="P344" t="s">
        <v>1397</v>
      </c>
    </row>
    <row r="345" spans="1:16" x14ac:dyDescent="0.2">
      <c r="A345" t="s">
        <v>64</v>
      </c>
      <c r="B345" t="s">
        <v>51</v>
      </c>
      <c r="C345" t="s">
        <v>450</v>
      </c>
      <c r="D345" t="s">
        <v>65</v>
      </c>
      <c r="E345" t="s">
        <v>89</v>
      </c>
      <c r="F345" t="s">
        <v>89</v>
      </c>
      <c r="G345" t="s">
        <v>16</v>
      </c>
      <c r="H345" t="s">
        <v>18</v>
      </c>
      <c r="I345" t="s">
        <v>1071</v>
      </c>
      <c r="J345" t="s">
        <v>1072</v>
      </c>
      <c r="K345" t="s">
        <v>1073</v>
      </c>
      <c r="L345" t="s">
        <v>1168</v>
      </c>
      <c r="N345" s="7">
        <v>19</v>
      </c>
      <c r="O345" t="s">
        <v>1167</v>
      </c>
      <c r="P345" t="s">
        <v>1397</v>
      </c>
    </row>
    <row r="346" spans="1:16" x14ac:dyDescent="0.2">
      <c r="A346" t="s">
        <v>64</v>
      </c>
      <c r="B346" t="s">
        <v>51</v>
      </c>
      <c r="C346" t="s">
        <v>450</v>
      </c>
      <c r="D346" t="s">
        <v>65</v>
      </c>
      <c r="E346" t="s">
        <v>89</v>
      </c>
      <c r="F346" t="s">
        <v>89</v>
      </c>
      <c r="G346" t="s">
        <v>16</v>
      </c>
      <c r="H346" t="s">
        <v>18</v>
      </c>
      <c r="I346" t="s">
        <v>1071</v>
      </c>
      <c r="J346" t="s">
        <v>1072</v>
      </c>
      <c r="K346" t="s">
        <v>1073</v>
      </c>
      <c r="L346" t="s">
        <v>1168</v>
      </c>
      <c r="N346" s="7">
        <v>0.65</v>
      </c>
      <c r="O346" t="s">
        <v>1167</v>
      </c>
      <c r="P346" t="s">
        <v>1397</v>
      </c>
    </row>
    <row r="347" spans="1:16" x14ac:dyDescent="0.2">
      <c r="A347" t="s">
        <v>64</v>
      </c>
      <c r="B347" t="s">
        <v>51</v>
      </c>
      <c r="C347" t="s">
        <v>450</v>
      </c>
      <c r="D347" t="s">
        <v>65</v>
      </c>
      <c r="E347" t="s">
        <v>89</v>
      </c>
      <c r="F347" t="s">
        <v>89</v>
      </c>
      <c r="G347" t="s">
        <v>16</v>
      </c>
      <c r="H347" t="s">
        <v>18</v>
      </c>
      <c r="I347" t="s">
        <v>1071</v>
      </c>
      <c r="J347" t="s">
        <v>1072</v>
      </c>
      <c r="K347" t="s">
        <v>1073</v>
      </c>
      <c r="L347" t="s">
        <v>1168</v>
      </c>
      <c r="N347" s="7">
        <v>0.87</v>
      </c>
      <c r="O347" t="s">
        <v>1167</v>
      </c>
      <c r="P347" t="s">
        <v>1397</v>
      </c>
    </row>
    <row r="348" spans="1:16" x14ac:dyDescent="0.2">
      <c r="A348" t="s">
        <v>64</v>
      </c>
      <c r="B348" t="s">
        <v>51</v>
      </c>
      <c r="C348" t="s">
        <v>450</v>
      </c>
      <c r="D348" t="s">
        <v>65</v>
      </c>
      <c r="E348" t="s">
        <v>89</v>
      </c>
      <c r="F348" t="s">
        <v>89</v>
      </c>
      <c r="G348" t="s">
        <v>16</v>
      </c>
      <c r="H348" t="s">
        <v>18</v>
      </c>
      <c r="I348" t="s">
        <v>1071</v>
      </c>
      <c r="J348" t="s">
        <v>1072</v>
      </c>
      <c r="K348" t="s">
        <v>1073</v>
      </c>
      <c r="L348" t="s">
        <v>1168</v>
      </c>
      <c r="N348" s="7">
        <v>18.420000000000002</v>
      </c>
      <c r="O348" t="s">
        <v>1167</v>
      </c>
      <c r="P348" t="s">
        <v>1397</v>
      </c>
    </row>
    <row r="349" spans="1:16" x14ac:dyDescent="0.2">
      <c r="A349" t="s">
        <v>64</v>
      </c>
      <c r="B349" t="s">
        <v>51</v>
      </c>
      <c r="C349" t="s">
        <v>450</v>
      </c>
      <c r="D349" t="s">
        <v>65</v>
      </c>
      <c r="E349" t="s">
        <v>89</v>
      </c>
      <c r="F349" t="s">
        <v>89</v>
      </c>
      <c r="G349" t="s">
        <v>16</v>
      </c>
      <c r="H349" t="s">
        <v>18</v>
      </c>
      <c r="I349" t="s">
        <v>1071</v>
      </c>
      <c r="J349" t="s">
        <v>1072</v>
      </c>
      <c r="K349" t="s">
        <v>1073</v>
      </c>
      <c r="L349" t="s">
        <v>1168</v>
      </c>
      <c r="N349" s="7">
        <v>1.64</v>
      </c>
      <c r="O349" t="s">
        <v>1167</v>
      </c>
      <c r="P349" t="s">
        <v>1397</v>
      </c>
    </row>
    <row r="350" spans="1:16" x14ac:dyDescent="0.2">
      <c r="A350" t="s">
        <v>64</v>
      </c>
      <c r="B350" t="s">
        <v>51</v>
      </c>
      <c r="C350" t="s">
        <v>450</v>
      </c>
      <c r="D350" t="s">
        <v>65</v>
      </c>
      <c r="E350" t="s">
        <v>89</v>
      </c>
      <c r="F350" t="s">
        <v>89</v>
      </c>
      <c r="G350" t="s">
        <v>16</v>
      </c>
      <c r="H350" t="s">
        <v>18</v>
      </c>
      <c r="I350" t="s">
        <v>1071</v>
      </c>
      <c r="J350" t="s">
        <v>1072</v>
      </c>
      <c r="K350" t="s">
        <v>1073</v>
      </c>
      <c r="L350" t="s">
        <v>1168</v>
      </c>
      <c r="N350" s="7">
        <v>5.5</v>
      </c>
      <c r="O350" t="s">
        <v>1167</v>
      </c>
      <c r="P350" t="s">
        <v>1397</v>
      </c>
    </row>
    <row r="351" spans="1:16" x14ac:dyDescent="0.2">
      <c r="A351" t="s">
        <v>64</v>
      </c>
      <c r="B351" t="s">
        <v>51</v>
      </c>
      <c r="C351" t="s">
        <v>450</v>
      </c>
      <c r="D351" t="s">
        <v>65</v>
      </c>
      <c r="E351" t="s">
        <v>89</v>
      </c>
      <c r="F351" t="s">
        <v>89</v>
      </c>
      <c r="G351" t="s">
        <v>16</v>
      </c>
      <c r="H351" t="s">
        <v>18</v>
      </c>
      <c r="I351" t="s">
        <v>1071</v>
      </c>
      <c r="J351" t="s">
        <v>1072</v>
      </c>
      <c r="K351" t="s">
        <v>1073</v>
      </c>
      <c r="L351" t="s">
        <v>1168</v>
      </c>
      <c r="N351" s="7">
        <v>9.86</v>
      </c>
      <c r="O351" t="s">
        <v>1167</v>
      </c>
      <c r="P351" t="s">
        <v>1397</v>
      </c>
    </row>
    <row r="352" spans="1:16" x14ac:dyDescent="0.2">
      <c r="A352" t="s">
        <v>64</v>
      </c>
      <c r="B352" t="s">
        <v>51</v>
      </c>
      <c r="C352" t="s">
        <v>450</v>
      </c>
      <c r="D352" t="s">
        <v>65</v>
      </c>
      <c r="E352" t="s">
        <v>89</v>
      </c>
      <c r="F352" t="s">
        <v>89</v>
      </c>
      <c r="G352" t="s">
        <v>16</v>
      </c>
      <c r="H352" t="s">
        <v>18</v>
      </c>
      <c r="I352" t="s">
        <v>1071</v>
      </c>
      <c r="J352" t="s">
        <v>1072</v>
      </c>
      <c r="K352" t="s">
        <v>1073</v>
      </c>
      <c r="L352" t="s">
        <v>1168</v>
      </c>
      <c r="N352" s="7">
        <v>7.47</v>
      </c>
      <c r="O352" t="s">
        <v>1167</v>
      </c>
      <c r="P352" t="s">
        <v>1397</v>
      </c>
    </row>
    <row r="353" spans="1:16" x14ac:dyDescent="0.2">
      <c r="A353" t="s">
        <v>64</v>
      </c>
      <c r="B353" t="s">
        <v>51</v>
      </c>
      <c r="C353" t="s">
        <v>450</v>
      </c>
      <c r="D353" t="s">
        <v>65</v>
      </c>
      <c r="E353" t="s">
        <v>89</v>
      </c>
      <c r="F353" t="s">
        <v>89</v>
      </c>
      <c r="G353" t="s">
        <v>16</v>
      </c>
      <c r="H353" t="s">
        <v>18</v>
      </c>
      <c r="I353" t="s">
        <v>1071</v>
      </c>
      <c r="J353" t="s">
        <v>1072</v>
      </c>
      <c r="K353" t="s">
        <v>1073</v>
      </c>
      <c r="L353" t="s">
        <v>1168</v>
      </c>
      <c r="N353" s="7">
        <v>11.94</v>
      </c>
      <c r="O353" t="s">
        <v>1167</v>
      </c>
      <c r="P353" t="s">
        <v>1397</v>
      </c>
    </row>
    <row r="354" spans="1:16" x14ac:dyDescent="0.2">
      <c r="A354" t="s">
        <v>64</v>
      </c>
      <c r="B354" t="s">
        <v>51</v>
      </c>
      <c r="C354" t="s">
        <v>450</v>
      </c>
      <c r="D354" t="s">
        <v>65</v>
      </c>
      <c r="E354" t="s">
        <v>89</v>
      </c>
      <c r="F354" t="s">
        <v>89</v>
      </c>
      <c r="G354" t="s">
        <v>16</v>
      </c>
      <c r="H354" t="s">
        <v>18</v>
      </c>
      <c r="I354" t="s">
        <v>1071</v>
      </c>
      <c r="J354" t="s">
        <v>1072</v>
      </c>
      <c r="K354" t="s">
        <v>1073</v>
      </c>
      <c r="L354" t="s">
        <v>1168</v>
      </c>
      <c r="N354" s="7">
        <v>18.64</v>
      </c>
      <c r="O354" t="s">
        <v>1167</v>
      </c>
      <c r="P354" t="s">
        <v>1397</v>
      </c>
    </row>
    <row r="355" spans="1:16" x14ac:dyDescent="0.2">
      <c r="A355" t="s">
        <v>1076</v>
      </c>
      <c r="B355" t="s">
        <v>42</v>
      </c>
      <c r="C355" t="s">
        <v>1077</v>
      </c>
      <c r="D355" t="s">
        <v>1078</v>
      </c>
      <c r="E355" t="s">
        <v>15</v>
      </c>
      <c r="F355" t="s">
        <v>15</v>
      </c>
      <c r="G355" t="s">
        <v>16</v>
      </c>
      <c r="H355" t="s">
        <v>18</v>
      </c>
      <c r="I355" t="s">
        <v>1169</v>
      </c>
      <c r="J355" t="s">
        <v>1080</v>
      </c>
      <c r="K355" t="s">
        <v>1081</v>
      </c>
      <c r="L355" t="s">
        <v>1170</v>
      </c>
      <c r="N355" s="7">
        <v>43.88</v>
      </c>
      <c r="O355" t="s">
        <v>1167</v>
      </c>
      <c r="P355" t="s">
        <v>206</v>
      </c>
    </row>
    <row r="356" spans="1:16" x14ac:dyDescent="0.2">
      <c r="A356" t="s">
        <v>1076</v>
      </c>
      <c r="B356" t="s">
        <v>42</v>
      </c>
      <c r="C356" t="s">
        <v>1077</v>
      </c>
      <c r="D356" t="s">
        <v>1078</v>
      </c>
      <c r="E356" t="s">
        <v>15</v>
      </c>
      <c r="F356" t="s">
        <v>15</v>
      </c>
      <c r="G356" t="s">
        <v>16</v>
      </c>
      <c r="H356" t="s">
        <v>18</v>
      </c>
      <c r="I356" t="s">
        <v>1171</v>
      </c>
      <c r="J356" t="s">
        <v>1080</v>
      </c>
      <c r="K356" t="s">
        <v>1081</v>
      </c>
      <c r="L356" t="s">
        <v>1172</v>
      </c>
      <c r="N356" s="7">
        <v>32</v>
      </c>
      <c r="O356" t="s">
        <v>1167</v>
      </c>
      <c r="P356" t="s">
        <v>206</v>
      </c>
    </row>
    <row r="357" spans="1:16" x14ac:dyDescent="0.2">
      <c r="A357" t="s">
        <v>1076</v>
      </c>
      <c r="B357" t="s">
        <v>42</v>
      </c>
      <c r="C357" t="s">
        <v>1077</v>
      </c>
      <c r="D357" t="s">
        <v>1078</v>
      </c>
      <c r="E357" t="s">
        <v>15</v>
      </c>
      <c r="F357" t="s">
        <v>15</v>
      </c>
      <c r="G357" t="s">
        <v>16</v>
      </c>
      <c r="H357" t="s">
        <v>18</v>
      </c>
      <c r="I357" t="s">
        <v>1085</v>
      </c>
      <c r="J357" t="s">
        <v>1080</v>
      </c>
      <c r="K357" t="s">
        <v>1081</v>
      </c>
      <c r="L357" t="s">
        <v>1173</v>
      </c>
      <c r="N357" s="7">
        <v>64.8</v>
      </c>
      <c r="O357" t="s">
        <v>1167</v>
      </c>
      <c r="P357" t="s">
        <v>206</v>
      </c>
    </row>
    <row r="358" spans="1:16" x14ac:dyDescent="0.2">
      <c r="A358" t="s">
        <v>1076</v>
      </c>
      <c r="B358" t="s">
        <v>42</v>
      </c>
      <c r="C358" t="s">
        <v>1077</v>
      </c>
      <c r="D358" t="s">
        <v>1078</v>
      </c>
      <c r="E358" t="s">
        <v>15</v>
      </c>
      <c r="F358" t="s">
        <v>15</v>
      </c>
      <c r="G358" t="s">
        <v>16</v>
      </c>
      <c r="H358" t="s">
        <v>18</v>
      </c>
      <c r="I358" t="s">
        <v>1174</v>
      </c>
      <c r="J358" t="s">
        <v>1080</v>
      </c>
      <c r="K358" t="s">
        <v>1081</v>
      </c>
      <c r="L358" t="s">
        <v>1173</v>
      </c>
      <c r="N358" s="7">
        <v>32.1</v>
      </c>
      <c r="O358" t="s">
        <v>1167</v>
      </c>
      <c r="P358" t="s">
        <v>206</v>
      </c>
    </row>
    <row r="359" spans="1:16" x14ac:dyDescent="0.2">
      <c r="A359" t="s">
        <v>1076</v>
      </c>
      <c r="B359" t="s">
        <v>42</v>
      </c>
      <c r="C359" t="s">
        <v>1077</v>
      </c>
      <c r="D359" t="s">
        <v>1078</v>
      </c>
      <c r="E359" t="s">
        <v>15</v>
      </c>
      <c r="F359" t="s">
        <v>15</v>
      </c>
      <c r="G359" t="s">
        <v>16</v>
      </c>
      <c r="H359" t="s">
        <v>18</v>
      </c>
      <c r="I359" t="s">
        <v>1174</v>
      </c>
      <c r="J359" t="s">
        <v>1080</v>
      </c>
      <c r="K359" t="s">
        <v>1081</v>
      </c>
      <c r="L359" t="s">
        <v>1173</v>
      </c>
      <c r="N359" s="7">
        <v>16</v>
      </c>
      <c r="O359" t="s">
        <v>1167</v>
      </c>
      <c r="P359" t="s">
        <v>206</v>
      </c>
    </row>
    <row r="360" spans="1:16" x14ac:dyDescent="0.2">
      <c r="A360" t="s">
        <v>1175</v>
      </c>
      <c r="B360" t="s">
        <v>48</v>
      </c>
      <c r="C360" t="s">
        <v>68</v>
      </c>
      <c r="D360" t="s">
        <v>1176</v>
      </c>
      <c r="E360" t="s">
        <v>45</v>
      </c>
      <c r="F360" t="s">
        <v>45</v>
      </c>
      <c r="G360" t="s">
        <v>16</v>
      </c>
      <c r="H360" t="s">
        <v>18</v>
      </c>
      <c r="I360" t="s">
        <v>1177</v>
      </c>
      <c r="J360" t="s">
        <v>453</v>
      </c>
      <c r="K360" t="s">
        <v>454</v>
      </c>
      <c r="L360" t="s">
        <v>1178</v>
      </c>
      <c r="N360" s="7">
        <v>88.94</v>
      </c>
      <c r="O360" t="s">
        <v>1167</v>
      </c>
      <c r="P360" t="s">
        <v>204</v>
      </c>
    </row>
    <row r="361" spans="1:16" x14ac:dyDescent="0.2">
      <c r="A361" t="s">
        <v>755</v>
      </c>
      <c r="B361" t="s">
        <v>48</v>
      </c>
      <c r="C361" t="s">
        <v>754</v>
      </c>
      <c r="D361" t="s">
        <v>759</v>
      </c>
      <c r="E361" t="s">
        <v>758</v>
      </c>
      <c r="F361" t="s">
        <v>15</v>
      </c>
      <c r="G361" t="s">
        <v>16</v>
      </c>
      <c r="H361" t="s">
        <v>18</v>
      </c>
      <c r="I361" t="s">
        <v>1179</v>
      </c>
      <c r="J361" t="s">
        <v>760</v>
      </c>
      <c r="K361" t="s">
        <v>761</v>
      </c>
      <c r="L361" t="s">
        <v>1180</v>
      </c>
      <c r="N361" s="7">
        <v>12</v>
      </c>
      <c r="O361" t="s">
        <v>1167</v>
      </c>
      <c r="P361" t="s">
        <v>206</v>
      </c>
    </row>
    <row r="362" spans="1:16" x14ac:dyDescent="0.2">
      <c r="A362" t="s">
        <v>1181</v>
      </c>
      <c r="B362" t="s">
        <v>48</v>
      </c>
      <c r="C362" t="s">
        <v>44</v>
      </c>
      <c r="D362" t="s">
        <v>1182</v>
      </c>
      <c r="E362" t="s">
        <v>1183</v>
      </c>
      <c r="F362" t="s">
        <v>1183</v>
      </c>
      <c r="G362" t="s">
        <v>16</v>
      </c>
      <c r="H362" t="s">
        <v>18</v>
      </c>
      <c r="I362" t="s">
        <v>1184</v>
      </c>
      <c r="J362" t="s">
        <v>82</v>
      </c>
      <c r="K362" t="s">
        <v>83</v>
      </c>
      <c r="L362" t="s">
        <v>1185</v>
      </c>
      <c r="N362" s="7">
        <v>80.849999999999994</v>
      </c>
      <c r="O362" t="s">
        <v>1167</v>
      </c>
      <c r="P362" t="s">
        <v>204</v>
      </c>
    </row>
    <row r="363" spans="1:16" x14ac:dyDescent="0.2">
      <c r="A363" t="s">
        <v>889</v>
      </c>
      <c r="B363" t="s">
        <v>48</v>
      </c>
      <c r="C363" t="s">
        <v>44</v>
      </c>
      <c r="D363" t="s">
        <v>892</v>
      </c>
      <c r="E363" t="s">
        <v>15</v>
      </c>
      <c r="F363" t="s">
        <v>15</v>
      </c>
      <c r="G363" t="s">
        <v>16</v>
      </c>
      <c r="H363" t="s">
        <v>18</v>
      </c>
      <c r="I363" t="s">
        <v>1186</v>
      </c>
      <c r="J363" t="s">
        <v>893</v>
      </c>
      <c r="K363" t="s">
        <v>894</v>
      </c>
      <c r="L363" t="s">
        <v>1187</v>
      </c>
      <c r="N363" s="7">
        <v>109.9</v>
      </c>
      <c r="O363" t="s">
        <v>1167</v>
      </c>
      <c r="P363" t="s">
        <v>204</v>
      </c>
    </row>
    <row r="364" spans="1:16" x14ac:dyDescent="0.2">
      <c r="A364" t="s">
        <v>17</v>
      </c>
      <c r="B364" t="s">
        <v>30</v>
      </c>
      <c r="C364" t="s">
        <v>1188</v>
      </c>
      <c r="D364" t="s">
        <v>21</v>
      </c>
      <c r="E364" t="s">
        <v>15</v>
      </c>
      <c r="F364" t="s">
        <v>15</v>
      </c>
      <c r="G364" t="s">
        <v>16</v>
      </c>
      <c r="H364" t="s">
        <v>18</v>
      </c>
      <c r="I364" t="s">
        <v>1189</v>
      </c>
      <c r="J364" t="s">
        <v>1190</v>
      </c>
      <c r="K364" t="s">
        <v>1191</v>
      </c>
      <c r="L364" t="s">
        <v>1192</v>
      </c>
      <c r="N364" s="7">
        <v>1000</v>
      </c>
      <c r="O364" t="s">
        <v>1167</v>
      </c>
      <c r="P364" t="s">
        <v>200</v>
      </c>
    </row>
    <row r="365" spans="1:16" x14ac:dyDescent="0.2">
      <c r="A365" t="s">
        <v>17</v>
      </c>
      <c r="B365" t="s">
        <v>37</v>
      </c>
      <c r="C365" t="s">
        <v>1193</v>
      </c>
      <c r="D365" t="s">
        <v>21</v>
      </c>
      <c r="E365" t="s">
        <v>15</v>
      </c>
      <c r="F365" t="s">
        <v>15</v>
      </c>
      <c r="G365" t="s">
        <v>16</v>
      </c>
      <c r="H365" t="s">
        <v>18</v>
      </c>
      <c r="I365" t="s">
        <v>1194</v>
      </c>
      <c r="J365" t="s">
        <v>82</v>
      </c>
      <c r="K365" t="s">
        <v>83</v>
      </c>
      <c r="L365" t="s">
        <v>1185</v>
      </c>
      <c r="N365" s="7">
        <v>114.22</v>
      </c>
      <c r="O365" t="s">
        <v>1167</v>
      </c>
      <c r="P365" t="s">
        <v>204</v>
      </c>
    </row>
    <row r="366" spans="1:16" x14ac:dyDescent="0.2">
      <c r="A366" t="s">
        <v>392</v>
      </c>
      <c r="B366" t="s">
        <v>20</v>
      </c>
      <c r="C366" t="s">
        <v>44</v>
      </c>
      <c r="D366" t="s">
        <v>393</v>
      </c>
      <c r="E366" t="s">
        <v>1195</v>
      </c>
      <c r="F366" t="s">
        <v>43</v>
      </c>
      <c r="G366" t="s">
        <v>16</v>
      </c>
      <c r="H366" t="s">
        <v>26</v>
      </c>
      <c r="I366" t="s">
        <v>1196</v>
      </c>
      <c r="J366" t="s">
        <v>1197</v>
      </c>
      <c r="K366" t="s">
        <v>1198</v>
      </c>
      <c r="L366" t="s">
        <v>1199</v>
      </c>
      <c r="N366" s="7">
        <v>600</v>
      </c>
      <c r="O366" t="s">
        <v>1167</v>
      </c>
      <c r="P366" t="s">
        <v>207</v>
      </c>
    </row>
    <row r="367" spans="1:16" x14ac:dyDescent="0.2">
      <c r="A367" t="s">
        <v>104</v>
      </c>
      <c r="B367" t="s">
        <v>274</v>
      </c>
      <c r="C367" t="s">
        <v>103</v>
      </c>
      <c r="D367" t="s">
        <v>105</v>
      </c>
      <c r="E367" t="s">
        <v>43</v>
      </c>
      <c r="F367" t="s">
        <v>43</v>
      </c>
      <c r="G367" t="s">
        <v>16</v>
      </c>
      <c r="H367" t="s">
        <v>26</v>
      </c>
      <c r="I367" t="s">
        <v>1200</v>
      </c>
      <c r="J367" t="s">
        <v>1201</v>
      </c>
      <c r="K367" t="s">
        <v>1202</v>
      </c>
      <c r="L367" t="s">
        <v>1203</v>
      </c>
      <c r="N367" s="7">
        <v>100</v>
      </c>
      <c r="O367" t="s">
        <v>1167</v>
      </c>
      <c r="P367" t="s">
        <v>200</v>
      </c>
    </row>
    <row r="368" spans="1:16" x14ac:dyDescent="0.2">
      <c r="A368" t="s">
        <v>356</v>
      </c>
      <c r="B368" t="s">
        <v>30</v>
      </c>
      <c r="C368" t="s">
        <v>44</v>
      </c>
      <c r="D368" t="s">
        <v>357</v>
      </c>
      <c r="E368" t="s">
        <v>43</v>
      </c>
      <c r="F368" t="s">
        <v>43</v>
      </c>
      <c r="G368" t="s">
        <v>16</v>
      </c>
      <c r="H368" t="s">
        <v>26</v>
      </c>
      <c r="I368" t="s">
        <v>1204</v>
      </c>
      <c r="N368" s="7">
        <v>100</v>
      </c>
      <c r="O368" t="s">
        <v>1167</v>
      </c>
      <c r="P368" t="s">
        <v>204</v>
      </c>
    </row>
    <row r="369" spans="1:16" x14ac:dyDescent="0.2">
      <c r="A369" t="s">
        <v>667</v>
      </c>
      <c r="B369" t="s">
        <v>48</v>
      </c>
      <c r="C369" t="s">
        <v>666</v>
      </c>
      <c r="D369" t="s">
        <v>671</v>
      </c>
      <c r="E369" t="s">
        <v>1205</v>
      </c>
      <c r="F369" t="s">
        <v>665</v>
      </c>
      <c r="G369" t="s">
        <v>16</v>
      </c>
      <c r="H369" t="s">
        <v>33</v>
      </c>
      <c r="I369" t="s">
        <v>1206</v>
      </c>
      <c r="J369" t="s">
        <v>1099</v>
      </c>
      <c r="K369" t="s">
        <v>1100</v>
      </c>
      <c r="L369" t="s">
        <v>1207</v>
      </c>
      <c r="N369" s="7">
        <v>10</v>
      </c>
      <c r="O369" t="s">
        <v>1167</v>
      </c>
      <c r="P369" t="s">
        <v>204</v>
      </c>
    </row>
    <row r="370" spans="1:16" x14ac:dyDescent="0.2">
      <c r="A370" t="s">
        <v>1208</v>
      </c>
      <c r="B370" t="s">
        <v>51</v>
      </c>
      <c r="C370" t="s">
        <v>1209</v>
      </c>
      <c r="D370" t="s">
        <v>1210</v>
      </c>
      <c r="E370" t="s">
        <v>1211</v>
      </c>
      <c r="F370" t="s">
        <v>1211</v>
      </c>
      <c r="G370" t="s">
        <v>23</v>
      </c>
      <c r="H370" t="s">
        <v>26</v>
      </c>
      <c r="I370" t="s">
        <v>1212</v>
      </c>
      <c r="J370" t="s">
        <v>1213</v>
      </c>
      <c r="K370" t="s">
        <v>1214</v>
      </c>
      <c r="L370" t="s">
        <v>1215</v>
      </c>
      <c r="N370" s="7">
        <v>207.1</v>
      </c>
      <c r="O370" t="s">
        <v>1167</v>
      </c>
      <c r="P370" t="s">
        <v>206</v>
      </c>
    </row>
    <row r="371" spans="1:16" x14ac:dyDescent="0.2">
      <c r="A371" t="s">
        <v>1208</v>
      </c>
      <c r="B371" t="s">
        <v>42</v>
      </c>
      <c r="C371" t="s">
        <v>1209</v>
      </c>
      <c r="D371" t="s">
        <v>1210</v>
      </c>
      <c r="E371" t="s">
        <v>1211</v>
      </c>
      <c r="F371" t="s">
        <v>1211</v>
      </c>
      <c r="G371" t="s">
        <v>23</v>
      </c>
      <c r="H371" t="s">
        <v>26</v>
      </c>
      <c r="I371" t="s">
        <v>1216</v>
      </c>
      <c r="J371" t="s">
        <v>1213</v>
      </c>
      <c r="K371" t="s">
        <v>1214</v>
      </c>
      <c r="L371" t="s">
        <v>1215</v>
      </c>
      <c r="N371" s="7">
        <v>53.5</v>
      </c>
      <c r="O371" t="s">
        <v>1167</v>
      </c>
      <c r="P371" t="s">
        <v>206</v>
      </c>
    </row>
    <row r="372" spans="1:16" x14ac:dyDescent="0.2">
      <c r="A372" t="s">
        <v>1208</v>
      </c>
      <c r="B372" t="s">
        <v>42</v>
      </c>
      <c r="C372" t="s">
        <v>1209</v>
      </c>
      <c r="D372" t="s">
        <v>1210</v>
      </c>
      <c r="E372" t="s">
        <v>1211</v>
      </c>
      <c r="F372" t="s">
        <v>1211</v>
      </c>
      <c r="G372" t="s">
        <v>23</v>
      </c>
      <c r="H372" t="s">
        <v>26</v>
      </c>
      <c r="I372" t="s">
        <v>1217</v>
      </c>
      <c r="J372" t="s">
        <v>1213</v>
      </c>
      <c r="K372" t="s">
        <v>1214</v>
      </c>
      <c r="L372" t="s">
        <v>1215</v>
      </c>
      <c r="N372" s="7">
        <v>20.92</v>
      </c>
      <c r="O372" t="s">
        <v>1167</v>
      </c>
      <c r="P372" t="s">
        <v>206</v>
      </c>
    </row>
    <row r="373" spans="1:16" x14ac:dyDescent="0.2">
      <c r="A373" t="s">
        <v>1218</v>
      </c>
      <c r="B373" t="s">
        <v>42</v>
      </c>
      <c r="C373" t="s">
        <v>1219</v>
      </c>
      <c r="D373" t="s">
        <v>1220</v>
      </c>
      <c r="E373" t="s">
        <v>1221</v>
      </c>
      <c r="F373" t="s">
        <v>654</v>
      </c>
      <c r="G373" t="s">
        <v>23</v>
      </c>
      <c r="H373" t="s">
        <v>26</v>
      </c>
      <c r="I373" t="s">
        <v>1222</v>
      </c>
      <c r="J373" t="s">
        <v>82</v>
      </c>
      <c r="K373" t="s">
        <v>83</v>
      </c>
      <c r="L373" t="s">
        <v>1185</v>
      </c>
      <c r="N373" s="7">
        <v>150.1</v>
      </c>
      <c r="O373" t="s">
        <v>1167</v>
      </c>
      <c r="P373" t="s">
        <v>201</v>
      </c>
    </row>
    <row r="374" spans="1:16" x14ac:dyDescent="0.2">
      <c r="A374" t="s">
        <v>1218</v>
      </c>
      <c r="B374" t="s">
        <v>42</v>
      </c>
      <c r="C374" t="s">
        <v>1219</v>
      </c>
      <c r="D374" t="s">
        <v>1220</v>
      </c>
      <c r="E374" t="s">
        <v>1223</v>
      </c>
      <c r="F374" t="s">
        <v>654</v>
      </c>
      <c r="G374" t="s">
        <v>23</v>
      </c>
      <c r="H374" t="s">
        <v>26</v>
      </c>
      <c r="I374" t="s">
        <v>1224</v>
      </c>
      <c r="J374" t="s">
        <v>82</v>
      </c>
      <c r="K374" t="s">
        <v>83</v>
      </c>
      <c r="L374" t="s">
        <v>1185</v>
      </c>
      <c r="N374" s="7">
        <v>40</v>
      </c>
      <c r="O374" t="s">
        <v>1167</v>
      </c>
      <c r="P374" t="s">
        <v>206</v>
      </c>
    </row>
    <row r="375" spans="1:16" x14ac:dyDescent="0.2">
      <c r="A375" t="s">
        <v>1208</v>
      </c>
      <c r="B375" t="s">
        <v>578</v>
      </c>
      <c r="C375" t="s">
        <v>1209</v>
      </c>
      <c r="D375" t="s">
        <v>1210</v>
      </c>
      <c r="E375" t="s">
        <v>1211</v>
      </c>
      <c r="F375" t="s">
        <v>1211</v>
      </c>
      <c r="G375" t="s">
        <v>23</v>
      </c>
      <c r="H375" t="s">
        <v>26</v>
      </c>
      <c r="I375" t="s">
        <v>1225</v>
      </c>
      <c r="J375" t="s">
        <v>1213</v>
      </c>
      <c r="K375" t="s">
        <v>1214</v>
      </c>
      <c r="L375" t="s">
        <v>1215</v>
      </c>
      <c r="N375" s="7">
        <v>121.75</v>
      </c>
      <c r="O375" t="s">
        <v>1167</v>
      </c>
      <c r="P375" t="s">
        <v>206</v>
      </c>
    </row>
    <row r="376" spans="1:16" x14ac:dyDescent="0.2">
      <c r="A376" t="s">
        <v>482</v>
      </c>
      <c r="B376" t="s">
        <v>48</v>
      </c>
      <c r="C376" t="s">
        <v>1226</v>
      </c>
      <c r="D376" t="s">
        <v>483</v>
      </c>
      <c r="E376" t="s">
        <v>654</v>
      </c>
      <c r="F376" t="s">
        <v>654</v>
      </c>
      <c r="G376" t="s">
        <v>23</v>
      </c>
      <c r="H376" t="s">
        <v>26</v>
      </c>
      <c r="I376" t="s">
        <v>1227</v>
      </c>
      <c r="J376" t="s">
        <v>1228</v>
      </c>
      <c r="K376" t="s">
        <v>1229</v>
      </c>
      <c r="L376" t="s">
        <v>1230</v>
      </c>
      <c r="N376" s="7">
        <v>22.98</v>
      </c>
      <c r="O376" t="s">
        <v>1167</v>
      </c>
      <c r="P376" t="s">
        <v>206</v>
      </c>
    </row>
    <row r="377" spans="1:16" x14ac:dyDescent="0.2">
      <c r="A377" t="s">
        <v>369</v>
      </c>
      <c r="B377" t="s">
        <v>48</v>
      </c>
      <c r="C377" t="s">
        <v>98</v>
      </c>
      <c r="D377" t="s">
        <v>370</v>
      </c>
      <c r="E377" t="s">
        <v>32</v>
      </c>
      <c r="F377" t="s">
        <v>32</v>
      </c>
      <c r="G377" t="s">
        <v>23</v>
      </c>
      <c r="H377" t="s">
        <v>33</v>
      </c>
      <c r="I377" t="s">
        <v>1231</v>
      </c>
      <c r="J377" t="s">
        <v>1232</v>
      </c>
      <c r="K377" t="s">
        <v>1233</v>
      </c>
      <c r="L377" t="s">
        <v>1234</v>
      </c>
      <c r="N377" s="7">
        <v>19</v>
      </c>
      <c r="O377" t="s">
        <v>1167</v>
      </c>
      <c r="P377" t="s">
        <v>200</v>
      </c>
    </row>
    <row r="378" spans="1:16" x14ac:dyDescent="0.2">
      <c r="A378" t="s">
        <v>883</v>
      </c>
      <c r="B378" t="s">
        <v>274</v>
      </c>
      <c r="C378" t="s">
        <v>111</v>
      </c>
      <c r="D378" t="s">
        <v>886</v>
      </c>
      <c r="E378" t="s">
        <v>45</v>
      </c>
      <c r="F378" t="s">
        <v>45</v>
      </c>
      <c r="G378" t="s">
        <v>40</v>
      </c>
      <c r="H378" t="s">
        <v>18</v>
      </c>
      <c r="I378" t="s">
        <v>1235</v>
      </c>
      <c r="J378" t="s">
        <v>347</v>
      </c>
      <c r="K378" t="s">
        <v>348</v>
      </c>
      <c r="L378" t="s">
        <v>1236</v>
      </c>
      <c r="N378" s="7">
        <v>180</v>
      </c>
      <c r="O378" t="s">
        <v>1167</v>
      </c>
      <c r="P378" t="s">
        <v>200</v>
      </c>
    </row>
    <row r="379" spans="1:16" x14ac:dyDescent="0.2">
      <c r="A379" t="s">
        <v>883</v>
      </c>
      <c r="B379" t="s">
        <v>274</v>
      </c>
      <c r="C379" t="s">
        <v>111</v>
      </c>
      <c r="D379" t="s">
        <v>886</v>
      </c>
      <c r="E379" t="s">
        <v>45</v>
      </c>
      <c r="F379" t="s">
        <v>45</v>
      </c>
      <c r="G379" t="s">
        <v>40</v>
      </c>
      <c r="H379" t="s">
        <v>18</v>
      </c>
      <c r="I379" t="s">
        <v>1237</v>
      </c>
      <c r="J379" t="s">
        <v>347</v>
      </c>
      <c r="K379" t="s">
        <v>348</v>
      </c>
      <c r="L379" t="s">
        <v>1238</v>
      </c>
      <c r="N379" s="7">
        <v>650</v>
      </c>
      <c r="O379" t="s">
        <v>1167</v>
      </c>
      <c r="P379" t="s">
        <v>200</v>
      </c>
    </row>
    <row r="380" spans="1:16" x14ac:dyDescent="0.2">
      <c r="A380" t="s">
        <v>1239</v>
      </c>
      <c r="B380" t="s">
        <v>42</v>
      </c>
      <c r="C380" t="s">
        <v>1240</v>
      </c>
      <c r="D380" t="s">
        <v>1241</v>
      </c>
      <c r="E380" t="s">
        <v>1242</v>
      </c>
      <c r="F380" t="s">
        <v>39</v>
      </c>
      <c r="G380" t="s">
        <v>40</v>
      </c>
      <c r="H380" t="s">
        <v>36</v>
      </c>
      <c r="I380" t="s">
        <v>1243</v>
      </c>
      <c r="J380" t="s">
        <v>82</v>
      </c>
      <c r="K380" t="s">
        <v>83</v>
      </c>
      <c r="L380" t="s">
        <v>1185</v>
      </c>
      <c r="N380" s="7">
        <v>23.74</v>
      </c>
      <c r="O380" t="s">
        <v>1167</v>
      </c>
      <c r="P380" t="s">
        <v>206</v>
      </c>
    </row>
    <row r="381" spans="1:16" x14ac:dyDescent="0.2">
      <c r="A381" t="s">
        <v>1244</v>
      </c>
      <c r="B381" t="s">
        <v>20</v>
      </c>
      <c r="C381" t="s">
        <v>44</v>
      </c>
      <c r="D381" t="s">
        <v>1245</v>
      </c>
      <c r="E381" t="s">
        <v>43</v>
      </c>
      <c r="F381" t="s">
        <v>43</v>
      </c>
      <c r="G381" t="s">
        <v>40</v>
      </c>
      <c r="H381" t="s">
        <v>41</v>
      </c>
      <c r="I381" t="s">
        <v>1196</v>
      </c>
      <c r="J381" t="s">
        <v>1197</v>
      </c>
      <c r="K381" t="s">
        <v>1198</v>
      </c>
      <c r="L381" t="s">
        <v>1199</v>
      </c>
      <c r="N381" s="7">
        <v>150</v>
      </c>
      <c r="O381" t="s">
        <v>1167</v>
      </c>
      <c r="P381" t="s">
        <v>207</v>
      </c>
    </row>
    <row r="382" spans="1:16" x14ac:dyDescent="0.2">
      <c r="A382" t="s">
        <v>287</v>
      </c>
      <c r="B382" t="s">
        <v>48</v>
      </c>
      <c r="C382" t="s">
        <v>1147</v>
      </c>
      <c r="D382" t="s">
        <v>288</v>
      </c>
      <c r="E382" t="s">
        <v>346</v>
      </c>
      <c r="F382" t="s">
        <v>45</v>
      </c>
      <c r="G382" t="s">
        <v>40</v>
      </c>
      <c r="H382" t="s">
        <v>41</v>
      </c>
      <c r="I382" t="s">
        <v>1246</v>
      </c>
      <c r="J382" t="s">
        <v>1150</v>
      </c>
      <c r="K382" t="s">
        <v>1151</v>
      </c>
      <c r="L382" t="s">
        <v>1247</v>
      </c>
      <c r="N382" s="7">
        <v>264</v>
      </c>
      <c r="O382" t="s">
        <v>1167</v>
      </c>
      <c r="P382" t="s">
        <v>200</v>
      </c>
    </row>
    <row r="383" spans="1:16" x14ac:dyDescent="0.2">
      <c r="A383" t="s">
        <v>84</v>
      </c>
      <c r="B383" t="s">
        <v>42</v>
      </c>
      <c r="C383" t="s">
        <v>66</v>
      </c>
      <c r="D383" t="s">
        <v>85</v>
      </c>
      <c r="E383" t="s">
        <v>39</v>
      </c>
      <c r="F383" t="s">
        <v>39</v>
      </c>
      <c r="G383" t="s">
        <v>40</v>
      </c>
      <c r="H383" t="s">
        <v>33</v>
      </c>
      <c r="I383" t="s">
        <v>1162</v>
      </c>
      <c r="J383" t="s">
        <v>808</v>
      </c>
      <c r="K383" t="s">
        <v>809</v>
      </c>
      <c r="L383" t="s">
        <v>1248</v>
      </c>
      <c r="N383" s="7">
        <v>39.9</v>
      </c>
      <c r="O383" t="s">
        <v>1167</v>
      </c>
      <c r="P383" t="s">
        <v>206</v>
      </c>
    </row>
    <row r="384" spans="1:16" x14ac:dyDescent="0.2">
      <c r="A384" t="s">
        <v>84</v>
      </c>
      <c r="B384" t="s">
        <v>48</v>
      </c>
      <c r="C384" t="s">
        <v>66</v>
      </c>
      <c r="D384" t="s">
        <v>85</v>
      </c>
      <c r="E384" t="s">
        <v>39</v>
      </c>
      <c r="F384" t="s">
        <v>39</v>
      </c>
      <c r="G384" t="s">
        <v>40</v>
      </c>
      <c r="H384" t="s">
        <v>33</v>
      </c>
      <c r="I384" t="s">
        <v>1249</v>
      </c>
      <c r="J384" t="s">
        <v>1250</v>
      </c>
      <c r="K384" t="s">
        <v>1251</v>
      </c>
      <c r="L384" t="s">
        <v>1252</v>
      </c>
      <c r="N384" s="7">
        <v>26.16</v>
      </c>
      <c r="O384" t="s">
        <v>1167</v>
      </c>
      <c r="P384" t="s">
        <v>207</v>
      </c>
    </row>
    <row r="385" spans="1:16" x14ac:dyDescent="0.2">
      <c r="A385" t="s">
        <v>84</v>
      </c>
      <c r="B385" t="s">
        <v>30</v>
      </c>
      <c r="C385" t="s">
        <v>66</v>
      </c>
      <c r="D385" t="s">
        <v>85</v>
      </c>
      <c r="E385" t="s">
        <v>39</v>
      </c>
      <c r="F385" t="s">
        <v>39</v>
      </c>
      <c r="G385" t="s">
        <v>40</v>
      </c>
      <c r="H385" t="s">
        <v>33</v>
      </c>
      <c r="I385" t="s">
        <v>1253</v>
      </c>
      <c r="N385" s="7">
        <v>350</v>
      </c>
      <c r="O385" t="s">
        <v>1167</v>
      </c>
      <c r="P385" t="s">
        <v>204</v>
      </c>
    </row>
    <row r="386" spans="1:16" x14ac:dyDescent="0.2">
      <c r="A386" t="s">
        <v>1063</v>
      </c>
      <c r="B386" t="s">
        <v>316</v>
      </c>
      <c r="C386" t="s">
        <v>1064</v>
      </c>
      <c r="D386" t="s">
        <v>1065</v>
      </c>
      <c r="E386" t="s">
        <v>572</v>
      </c>
      <c r="F386" t="s">
        <v>15</v>
      </c>
      <c r="G386" t="s">
        <v>16</v>
      </c>
      <c r="H386" t="s">
        <v>18</v>
      </c>
      <c r="I386" t="s">
        <v>1066</v>
      </c>
      <c r="J386" t="s">
        <v>1067</v>
      </c>
      <c r="K386" t="s">
        <v>1068</v>
      </c>
      <c r="L386" t="s">
        <v>1069</v>
      </c>
      <c r="N386" s="7">
        <v>-1091.21</v>
      </c>
      <c r="O386" t="s">
        <v>1254</v>
      </c>
      <c r="P386" t="s">
        <v>317</v>
      </c>
    </row>
    <row r="387" spans="1:16" x14ac:dyDescent="0.2">
      <c r="A387" t="s">
        <v>569</v>
      </c>
      <c r="B387" t="s">
        <v>316</v>
      </c>
      <c r="C387" t="s">
        <v>850</v>
      </c>
      <c r="D387" t="s">
        <v>573</v>
      </c>
      <c r="E387" t="s">
        <v>853</v>
      </c>
      <c r="F387" t="s">
        <v>312</v>
      </c>
      <c r="G387" t="s">
        <v>16</v>
      </c>
      <c r="H387" t="s">
        <v>18</v>
      </c>
      <c r="I387" t="s">
        <v>851</v>
      </c>
      <c r="J387" t="s">
        <v>854</v>
      </c>
      <c r="K387" t="s">
        <v>855</v>
      </c>
      <c r="L387" t="s">
        <v>852</v>
      </c>
      <c r="N387" s="7">
        <v>-226</v>
      </c>
      <c r="O387" t="s">
        <v>1254</v>
      </c>
      <c r="P387" t="s">
        <v>317</v>
      </c>
    </row>
    <row r="388" spans="1:16" x14ac:dyDescent="0.2">
      <c r="A388" t="s">
        <v>569</v>
      </c>
      <c r="B388" t="s">
        <v>316</v>
      </c>
      <c r="C388" t="s">
        <v>850</v>
      </c>
      <c r="D388" t="s">
        <v>573</v>
      </c>
      <c r="E388" t="s">
        <v>853</v>
      </c>
      <c r="F388" t="s">
        <v>312</v>
      </c>
      <c r="G388" t="s">
        <v>16</v>
      </c>
      <c r="H388" t="s">
        <v>18</v>
      </c>
      <c r="I388" t="s">
        <v>851</v>
      </c>
      <c r="J388" t="s">
        <v>854</v>
      </c>
      <c r="K388" t="s">
        <v>855</v>
      </c>
      <c r="L388" t="s">
        <v>852</v>
      </c>
      <c r="N388" s="7">
        <v>-553.85</v>
      </c>
      <c r="O388" t="s">
        <v>1254</v>
      </c>
      <c r="P388" t="s">
        <v>317</v>
      </c>
    </row>
    <row r="389" spans="1:16" x14ac:dyDescent="0.2">
      <c r="A389" t="s">
        <v>17</v>
      </c>
      <c r="B389" t="s">
        <v>51</v>
      </c>
      <c r="C389" t="s">
        <v>68</v>
      </c>
      <c r="D389" t="s">
        <v>21</v>
      </c>
      <c r="E389" t="s">
        <v>15</v>
      </c>
      <c r="F389" t="s">
        <v>15</v>
      </c>
      <c r="G389" t="s">
        <v>16</v>
      </c>
      <c r="H389" t="s">
        <v>18</v>
      </c>
      <c r="I389" t="s">
        <v>1255</v>
      </c>
      <c r="J389" t="s">
        <v>119</v>
      </c>
      <c r="K389" t="s">
        <v>120</v>
      </c>
      <c r="L389" t="s">
        <v>1256</v>
      </c>
      <c r="N389" s="7">
        <v>4.91</v>
      </c>
      <c r="O389" t="s">
        <v>1254</v>
      </c>
      <c r="P389" t="s">
        <v>317</v>
      </c>
    </row>
    <row r="390" spans="1:16" x14ac:dyDescent="0.2">
      <c r="A390" t="s">
        <v>17</v>
      </c>
      <c r="B390" t="s">
        <v>51</v>
      </c>
      <c r="C390" t="s">
        <v>68</v>
      </c>
      <c r="D390" t="s">
        <v>21</v>
      </c>
      <c r="E390" t="s">
        <v>15</v>
      </c>
      <c r="F390" t="s">
        <v>15</v>
      </c>
      <c r="G390" t="s">
        <v>16</v>
      </c>
      <c r="H390" t="s">
        <v>18</v>
      </c>
      <c r="I390" t="s">
        <v>1257</v>
      </c>
      <c r="J390" t="s">
        <v>119</v>
      </c>
      <c r="K390" t="s">
        <v>120</v>
      </c>
      <c r="L390" t="s">
        <v>1256</v>
      </c>
      <c r="N390" s="7">
        <v>4.91</v>
      </c>
      <c r="O390" t="s">
        <v>1254</v>
      </c>
      <c r="P390" t="s">
        <v>317</v>
      </c>
    </row>
    <row r="391" spans="1:16" x14ac:dyDescent="0.2">
      <c r="A391" t="s">
        <v>64</v>
      </c>
      <c r="B391" t="s">
        <v>51</v>
      </c>
      <c r="C391" t="s">
        <v>110</v>
      </c>
      <c r="D391" t="s">
        <v>65</v>
      </c>
      <c r="E391" t="s">
        <v>89</v>
      </c>
      <c r="F391" t="s">
        <v>89</v>
      </c>
      <c r="G391" t="s">
        <v>16</v>
      </c>
      <c r="H391" t="s">
        <v>18</v>
      </c>
      <c r="I391" t="s">
        <v>1258</v>
      </c>
      <c r="J391" t="s">
        <v>1259</v>
      </c>
      <c r="K391" t="s">
        <v>1260</v>
      </c>
      <c r="L391" t="s">
        <v>1261</v>
      </c>
      <c r="N391" s="7">
        <v>39.24</v>
      </c>
      <c r="O391" t="s">
        <v>1254</v>
      </c>
      <c r="P391" t="s">
        <v>200</v>
      </c>
    </row>
    <row r="392" spans="1:16" x14ac:dyDescent="0.2">
      <c r="A392" t="s">
        <v>755</v>
      </c>
      <c r="B392" t="s">
        <v>51</v>
      </c>
      <c r="C392" t="s">
        <v>754</v>
      </c>
      <c r="D392" t="s">
        <v>759</v>
      </c>
      <c r="E392" t="s">
        <v>758</v>
      </c>
      <c r="F392" t="s">
        <v>15</v>
      </c>
      <c r="G392" t="s">
        <v>16</v>
      </c>
      <c r="H392" t="s">
        <v>18</v>
      </c>
      <c r="I392" t="s">
        <v>1262</v>
      </c>
      <c r="J392" t="s">
        <v>760</v>
      </c>
      <c r="K392" t="s">
        <v>761</v>
      </c>
      <c r="L392" t="s">
        <v>1263</v>
      </c>
      <c r="N392" s="7">
        <v>6.54</v>
      </c>
      <c r="O392" t="s">
        <v>1254</v>
      </c>
      <c r="P392" t="s">
        <v>206</v>
      </c>
    </row>
    <row r="393" spans="1:16" x14ac:dyDescent="0.2">
      <c r="A393" t="s">
        <v>1063</v>
      </c>
      <c r="B393" t="s">
        <v>42</v>
      </c>
      <c r="C393" t="s">
        <v>1064</v>
      </c>
      <c r="D393" t="s">
        <v>1065</v>
      </c>
      <c r="E393" t="s">
        <v>572</v>
      </c>
      <c r="F393" t="s">
        <v>15</v>
      </c>
      <c r="G393" t="s">
        <v>16</v>
      </c>
      <c r="H393" t="s">
        <v>18</v>
      </c>
      <c r="I393" t="s">
        <v>1075</v>
      </c>
      <c r="J393" t="s">
        <v>1067</v>
      </c>
      <c r="K393" t="s">
        <v>1068</v>
      </c>
      <c r="L393" t="s">
        <v>1069</v>
      </c>
      <c r="N393" s="7">
        <v>-8.3000000000000007</v>
      </c>
      <c r="O393" t="s">
        <v>1254</v>
      </c>
      <c r="P393" t="s">
        <v>317</v>
      </c>
    </row>
    <row r="394" spans="1:16" x14ac:dyDescent="0.2">
      <c r="A394" t="s">
        <v>1063</v>
      </c>
      <c r="B394" t="s">
        <v>42</v>
      </c>
      <c r="C394" t="s">
        <v>1064</v>
      </c>
      <c r="D394" t="s">
        <v>1065</v>
      </c>
      <c r="E394" t="s">
        <v>572</v>
      </c>
      <c r="F394" t="s">
        <v>15</v>
      </c>
      <c r="G394" t="s">
        <v>16</v>
      </c>
      <c r="H394" t="s">
        <v>18</v>
      </c>
      <c r="I394" t="s">
        <v>1075</v>
      </c>
      <c r="J394" t="s">
        <v>1067</v>
      </c>
      <c r="K394" t="s">
        <v>1068</v>
      </c>
      <c r="L394" t="s">
        <v>1069</v>
      </c>
      <c r="N394" s="7">
        <v>-49.63</v>
      </c>
      <c r="O394" t="s">
        <v>1254</v>
      </c>
      <c r="P394" t="s">
        <v>317</v>
      </c>
    </row>
    <row r="395" spans="1:16" x14ac:dyDescent="0.2">
      <c r="A395" t="s">
        <v>1063</v>
      </c>
      <c r="B395" t="s">
        <v>42</v>
      </c>
      <c r="C395" t="s">
        <v>1064</v>
      </c>
      <c r="D395" t="s">
        <v>1065</v>
      </c>
      <c r="E395" t="s">
        <v>572</v>
      </c>
      <c r="F395" t="s">
        <v>15</v>
      </c>
      <c r="G395" t="s">
        <v>16</v>
      </c>
      <c r="H395" t="s">
        <v>18</v>
      </c>
      <c r="I395" t="s">
        <v>1075</v>
      </c>
      <c r="J395" t="s">
        <v>1067</v>
      </c>
      <c r="K395" t="s">
        <v>1068</v>
      </c>
      <c r="L395" t="s">
        <v>1069</v>
      </c>
      <c r="N395" s="7">
        <v>-18.86</v>
      </c>
      <c r="O395" t="s">
        <v>1254</v>
      </c>
      <c r="P395" t="s">
        <v>317</v>
      </c>
    </row>
    <row r="396" spans="1:16" x14ac:dyDescent="0.2">
      <c r="A396" t="s">
        <v>1063</v>
      </c>
      <c r="B396" t="s">
        <v>42</v>
      </c>
      <c r="C396" t="s">
        <v>1064</v>
      </c>
      <c r="D396" t="s">
        <v>1065</v>
      </c>
      <c r="E396" t="s">
        <v>572</v>
      </c>
      <c r="F396" t="s">
        <v>15</v>
      </c>
      <c r="G396" t="s">
        <v>16</v>
      </c>
      <c r="H396" t="s">
        <v>18</v>
      </c>
      <c r="I396" t="s">
        <v>1075</v>
      </c>
      <c r="J396" t="s">
        <v>1067</v>
      </c>
      <c r="K396" t="s">
        <v>1068</v>
      </c>
      <c r="L396" t="s">
        <v>1069</v>
      </c>
      <c r="N396" s="7">
        <v>-3.76</v>
      </c>
      <c r="O396" t="s">
        <v>1254</v>
      </c>
      <c r="P396" t="s">
        <v>317</v>
      </c>
    </row>
    <row r="397" spans="1:16" x14ac:dyDescent="0.2">
      <c r="A397" t="s">
        <v>1063</v>
      </c>
      <c r="B397" t="s">
        <v>42</v>
      </c>
      <c r="C397" t="s">
        <v>1064</v>
      </c>
      <c r="D397" t="s">
        <v>1065</v>
      </c>
      <c r="E397" t="s">
        <v>572</v>
      </c>
      <c r="F397" t="s">
        <v>15</v>
      </c>
      <c r="G397" t="s">
        <v>16</v>
      </c>
      <c r="H397" t="s">
        <v>18</v>
      </c>
      <c r="I397" t="s">
        <v>1075</v>
      </c>
      <c r="J397" t="s">
        <v>1067</v>
      </c>
      <c r="K397" t="s">
        <v>1068</v>
      </c>
      <c r="L397" t="s">
        <v>1069</v>
      </c>
      <c r="N397" s="7">
        <v>-14.81</v>
      </c>
      <c r="O397" t="s">
        <v>1254</v>
      </c>
      <c r="P397" t="s">
        <v>317</v>
      </c>
    </row>
    <row r="398" spans="1:16" x14ac:dyDescent="0.2">
      <c r="A398" t="s">
        <v>1063</v>
      </c>
      <c r="B398" t="s">
        <v>42</v>
      </c>
      <c r="C398" t="s">
        <v>1064</v>
      </c>
      <c r="D398" t="s">
        <v>1065</v>
      </c>
      <c r="E398" t="s">
        <v>572</v>
      </c>
      <c r="F398" t="s">
        <v>15</v>
      </c>
      <c r="G398" t="s">
        <v>16</v>
      </c>
      <c r="H398" t="s">
        <v>18</v>
      </c>
      <c r="I398" t="s">
        <v>1075</v>
      </c>
      <c r="J398" t="s">
        <v>1067</v>
      </c>
      <c r="K398" t="s">
        <v>1068</v>
      </c>
      <c r="L398" t="s">
        <v>1069</v>
      </c>
      <c r="N398" s="7">
        <v>-16.18</v>
      </c>
      <c r="O398" t="s">
        <v>1254</v>
      </c>
      <c r="P398" t="s">
        <v>317</v>
      </c>
    </row>
    <row r="399" spans="1:16" x14ac:dyDescent="0.2">
      <c r="A399" t="s">
        <v>1063</v>
      </c>
      <c r="B399" t="s">
        <v>42</v>
      </c>
      <c r="C399" t="s">
        <v>1064</v>
      </c>
      <c r="D399" t="s">
        <v>1065</v>
      </c>
      <c r="E399" t="s">
        <v>572</v>
      </c>
      <c r="F399" t="s">
        <v>15</v>
      </c>
      <c r="G399" t="s">
        <v>16</v>
      </c>
      <c r="H399" t="s">
        <v>18</v>
      </c>
      <c r="I399" t="s">
        <v>1075</v>
      </c>
      <c r="J399" t="s">
        <v>1067</v>
      </c>
      <c r="K399" t="s">
        <v>1068</v>
      </c>
      <c r="L399" t="s">
        <v>1069</v>
      </c>
      <c r="N399" s="7">
        <v>-50.26</v>
      </c>
      <c r="O399" t="s">
        <v>1254</v>
      </c>
      <c r="P399" t="s">
        <v>317</v>
      </c>
    </row>
    <row r="400" spans="1:16" x14ac:dyDescent="0.2">
      <c r="A400" t="s">
        <v>1063</v>
      </c>
      <c r="B400" t="s">
        <v>42</v>
      </c>
      <c r="C400" t="s">
        <v>1064</v>
      </c>
      <c r="D400" t="s">
        <v>1065</v>
      </c>
      <c r="E400" t="s">
        <v>572</v>
      </c>
      <c r="F400" t="s">
        <v>15</v>
      </c>
      <c r="G400" t="s">
        <v>16</v>
      </c>
      <c r="H400" t="s">
        <v>18</v>
      </c>
      <c r="I400" t="s">
        <v>1075</v>
      </c>
      <c r="J400" t="s">
        <v>1067</v>
      </c>
      <c r="K400" t="s">
        <v>1068</v>
      </c>
      <c r="L400" t="s">
        <v>1069</v>
      </c>
      <c r="N400" s="7">
        <v>-22.59</v>
      </c>
      <c r="O400" t="s">
        <v>1254</v>
      </c>
      <c r="P400" t="s">
        <v>317</v>
      </c>
    </row>
    <row r="401" spans="1:16" x14ac:dyDescent="0.2">
      <c r="A401" t="s">
        <v>1076</v>
      </c>
      <c r="B401" t="s">
        <v>42</v>
      </c>
      <c r="C401" t="s">
        <v>1077</v>
      </c>
      <c r="D401" t="s">
        <v>1078</v>
      </c>
      <c r="E401" t="s">
        <v>15</v>
      </c>
      <c r="F401" t="s">
        <v>15</v>
      </c>
      <c r="G401" t="s">
        <v>16</v>
      </c>
      <c r="H401" t="s">
        <v>18</v>
      </c>
      <c r="I401" t="s">
        <v>1264</v>
      </c>
      <c r="J401" t="s">
        <v>1080</v>
      </c>
      <c r="K401" t="s">
        <v>1081</v>
      </c>
      <c r="L401" t="s">
        <v>1265</v>
      </c>
      <c r="N401" s="7">
        <v>26.42</v>
      </c>
      <c r="O401" t="s">
        <v>1254</v>
      </c>
      <c r="P401" t="s">
        <v>206</v>
      </c>
    </row>
    <row r="402" spans="1:16" x14ac:dyDescent="0.2">
      <c r="A402" t="s">
        <v>1076</v>
      </c>
      <c r="B402" t="s">
        <v>42</v>
      </c>
      <c r="C402" t="s">
        <v>1077</v>
      </c>
      <c r="D402" t="s">
        <v>1078</v>
      </c>
      <c r="E402" t="s">
        <v>15</v>
      </c>
      <c r="F402" t="s">
        <v>15</v>
      </c>
      <c r="G402" t="s">
        <v>16</v>
      </c>
      <c r="H402" t="s">
        <v>18</v>
      </c>
      <c r="I402" t="s">
        <v>1266</v>
      </c>
      <c r="J402" t="s">
        <v>1080</v>
      </c>
      <c r="K402" t="s">
        <v>1081</v>
      </c>
      <c r="L402" t="s">
        <v>1267</v>
      </c>
      <c r="N402" s="7">
        <v>36.22</v>
      </c>
      <c r="O402" t="s">
        <v>1254</v>
      </c>
      <c r="P402" t="s">
        <v>206</v>
      </c>
    </row>
    <row r="403" spans="1:16" x14ac:dyDescent="0.2">
      <c r="A403" t="s">
        <v>755</v>
      </c>
      <c r="B403" t="s">
        <v>42</v>
      </c>
      <c r="C403" t="s">
        <v>754</v>
      </c>
      <c r="D403" t="s">
        <v>759</v>
      </c>
      <c r="E403" t="s">
        <v>758</v>
      </c>
      <c r="F403" t="s">
        <v>15</v>
      </c>
      <c r="G403" t="s">
        <v>16</v>
      </c>
      <c r="H403" t="s">
        <v>18</v>
      </c>
      <c r="I403" t="s">
        <v>1268</v>
      </c>
      <c r="J403" t="s">
        <v>760</v>
      </c>
      <c r="K403" t="s">
        <v>761</v>
      </c>
      <c r="L403" t="s">
        <v>1269</v>
      </c>
      <c r="N403" s="7">
        <v>15.51</v>
      </c>
      <c r="O403" t="s">
        <v>1254</v>
      </c>
      <c r="P403" t="s">
        <v>206</v>
      </c>
    </row>
    <row r="404" spans="1:16" x14ac:dyDescent="0.2">
      <c r="A404" t="s">
        <v>755</v>
      </c>
      <c r="B404" t="s">
        <v>42</v>
      </c>
      <c r="C404" t="s">
        <v>754</v>
      </c>
      <c r="D404" t="s">
        <v>759</v>
      </c>
      <c r="E404" t="s">
        <v>758</v>
      </c>
      <c r="F404" t="s">
        <v>15</v>
      </c>
      <c r="G404" t="s">
        <v>16</v>
      </c>
      <c r="H404" t="s">
        <v>18</v>
      </c>
      <c r="I404" t="s">
        <v>1270</v>
      </c>
      <c r="J404" t="s">
        <v>760</v>
      </c>
      <c r="K404" t="s">
        <v>761</v>
      </c>
      <c r="L404" t="s">
        <v>1263</v>
      </c>
      <c r="N404" s="7">
        <v>18.989999999999998</v>
      </c>
      <c r="O404" t="s">
        <v>1254</v>
      </c>
      <c r="P404" t="s">
        <v>206</v>
      </c>
    </row>
    <row r="405" spans="1:16" x14ac:dyDescent="0.2">
      <c r="A405" t="s">
        <v>60</v>
      </c>
      <c r="B405" t="s">
        <v>42</v>
      </c>
      <c r="C405" t="s">
        <v>50</v>
      </c>
      <c r="D405" t="s">
        <v>61</v>
      </c>
      <c r="E405" t="s">
        <v>1271</v>
      </c>
      <c r="F405" t="s">
        <v>49</v>
      </c>
      <c r="G405" t="s">
        <v>16</v>
      </c>
      <c r="H405" t="s">
        <v>18</v>
      </c>
      <c r="I405" t="s">
        <v>1272</v>
      </c>
      <c r="J405" t="s">
        <v>918</v>
      </c>
      <c r="K405" t="s">
        <v>919</v>
      </c>
      <c r="L405" t="s">
        <v>1273</v>
      </c>
      <c r="N405" s="7">
        <v>40</v>
      </c>
      <c r="O405" t="s">
        <v>1254</v>
      </c>
      <c r="P405" t="s">
        <v>204</v>
      </c>
    </row>
    <row r="406" spans="1:16" x14ac:dyDescent="0.2">
      <c r="A406" t="s">
        <v>794</v>
      </c>
      <c r="B406" t="s">
        <v>42</v>
      </c>
      <c r="C406" t="s">
        <v>793</v>
      </c>
      <c r="D406" t="s">
        <v>796</v>
      </c>
      <c r="E406" t="s">
        <v>15</v>
      </c>
      <c r="F406" t="s">
        <v>15</v>
      </c>
      <c r="G406" t="s">
        <v>16</v>
      </c>
      <c r="H406" t="s">
        <v>18</v>
      </c>
      <c r="I406" t="s">
        <v>1274</v>
      </c>
      <c r="J406" t="s">
        <v>1275</v>
      </c>
      <c r="K406" t="s">
        <v>1276</v>
      </c>
      <c r="L406" t="s">
        <v>1277</v>
      </c>
      <c r="N406" s="7">
        <v>113.53</v>
      </c>
      <c r="O406" t="s">
        <v>1254</v>
      </c>
      <c r="P406" t="s">
        <v>206</v>
      </c>
    </row>
    <row r="407" spans="1:16" x14ac:dyDescent="0.2">
      <c r="A407" t="s">
        <v>17</v>
      </c>
      <c r="B407" t="s">
        <v>42</v>
      </c>
      <c r="C407" t="s">
        <v>1278</v>
      </c>
      <c r="D407" t="s">
        <v>21</v>
      </c>
      <c r="E407" t="s">
        <v>15</v>
      </c>
      <c r="F407" t="s">
        <v>15</v>
      </c>
      <c r="G407" t="s">
        <v>16</v>
      </c>
      <c r="H407" t="s">
        <v>18</v>
      </c>
      <c r="I407" t="s">
        <v>1279</v>
      </c>
      <c r="J407" t="s">
        <v>1280</v>
      </c>
      <c r="K407" t="s">
        <v>1281</v>
      </c>
      <c r="L407" t="s">
        <v>1282</v>
      </c>
      <c r="N407" s="7">
        <v>12.98</v>
      </c>
      <c r="O407" t="s">
        <v>1254</v>
      </c>
      <c r="P407" t="s">
        <v>206</v>
      </c>
    </row>
    <row r="408" spans="1:16" x14ac:dyDescent="0.2">
      <c r="A408" t="s">
        <v>1283</v>
      </c>
      <c r="B408" t="s">
        <v>42</v>
      </c>
      <c r="C408" t="s">
        <v>1284</v>
      </c>
      <c r="D408" t="s">
        <v>1285</v>
      </c>
      <c r="E408" t="s">
        <v>45</v>
      </c>
      <c r="F408" t="s">
        <v>45</v>
      </c>
      <c r="G408" t="s">
        <v>16</v>
      </c>
      <c r="H408" t="s">
        <v>18</v>
      </c>
      <c r="I408" t="s">
        <v>1286</v>
      </c>
      <c r="J408" t="s">
        <v>1287</v>
      </c>
      <c r="K408" t="s">
        <v>1288</v>
      </c>
      <c r="L408" t="s">
        <v>1289</v>
      </c>
      <c r="N408" s="7">
        <v>118.4</v>
      </c>
      <c r="O408" t="s">
        <v>1254</v>
      </c>
      <c r="P408" t="s">
        <v>206</v>
      </c>
    </row>
    <row r="409" spans="1:16" x14ac:dyDescent="0.2">
      <c r="A409" t="s">
        <v>1283</v>
      </c>
      <c r="B409" t="s">
        <v>42</v>
      </c>
      <c r="C409" t="s">
        <v>1284</v>
      </c>
      <c r="D409" t="s">
        <v>1285</v>
      </c>
      <c r="E409" t="s">
        <v>45</v>
      </c>
      <c r="F409" t="s">
        <v>45</v>
      </c>
      <c r="G409" t="s">
        <v>16</v>
      </c>
      <c r="H409" t="s">
        <v>18</v>
      </c>
      <c r="I409" t="s">
        <v>1290</v>
      </c>
      <c r="J409" t="s">
        <v>1287</v>
      </c>
      <c r="K409" t="s">
        <v>1288</v>
      </c>
      <c r="L409" t="s">
        <v>1289</v>
      </c>
      <c r="N409" s="7">
        <v>110.6</v>
      </c>
      <c r="O409" t="s">
        <v>1254</v>
      </c>
      <c r="P409" t="s">
        <v>206</v>
      </c>
    </row>
    <row r="410" spans="1:16" x14ac:dyDescent="0.2">
      <c r="A410" t="s">
        <v>1063</v>
      </c>
      <c r="B410" t="s">
        <v>422</v>
      </c>
      <c r="C410" t="s">
        <v>1064</v>
      </c>
      <c r="D410" t="s">
        <v>1065</v>
      </c>
      <c r="E410" t="s">
        <v>572</v>
      </c>
      <c r="F410" t="s">
        <v>15</v>
      </c>
      <c r="G410" t="s">
        <v>16</v>
      </c>
      <c r="H410" t="s">
        <v>18</v>
      </c>
      <c r="I410" t="s">
        <v>1089</v>
      </c>
      <c r="J410" t="s">
        <v>1067</v>
      </c>
      <c r="K410" t="s">
        <v>1068</v>
      </c>
      <c r="L410" t="s">
        <v>1069</v>
      </c>
      <c r="N410" s="7">
        <v>-272.77</v>
      </c>
      <c r="O410" t="s">
        <v>1254</v>
      </c>
      <c r="P410" t="s">
        <v>317</v>
      </c>
    </row>
    <row r="411" spans="1:16" x14ac:dyDescent="0.2">
      <c r="A411" t="s">
        <v>1063</v>
      </c>
      <c r="B411" t="s">
        <v>578</v>
      </c>
      <c r="C411" t="s">
        <v>1064</v>
      </c>
      <c r="D411" t="s">
        <v>1065</v>
      </c>
      <c r="E411" t="s">
        <v>572</v>
      </c>
      <c r="F411" t="s">
        <v>15</v>
      </c>
      <c r="G411" t="s">
        <v>16</v>
      </c>
      <c r="H411" t="s">
        <v>18</v>
      </c>
      <c r="I411" t="s">
        <v>1090</v>
      </c>
      <c r="J411" t="s">
        <v>1067</v>
      </c>
      <c r="K411" t="s">
        <v>1068</v>
      </c>
      <c r="L411" t="s">
        <v>1069</v>
      </c>
      <c r="N411" s="7">
        <v>-625.47</v>
      </c>
      <c r="O411" t="s">
        <v>1254</v>
      </c>
      <c r="P411" t="s">
        <v>317</v>
      </c>
    </row>
    <row r="412" spans="1:16" x14ac:dyDescent="0.2">
      <c r="A412" t="s">
        <v>17</v>
      </c>
      <c r="B412" t="s">
        <v>578</v>
      </c>
      <c r="C412" t="s">
        <v>68</v>
      </c>
      <c r="D412" t="s">
        <v>21</v>
      </c>
      <c r="E412" t="s">
        <v>15</v>
      </c>
      <c r="F412" t="s">
        <v>15</v>
      </c>
      <c r="G412" t="s">
        <v>16</v>
      </c>
      <c r="H412" t="s">
        <v>18</v>
      </c>
      <c r="I412" t="s">
        <v>1291</v>
      </c>
      <c r="J412" t="s">
        <v>119</v>
      </c>
      <c r="K412" t="s">
        <v>120</v>
      </c>
      <c r="L412" t="s">
        <v>1256</v>
      </c>
      <c r="N412" s="7">
        <v>216.33</v>
      </c>
      <c r="O412" t="s">
        <v>1254</v>
      </c>
      <c r="P412" t="s">
        <v>317</v>
      </c>
    </row>
    <row r="413" spans="1:16" x14ac:dyDescent="0.2">
      <c r="A413" t="s">
        <v>1063</v>
      </c>
      <c r="B413" t="s">
        <v>48</v>
      </c>
      <c r="C413" t="s">
        <v>1064</v>
      </c>
      <c r="D413" t="s">
        <v>1065</v>
      </c>
      <c r="E413" t="s">
        <v>572</v>
      </c>
      <c r="F413" t="s">
        <v>15</v>
      </c>
      <c r="G413" t="s">
        <v>16</v>
      </c>
      <c r="H413" t="s">
        <v>18</v>
      </c>
      <c r="I413" t="s">
        <v>1093</v>
      </c>
      <c r="J413" t="s">
        <v>1067</v>
      </c>
      <c r="K413" t="s">
        <v>1068</v>
      </c>
      <c r="L413" t="s">
        <v>1069</v>
      </c>
      <c r="N413" s="7">
        <v>-70.489999999999995</v>
      </c>
      <c r="O413" t="s">
        <v>1254</v>
      </c>
      <c r="P413" t="s">
        <v>317</v>
      </c>
    </row>
    <row r="414" spans="1:16" x14ac:dyDescent="0.2">
      <c r="A414" t="s">
        <v>1063</v>
      </c>
      <c r="B414" t="s">
        <v>48</v>
      </c>
      <c r="C414" t="s">
        <v>1064</v>
      </c>
      <c r="D414" t="s">
        <v>1065</v>
      </c>
      <c r="E414" t="s">
        <v>572</v>
      </c>
      <c r="F414" t="s">
        <v>15</v>
      </c>
      <c r="G414" t="s">
        <v>16</v>
      </c>
      <c r="H414" t="s">
        <v>18</v>
      </c>
      <c r="I414" t="s">
        <v>1094</v>
      </c>
      <c r="J414" t="s">
        <v>1067</v>
      </c>
      <c r="K414" t="s">
        <v>1068</v>
      </c>
      <c r="L414" t="s">
        <v>1069</v>
      </c>
      <c r="N414" s="7">
        <v>-2.64</v>
      </c>
      <c r="O414" t="s">
        <v>1254</v>
      </c>
      <c r="P414" t="s">
        <v>317</v>
      </c>
    </row>
    <row r="415" spans="1:16" x14ac:dyDescent="0.2">
      <c r="A415" t="s">
        <v>1063</v>
      </c>
      <c r="B415" t="s">
        <v>48</v>
      </c>
      <c r="C415" t="s">
        <v>1064</v>
      </c>
      <c r="D415" t="s">
        <v>1065</v>
      </c>
      <c r="E415" t="s">
        <v>572</v>
      </c>
      <c r="F415" t="s">
        <v>15</v>
      </c>
      <c r="G415" t="s">
        <v>16</v>
      </c>
      <c r="H415" t="s">
        <v>18</v>
      </c>
      <c r="I415" t="s">
        <v>1094</v>
      </c>
      <c r="J415" t="s">
        <v>1067</v>
      </c>
      <c r="K415" t="s">
        <v>1068</v>
      </c>
      <c r="L415" t="s">
        <v>1069</v>
      </c>
      <c r="N415" s="7">
        <v>-3.96</v>
      </c>
      <c r="O415" t="s">
        <v>1254</v>
      </c>
      <c r="P415" t="s">
        <v>317</v>
      </c>
    </row>
    <row r="416" spans="1:16" x14ac:dyDescent="0.2">
      <c r="A416" t="s">
        <v>1063</v>
      </c>
      <c r="B416" t="s">
        <v>48</v>
      </c>
      <c r="C416" t="s">
        <v>1064</v>
      </c>
      <c r="D416" t="s">
        <v>1065</v>
      </c>
      <c r="E416" t="s">
        <v>572</v>
      </c>
      <c r="F416" t="s">
        <v>15</v>
      </c>
      <c r="G416" t="s">
        <v>16</v>
      </c>
      <c r="H416" t="s">
        <v>18</v>
      </c>
      <c r="I416" t="s">
        <v>1094</v>
      </c>
      <c r="J416" t="s">
        <v>1067</v>
      </c>
      <c r="K416" t="s">
        <v>1068</v>
      </c>
      <c r="L416" t="s">
        <v>1069</v>
      </c>
      <c r="N416" s="7">
        <v>-40</v>
      </c>
      <c r="O416" t="s">
        <v>1254</v>
      </c>
      <c r="P416" t="s">
        <v>317</v>
      </c>
    </row>
    <row r="417" spans="1:16" x14ac:dyDescent="0.2">
      <c r="A417" t="s">
        <v>1063</v>
      </c>
      <c r="B417" t="s">
        <v>48</v>
      </c>
      <c r="C417" t="s">
        <v>1064</v>
      </c>
      <c r="D417" t="s">
        <v>1065</v>
      </c>
      <c r="E417" t="s">
        <v>572</v>
      </c>
      <c r="F417" t="s">
        <v>15</v>
      </c>
      <c r="G417" t="s">
        <v>16</v>
      </c>
      <c r="H417" t="s">
        <v>18</v>
      </c>
      <c r="I417" t="s">
        <v>1092</v>
      </c>
      <c r="J417" t="s">
        <v>1067</v>
      </c>
      <c r="K417" t="s">
        <v>1068</v>
      </c>
      <c r="L417" t="s">
        <v>1069</v>
      </c>
      <c r="N417" s="7">
        <v>-25</v>
      </c>
      <c r="O417" t="s">
        <v>1254</v>
      </c>
      <c r="P417" t="s">
        <v>317</v>
      </c>
    </row>
    <row r="418" spans="1:16" x14ac:dyDescent="0.2">
      <c r="A418" t="s">
        <v>1063</v>
      </c>
      <c r="B418" t="s">
        <v>48</v>
      </c>
      <c r="C418" t="s">
        <v>1064</v>
      </c>
      <c r="D418" t="s">
        <v>1065</v>
      </c>
      <c r="E418" t="s">
        <v>572</v>
      </c>
      <c r="F418" t="s">
        <v>15</v>
      </c>
      <c r="G418" t="s">
        <v>16</v>
      </c>
      <c r="H418" t="s">
        <v>18</v>
      </c>
      <c r="I418" t="s">
        <v>1091</v>
      </c>
      <c r="J418" t="s">
        <v>1067</v>
      </c>
      <c r="K418" t="s">
        <v>1068</v>
      </c>
      <c r="L418" t="s">
        <v>1069</v>
      </c>
      <c r="N418" s="7">
        <v>-1.5</v>
      </c>
      <c r="O418" t="s">
        <v>1254</v>
      </c>
      <c r="P418" t="s">
        <v>317</v>
      </c>
    </row>
    <row r="419" spans="1:16" x14ac:dyDescent="0.2">
      <c r="A419" t="s">
        <v>1063</v>
      </c>
      <c r="B419" t="s">
        <v>48</v>
      </c>
      <c r="C419" t="s">
        <v>1064</v>
      </c>
      <c r="D419" t="s">
        <v>1065</v>
      </c>
      <c r="E419" t="s">
        <v>572</v>
      </c>
      <c r="F419" t="s">
        <v>15</v>
      </c>
      <c r="G419" t="s">
        <v>16</v>
      </c>
      <c r="H419" t="s">
        <v>18</v>
      </c>
      <c r="I419" t="s">
        <v>1091</v>
      </c>
      <c r="J419" t="s">
        <v>1067</v>
      </c>
      <c r="K419" t="s">
        <v>1068</v>
      </c>
      <c r="L419" t="s">
        <v>1069</v>
      </c>
      <c r="N419" s="7">
        <v>-0.67</v>
      </c>
      <c r="O419" t="s">
        <v>1254</v>
      </c>
      <c r="P419" t="s">
        <v>317</v>
      </c>
    </row>
    <row r="420" spans="1:16" x14ac:dyDescent="0.2">
      <c r="A420" t="s">
        <v>1063</v>
      </c>
      <c r="B420" t="s">
        <v>48</v>
      </c>
      <c r="C420" t="s">
        <v>1064</v>
      </c>
      <c r="D420" t="s">
        <v>1065</v>
      </c>
      <c r="E420" t="s">
        <v>572</v>
      </c>
      <c r="F420" t="s">
        <v>15</v>
      </c>
      <c r="G420" t="s">
        <v>16</v>
      </c>
      <c r="H420" t="s">
        <v>18</v>
      </c>
      <c r="I420" t="s">
        <v>1091</v>
      </c>
      <c r="J420" t="s">
        <v>1067</v>
      </c>
      <c r="K420" t="s">
        <v>1068</v>
      </c>
      <c r="L420" t="s">
        <v>1069</v>
      </c>
      <c r="N420" s="7">
        <v>-0.56000000000000005</v>
      </c>
      <c r="O420" t="s">
        <v>1254</v>
      </c>
      <c r="P420" t="s">
        <v>317</v>
      </c>
    </row>
    <row r="421" spans="1:16" x14ac:dyDescent="0.2">
      <c r="A421" t="s">
        <v>1063</v>
      </c>
      <c r="B421" t="s">
        <v>48</v>
      </c>
      <c r="C421" t="s">
        <v>1064</v>
      </c>
      <c r="D421" t="s">
        <v>1065</v>
      </c>
      <c r="E421" t="s">
        <v>572</v>
      </c>
      <c r="F421" t="s">
        <v>15</v>
      </c>
      <c r="G421" t="s">
        <v>16</v>
      </c>
      <c r="H421" t="s">
        <v>18</v>
      </c>
      <c r="I421" t="s">
        <v>1091</v>
      </c>
      <c r="J421" t="s">
        <v>1067</v>
      </c>
      <c r="K421" t="s">
        <v>1068</v>
      </c>
      <c r="L421" t="s">
        <v>1069</v>
      </c>
      <c r="N421" s="7">
        <v>-0.44</v>
      </c>
      <c r="O421" t="s">
        <v>1254</v>
      </c>
      <c r="P421" t="s">
        <v>317</v>
      </c>
    </row>
    <row r="422" spans="1:16" x14ac:dyDescent="0.2">
      <c r="A422" t="s">
        <v>1063</v>
      </c>
      <c r="B422" t="s">
        <v>48</v>
      </c>
      <c r="C422" t="s">
        <v>1064</v>
      </c>
      <c r="D422" t="s">
        <v>1065</v>
      </c>
      <c r="E422" t="s">
        <v>572</v>
      </c>
      <c r="F422" t="s">
        <v>15</v>
      </c>
      <c r="G422" t="s">
        <v>16</v>
      </c>
      <c r="H422" t="s">
        <v>18</v>
      </c>
      <c r="I422" t="s">
        <v>1091</v>
      </c>
      <c r="J422" t="s">
        <v>1067</v>
      </c>
      <c r="K422" t="s">
        <v>1068</v>
      </c>
      <c r="L422" t="s">
        <v>1069</v>
      </c>
      <c r="N422" s="7">
        <v>-1.48</v>
      </c>
      <c r="O422" t="s">
        <v>1254</v>
      </c>
      <c r="P422" t="s">
        <v>317</v>
      </c>
    </row>
    <row r="423" spans="1:16" x14ac:dyDescent="0.2">
      <c r="A423" t="s">
        <v>1063</v>
      </c>
      <c r="B423" t="s">
        <v>48</v>
      </c>
      <c r="C423" t="s">
        <v>1064</v>
      </c>
      <c r="D423" t="s">
        <v>1065</v>
      </c>
      <c r="E423" t="s">
        <v>572</v>
      </c>
      <c r="F423" t="s">
        <v>15</v>
      </c>
      <c r="G423" t="s">
        <v>16</v>
      </c>
      <c r="H423" t="s">
        <v>18</v>
      </c>
      <c r="I423" t="s">
        <v>1091</v>
      </c>
      <c r="J423" t="s">
        <v>1067</v>
      </c>
      <c r="K423" t="s">
        <v>1068</v>
      </c>
      <c r="L423" t="s">
        <v>1069</v>
      </c>
      <c r="N423" s="7">
        <v>-7.0000000000000007E-2</v>
      </c>
      <c r="O423" t="s">
        <v>1254</v>
      </c>
      <c r="P423" t="s">
        <v>317</v>
      </c>
    </row>
    <row r="424" spans="1:16" x14ac:dyDescent="0.2">
      <c r="A424" t="s">
        <v>1063</v>
      </c>
      <c r="B424" t="s">
        <v>48</v>
      </c>
      <c r="C424" t="s">
        <v>1064</v>
      </c>
      <c r="D424" t="s">
        <v>1065</v>
      </c>
      <c r="E424" t="s">
        <v>572</v>
      </c>
      <c r="F424" t="s">
        <v>15</v>
      </c>
      <c r="G424" t="s">
        <v>16</v>
      </c>
      <c r="H424" t="s">
        <v>18</v>
      </c>
      <c r="I424" t="s">
        <v>1091</v>
      </c>
      <c r="J424" t="s">
        <v>1067</v>
      </c>
      <c r="K424" t="s">
        <v>1068</v>
      </c>
      <c r="L424" t="s">
        <v>1069</v>
      </c>
      <c r="N424" s="7">
        <v>-0.11</v>
      </c>
      <c r="O424" t="s">
        <v>1254</v>
      </c>
      <c r="P424" t="s">
        <v>317</v>
      </c>
    </row>
    <row r="425" spans="1:16" x14ac:dyDescent="0.2">
      <c r="A425" t="s">
        <v>1063</v>
      </c>
      <c r="B425" t="s">
        <v>48</v>
      </c>
      <c r="C425" t="s">
        <v>1064</v>
      </c>
      <c r="D425" t="s">
        <v>1065</v>
      </c>
      <c r="E425" t="s">
        <v>572</v>
      </c>
      <c r="F425" t="s">
        <v>15</v>
      </c>
      <c r="G425" t="s">
        <v>16</v>
      </c>
      <c r="H425" t="s">
        <v>18</v>
      </c>
      <c r="I425" t="s">
        <v>1091</v>
      </c>
      <c r="J425" t="s">
        <v>1067</v>
      </c>
      <c r="K425" t="s">
        <v>1068</v>
      </c>
      <c r="L425" t="s">
        <v>1069</v>
      </c>
      <c r="N425" s="7">
        <v>-8.18</v>
      </c>
      <c r="O425" t="s">
        <v>1254</v>
      </c>
      <c r="P425" t="s">
        <v>317</v>
      </c>
    </row>
    <row r="426" spans="1:16" x14ac:dyDescent="0.2">
      <c r="A426" t="s">
        <v>1063</v>
      </c>
      <c r="B426" t="s">
        <v>48</v>
      </c>
      <c r="C426" t="s">
        <v>1064</v>
      </c>
      <c r="D426" t="s">
        <v>1065</v>
      </c>
      <c r="E426" t="s">
        <v>572</v>
      </c>
      <c r="F426" t="s">
        <v>15</v>
      </c>
      <c r="G426" t="s">
        <v>16</v>
      </c>
      <c r="H426" t="s">
        <v>18</v>
      </c>
      <c r="I426" t="s">
        <v>1091</v>
      </c>
      <c r="J426" t="s">
        <v>1067</v>
      </c>
      <c r="K426" t="s">
        <v>1068</v>
      </c>
      <c r="L426" t="s">
        <v>1069</v>
      </c>
      <c r="N426" s="7">
        <v>-18.760000000000002</v>
      </c>
      <c r="O426" t="s">
        <v>1254</v>
      </c>
      <c r="P426" t="s">
        <v>317</v>
      </c>
    </row>
    <row r="427" spans="1:16" x14ac:dyDescent="0.2">
      <c r="A427" t="s">
        <v>1063</v>
      </c>
      <c r="B427" t="s">
        <v>48</v>
      </c>
      <c r="C427" t="s">
        <v>1064</v>
      </c>
      <c r="D427" t="s">
        <v>1065</v>
      </c>
      <c r="E427" t="s">
        <v>572</v>
      </c>
      <c r="F427" t="s">
        <v>15</v>
      </c>
      <c r="G427" t="s">
        <v>16</v>
      </c>
      <c r="H427" t="s">
        <v>18</v>
      </c>
      <c r="I427" t="s">
        <v>1092</v>
      </c>
      <c r="J427" t="s">
        <v>1067</v>
      </c>
      <c r="K427" t="s">
        <v>1068</v>
      </c>
      <c r="L427" t="s">
        <v>1069</v>
      </c>
      <c r="N427" s="7">
        <v>-25</v>
      </c>
      <c r="O427" t="s">
        <v>1254</v>
      </c>
      <c r="P427" t="s">
        <v>317</v>
      </c>
    </row>
    <row r="428" spans="1:16" x14ac:dyDescent="0.2">
      <c r="A428" t="s">
        <v>17</v>
      </c>
      <c r="B428" t="s">
        <v>48</v>
      </c>
      <c r="C428" t="s">
        <v>1278</v>
      </c>
      <c r="D428" t="s">
        <v>21</v>
      </c>
      <c r="E428" t="s">
        <v>15</v>
      </c>
      <c r="F428" t="s">
        <v>15</v>
      </c>
      <c r="G428" t="s">
        <v>16</v>
      </c>
      <c r="H428" t="s">
        <v>18</v>
      </c>
      <c r="I428" t="s">
        <v>1292</v>
      </c>
      <c r="J428" t="s">
        <v>1280</v>
      </c>
      <c r="K428" t="s">
        <v>1281</v>
      </c>
      <c r="L428" t="s">
        <v>1282</v>
      </c>
      <c r="N428" s="7">
        <v>50</v>
      </c>
      <c r="O428" t="s">
        <v>1254</v>
      </c>
      <c r="P428" t="s">
        <v>204</v>
      </c>
    </row>
    <row r="429" spans="1:16" x14ac:dyDescent="0.2">
      <c r="A429" t="s">
        <v>889</v>
      </c>
      <c r="B429" t="s">
        <v>48</v>
      </c>
      <c r="C429" t="s">
        <v>44</v>
      </c>
      <c r="D429" t="s">
        <v>892</v>
      </c>
      <c r="E429" t="s">
        <v>15</v>
      </c>
      <c r="F429" t="s">
        <v>15</v>
      </c>
      <c r="G429" t="s">
        <v>16</v>
      </c>
      <c r="H429" t="s">
        <v>18</v>
      </c>
      <c r="I429" t="s">
        <v>890</v>
      </c>
      <c r="J429" t="s">
        <v>893</v>
      </c>
      <c r="K429" t="s">
        <v>894</v>
      </c>
      <c r="L429" t="s">
        <v>891</v>
      </c>
      <c r="N429" s="7">
        <v>-7</v>
      </c>
      <c r="O429" t="s">
        <v>1254</v>
      </c>
      <c r="P429" t="s">
        <v>317</v>
      </c>
    </row>
    <row r="430" spans="1:16" x14ac:dyDescent="0.2">
      <c r="A430" t="s">
        <v>784</v>
      </c>
      <c r="B430" t="s">
        <v>787</v>
      </c>
      <c r="C430" t="s">
        <v>551</v>
      </c>
      <c r="D430" t="s">
        <v>788</v>
      </c>
      <c r="E430" t="s">
        <v>312</v>
      </c>
      <c r="F430" t="s">
        <v>312</v>
      </c>
      <c r="G430" t="s">
        <v>16</v>
      </c>
      <c r="H430" t="s">
        <v>18</v>
      </c>
      <c r="I430" t="s">
        <v>785</v>
      </c>
      <c r="J430" t="s">
        <v>789</v>
      </c>
      <c r="K430" t="s">
        <v>790</v>
      </c>
      <c r="L430" t="s">
        <v>786</v>
      </c>
      <c r="N430" s="7">
        <v>-87.18</v>
      </c>
      <c r="O430" t="s">
        <v>1254</v>
      </c>
      <c r="P430" t="s">
        <v>317</v>
      </c>
    </row>
    <row r="431" spans="1:16" x14ac:dyDescent="0.2">
      <c r="A431" t="s">
        <v>864</v>
      </c>
      <c r="B431" t="s">
        <v>1293</v>
      </c>
      <c r="C431" t="s">
        <v>1294</v>
      </c>
      <c r="D431" t="s">
        <v>866</v>
      </c>
      <c r="E431" t="s">
        <v>1295</v>
      </c>
      <c r="F431" t="s">
        <v>387</v>
      </c>
      <c r="G431" t="s">
        <v>16</v>
      </c>
      <c r="H431" t="s">
        <v>18</v>
      </c>
      <c r="I431" t="s">
        <v>1296</v>
      </c>
      <c r="N431" s="7">
        <v>6659</v>
      </c>
      <c r="O431" t="s">
        <v>1254</v>
      </c>
      <c r="P431" t="s">
        <v>202</v>
      </c>
    </row>
    <row r="432" spans="1:16" x14ac:dyDescent="0.2">
      <c r="A432" t="s">
        <v>864</v>
      </c>
      <c r="B432" t="s">
        <v>30</v>
      </c>
      <c r="C432" t="s">
        <v>863</v>
      </c>
      <c r="D432" t="s">
        <v>866</v>
      </c>
      <c r="E432" t="s">
        <v>15</v>
      </c>
      <c r="F432" t="s">
        <v>15</v>
      </c>
      <c r="G432" t="s">
        <v>16</v>
      </c>
      <c r="H432" t="s">
        <v>18</v>
      </c>
      <c r="I432" t="s">
        <v>1297</v>
      </c>
      <c r="J432" t="s">
        <v>918</v>
      </c>
      <c r="K432" t="s">
        <v>919</v>
      </c>
      <c r="L432" t="s">
        <v>1298</v>
      </c>
      <c r="N432" s="7">
        <v>456.5</v>
      </c>
      <c r="O432" t="s">
        <v>1254</v>
      </c>
      <c r="P432" t="s">
        <v>206</v>
      </c>
    </row>
    <row r="433" spans="1:16" x14ac:dyDescent="0.2">
      <c r="A433" t="s">
        <v>64</v>
      </c>
      <c r="B433" t="s">
        <v>37</v>
      </c>
      <c r="C433" t="s">
        <v>1299</v>
      </c>
      <c r="D433" t="s">
        <v>65</v>
      </c>
      <c r="E433" t="s">
        <v>89</v>
      </c>
      <c r="F433" t="s">
        <v>89</v>
      </c>
      <c r="G433" t="s">
        <v>16</v>
      </c>
      <c r="H433" t="s">
        <v>18</v>
      </c>
      <c r="I433" t="s">
        <v>1300</v>
      </c>
      <c r="J433" t="s">
        <v>1301</v>
      </c>
      <c r="K433" t="s">
        <v>1302</v>
      </c>
      <c r="L433" t="s">
        <v>1303</v>
      </c>
      <c r="N433" s="7">
        <v>11.87</v>
      </c>
      <c r="O433" t="s">
        <v>1254</v>
      </c>
      <c r="P433" t="s">
        <v>207</v>
      </c>
    </row>
    <row r="434" spans="1:16" x14ac:dyDescent="0.2">
      <c r="A434" t="s">
        <v>356</v>
      </c>
      <c r="B434" t="s">
        <v>20</v>
      </c>
      <c r="C434" t="s">
        <v>44</v>
      </c>
      <c r="D434" t="s">
        <v>357</v>
      </c>
      <c r="E434" t="s">
        <v>43</v>
      </c>
      <c r="F434" t="s">
        <v>43</v>
      </c>
      <c r="G434" t="s">
        <v>16</v>
      </c>
      <c r="H434" t="s">
        <v>26</v>
      </c>
      <c r="I434" t="s">
        <v>1304</v>
      </c>
      <c r="J434" t="s">
        <v>19</v>
      </c>
      <c r="K434" t="s">
        <v>102</v>
      </c>
      <c r="L434" t="s">
        <v>1305</v>
      </c>
      <c r="N434" s="7">
        <v>788.21</v>
      </c>
      <c r="O434" t="s">
        <v>1254</v>
      </c>
      <c r="P434" t="s">
        <v>200</v>
      </c>
    </row>
    <row r="435" spans="1:16" x14ac:dyDescent="0.2">
      <c r="A435" t="s">
        <v>356</v>
      </c>
      <c r="B435" t="s">
        <v>20</v>
      </c>
      <c r="C435" t="s">
        <v>44</v>
      </c>
      <c r="D435" t="s">
        <v>357</v>
      </c>
      <c r="E435" t="s">
        <v>43</v>
      </c>
      <c r="F435" t="s">
        <v>43</v>
      </c>
      <c r="G435" t="s">
        <v>16</v>
      </c>
      <c r="H435" t="s">
        <v>26</v>
      </c>
      <c r="I435" t="s">
        <v>1306</v>
      </c>
      <c r="J435" t="s">
        <v>19</v>
      </c>
      <c r="K435" t="s">
        <v>102</v>
      </c>
      <c r="L435" t="s">
        <v>1307</v>
      </c>
      <c r="N435" s="7">
        <v>465</v>
      </c>
      <c r="O435" t="s">
        <v>1254</v>
      </c>
      <c r="P435" t="s">
        <v>200</v>
      </c>
    </row>
    <row r="436" spans="1:16" x14ac:dyDescent="0.2">
      <c r="A436" t="s">
        <v>95</v>
      </c>
      <c r="B436" t="s">
        <v>30</v>
      </c>
      <c r="C436" t="s">
        <v>34</v>
      </c>
      <c r="D436" t="s">
        <v>96</v>
      </c>
      <c r="E436" t="s">
        <v>70</v>
      </c>
      <c r="F436" t="s">
        <v>45</v>
      </c>
      <c r="G436" t="s">
        <v>16</v>
      </c>
      <c r="H436" t="s">
        <v>26</v>
      </c>
      <c r="I436" t="s">
        <v>1308</v>
      </c>
      <c r="J436" t="s">
        <v>1309</v>
      </c>
      <c r="K436" t="s">
        <v>1310</v>
      </c>
      <c r="L436" t="s">
        <v>1311</v>
      </c>
      <c r="N436" s="7">
        <v>22.39</v>
      </c>
      <c r="O436" t="s">
        <v>1254</v>
      </c>
      <c r="P436" t="s">
        <v>207</v>
      </c>
    </row>
    <row r="437" spans="1:16" x14ac:dyDescent="0.2">
      <c r="A437" t="s">
        <v>1312</v>
      </c>
      <c r="B437" t="s">
        <v>30</v>
      </c>
      <c r="C437" t="s">
        <v>388</v>
      </c>
      <c r="D437" t="s">
        <v>1313</v>
      </c>
      <c r="E437" t="s">
        <v>389</v>
      </c>
      <c r="F437" t="s">
        <v>387</v>
      </c>
      <c r="G437" t="s">
        <v>16</v>
      </c>
      <c r="H437" t="s">
        <v>26</v>
      </c>
      <c r="I437" t="s">
        <v>1314</v>
      </c>
      <c r="N437" s="7">
        <v>25</v>
      </c>
      <c r="O437" t="s">
        <v>1254</v>
      </c>
      <c r="P437" t="s">
        <v>204</v>
      </c>
    </row>
    <row r="438" spans="1:16" x14ac:dyDescent="0.2">
      <c r="A438" t="s">
        <v>1315</v>
      </c>
      <c r="B438" t="s">
        <v>51</v>
      </c>
      <c r="C438" t="s">
        <v>1316</v>
      </c>
      <c r="D438" t="s">
        <v>1317</v>
      </c>
      <c r="E438" t="s">
        <v>53</v>
      </c>
      <c r="F438" t="s">
        <v>53</v>
      </c>
      <c r="G438" t="s">
        <v>16</v>
      </c>
      <c r="H438" t="s">
        <v>33</v>
      </c>
      <c r="I438" t="s">
        <v>1318</v>
      </c>
      <c r="J438" t="s">
        <v>1319</v>
      </c>
      <c r="K438" t="s">
        <v>1320</v>
      </c>
      <c r="L438" t="s">
        <v>1321</v>
      </c>
      <c r="N438" s="7">
        <v>25.62</v>
      </c>
      <c r="O438" t="s">
        <v>1254</v>
      </c>
      <c r="P438" t="s">
        <v>206</v>
      </c>
    </row>
    <row r="439" spans="1:16" x14ac:dyDescent="0.2">
      <c r="A439" t="s">
        <v>1322</v>
      </c>
      <c r="B439" t="s">
        <v>42</v>
      </c>
      <c r="C439" t="s">
        <v>1209</v>
      </c>
      <c r="D439" t="s">
        <v>1323</v>
      </c>
      <c r="E439" t="s">
        <v>1324</v>
      </c>
      <c r="F439" t="s">
        <v>1324</v>
      </c>
      <c r="G439" t="s">
        <v>23</v>
      </c>
      <c r="H439" t="s">
        <v>26</v>
      </c>
      <c r="I439" t="s">
        <v>1325</v>
      </c>
      <c r="J439" t="s">
        <v>1326</v>
      </c>
      <c r="K439" t="s">
        <v>1327</v>
      </c>
      <c r="L439" t="s">
        <v>1328</v>
      </c>
      <c r="N439" s="7">
        <v>17.95</v>
      </c>
      <c r="O439" t="s">
        <v>1254</v>
      </c>
      <c r="P439" t="s">
        <v>206</v>
      </c>
    </row>
    <row r="440" spans="1:16" x14ac:dyDescent="0.2">
      <c r="A440" t="s">
        <v>482</v>
      </c>
      <c r="B440" t="s">
        <v>42</v>
      </c>
      <c r="C440" t="s">
        <v>660</v>
      </c>
      <c r="D440" t="s">
        <v>483</v>
      </c>
      <c r="E440" t="s">
        <v>654</v>
      </c>
      <c r="F440" t="s">
        <v>654</v>
      </c>
      <c r="G440" t="s">
        <v>23</v>
      </c>
      <c r="H440" t="s">
        <v>26</v>
      </c>
      <c r="I440" t="s">
        <v>661</v>
      </c>
      <c r="J440" t="s">
        <v>663</v>
      </c>
      <c r="K440" t="s">
        <v>664</v>
      </c>
      <c r="L440" t="s">
        <v>662</v>
      </c>
      <c r="N440" s="7">
        <v>-54.42</v>
      </c>
      <c r="O440" t="s">
        <v>1254</v>
      </c>
      <c r="P440" t="s">
        <v>317</v>
      </c>
    </row>
    <row r="441" spans="1:16" x14ac:dyDescent="0.2">
      <c r="A441" t="s">
        <v>444</v>
      </c>
      <c r="B441" t="s">
        <v>42</v>
      </c>
      <c r="C441" t="s">
        <v>443</v>
      </c>
      <c r="D441" t="s">
        <v>445</v>
      </c>
      <c r="E441" t="s">
        <v>442</v>
      </c>
      <c r="F441" t="s">
        <v>442</v>
      </c>
      <c r="G441" t="s">
        <v>23</v>
      </c>
      <c r="H441" t="s">
        <v>26</v>
      </c>
      <c r="I441" t="s">
        <v>1329</v>
      </c>
      <c r="J441" t="s">
        <v>1330</v>
      </c>
      <c r="K441" t="s">
        <v>1331</v>
      </c>
      <c r="L441" t="s">
        <v>1332</v>
      </c>
      <c r="N441" s="7">
        <v>1375.94</v>
      </c>
      <c r="O441" t="s">
        <v>1254</v>
      </c>
      <c r="P441" t="s">
        <v>207</v>
      </c>
    </row>
    <row r="442" spans="1:16" x14ac:dyDescent="0.2">
      <c r="A442" t="s">
        <v>444</v>
      </c>
      <c r="B442" t="s">
        <v>42</v>
      </c>
      <c r="C442" t="s">
        <v>443</v>
      </c>
      <c r="D442" t="s">
        <v>445</v>
      </c>
      <c r="E442" t="s">
        <v>442</v>
      </c>
      <c r="F442" t="s">
        <v>442</v>
      </c>
      <c r="G442" t="s">
        <v>23</v>
      </c>
      <c r="H442" t="s">
        <v>26</v>
      </c>
      <c r="I442" t="s">
        <v>1333</v>
      </c>
      <c r="J442" t="s">
        <v>745</v>
      </c>
      <c r="K442" t="s">
        <v>746</v>
      </c>
      <c r="L442" t="s">
        <v>1334</v>
      </c>
      <c r="N442" s="7">
        <v>139.19</v>
      </c>
      <c r="O442" t="s">
        <v>1254</v>
      </c>
      <c r="P442" t="s">
        <v>207</v>
      </c>
    </row>
    <row r="443" spans="1:16" x14ac:dyDescent="0.2">
      <c r="A443" t="s">
        <v>444</v>
      </c>
      <c r="B443" t="s">
        <v>42</v>
      </c>
      <c r="C443" t="s">
        <v>443</v>
      </c>
      <c r="D443" t="s">
        <v>445</v>
      </c>
      <c r="E443" t="s">
        <v>442</v>
      </c>
      <c r="F443" t="s">
        <v>442</v>
      </c>
      <c r="G443" t="s">
        <v>23</v>
      </c>
      <c r="H443" t="s">
        <v>26</v>
      </c>
      <c r="I443" t="s">
        <v>1335</v>
      </c>
      <c r="J443" t="s">
        <v>1336</v>
      </c>
      <c r="K443" t="s">
        <v>1337</v>
      </c>
      <c r="L443" t="s">
        <v>1338</v>
      </c>
      <c r="N443" s="7">
        <v>119.1</v>
      </c>
      <c r="O443" t="s">
        <v>1254</v>
      </c>
      <c r="P443" t="s">
        <v>207</v>
      </c>
    </row>
    <row r="444" spans="1:16" x14ac:dyDescent="0.2">
      <c r="A444" t="s">
        <v>1339</v>
      </c>
      <c r="B444" t="s">
        <v>42</v>
      </c>
      <c r="C444" t="s">
        <v>834</v>
      </c>
      <c r="D444" t="s">
        <v>1340</v>
      </c>
      <c r="E444" t="s">
        <v>391</v>
      </c>
      <c r="F444" t="s">
        <v>391</v>
      </c>
      <c r="G444" t="s">
        <v>23</v>
      </c>
      <c r="H444" t="s">
        <v>26</v>
      </c>
      <c r="I444" t="s">
        <v>1341</v>
      </c>
      <c r="J444" t="s">
        <v>840</v>
      </c>
      <c r="K444" t="s">
        <v>841</v>
      </c>
      <c r="L444" t="s">
        <v>1342</v>
      </c>
      <c r="N444" s="7">
        <v>132</v>
      </c>
      <c r="O444" t="s">
        <v>1254</v>
      </c>
      <c r="P444" t="s">
        <v>207</v>
      </c>
    </row>
    <row r="445" spans="1:16" x14ac:dyDescent="0.2">
      <c r="A445" t="s">
        <v>76</v>
      </c>
      <c r="B445" t="s">
        <v>42</v>
      </c>
      <c r="C445" t="s">
        <v>1343</v>
      </c>
      <c r="D445" t="s">
        <v>77</v>
      </c>
      <c r="E445" t="s">
        <v>32</v>
      </c>
      <c r="F445" t="s">
        <v>32</v>
      </c>
      <c r="G445" t="s">
        <v>23</v>
      </c>
      <c r="H445" t="s">
        <v>26</v>
      </c>
      <c r="I445" t="s">
        <v>1344</v>
      </c>
      <c r="J445" t="s">
        <v>1345</v>
      </c>
      <c r="K445" t="s">
        <v>1346</v>
      </c>
      <c r="L445" t="s">
        <v>1347</v>
      </c>
      <c r="N445" s="7">
        <v>161</v>
      </c>
      <c r="O445" t="s">
        <v>1254</v>
      </c>
      <c r="P445" t="s">
        <v>207</v>
      </c>
    </row>
    <row r="446" spans="1:16" x14ac:dyDescent="0.2">
      <c r="A446" t="s">
        <v>25</v>
      </c>
      <c r="B446" t="s">
        <v>578</v>
      </c>
      <c r="C446" t="s">
        <v>24</v>
      </c>
      <c r="D446" t="s">
        <v>28</v>
      </c>
      <c r="E446" t="s">
        <v>1348</v>
      </c>
      <c r="F446" t="s">
        <v>1349</v>
      </c>
      <c r="G446" t="s">
        <v>23</v>
      </c>
      <c r="H446" t="s">
        <v>26</v>
      </c>
      <c r="I446" t="s">
        <v>1350</v>
      </c>
      <c r="J446" t="s">
        <v>1351</v>
      </c>
      <c r="K446" t="s">
        <v>1352</v>
      </c>
      <c r="L446" t="s">
        <v>1353</v>
      </c>
      <c r="N446" s="7">
        <v>120</v>
      </c>
      <c r="O446" t="s">
        <v>1254</v>
      </c>
      <c r="P446" t="s">
        <v>207</v>
      </c>
    </row>
    <row r="447" spans="1:16" x14ac:dyDescent="0.2">
      <c r="A447" t="s">
        <v>76</v>
      </c>
      <c r="B447" t="s">
        <v>48</v>
      </c>
      <c r="C447" t="s">
        <v>412</v>
      </c>
      <c r="D447" t="s">
        <v>77</v>
      </c>
      <c r="E447" t="s">
        <v>32</v>
      </c>
      <c r="F447" t="s">
        <v>32</v>
      </c>
      <c r="G447" t="s">
        <v>23</v>
      </c>
      <c r="H447" t="s">
        <v>26</v>
      </c>
      <c r="I447" t="s">
        <v>1354</v>
      </c>
      <c r="J447" t="s">
        <v>1355</v>
      </c>
      <c r="K447" t="s">
        <v>1356</v>
      </c>
      <c r="L447" t="s">
        <v>1357</v>
      </c>
      <c r="N447" s="7">
        <v>79.150000000000006</v>
      </c>
      <c r="O447" t="s">
        <v>1254</v>
      </c>
      <c r="P447" t="s">
        <v>207</v>
      </c>
    </row>
    <row r="448" spans="1:16" x14ac:dyDescent="0.2">
      <c r="A448" t="s">
        <v>76</v>
      </c>
      <c r="B448" t="s">
        <v>48</v>
      </c>
      <c r="C448" t="s">
        <v>555</v>
      </c>
      <c r="D448" t="s">
        <v>77</v>
      </c>
      <c r="E448" t="s">
        <v>32</v>
      </c>
      <c r="F448" t="s">
        <v>32</v>
      </c>
      <c r="G448" t="s">
        <v>23</v>
      </c>
      <c r="H448" t="s">
        <v>26</v>
      </c>
      <c r="I448" t="s">
        <v>1358</v>
      </c>
      <c r="J448" t="s">
        <v>652</v>
      </c>
      <c r="K448" t="s">
        <v>653</v>
      </c>
      <c r="L448" t="s">
        <v>1359</v>
      </c>
      <c r="N448" s="7">
        <v>25</v>
      </c>
      <c r="O448" t="s">
        <v>1254</v>
      </c>
      <c r="P448" t="s">
        <v>204</v>
      </c>
    </row>
    <row r="449" spans="1:16" x14ac:dyDescent="0.2">
      <c r="A449" t="s">
        <v>418</v>
      </c>
      <c r="B449" t="s">
        <v>48</v>
      </c>
      <c r="C449" t="s">
        <v>417</v>
      </c>
      <c r="D449" t="s">
        <v>419</v>
      </c>
      <c r="E449" t="s">
        <v>32</v>
      </c>
      <c r="F449" t="s">
        <v>32</v>
      </c>
      <c r="G449" t="s">
        <v>23</v>
      </c>
      <c r="H449" t="s">
        <v>36</v>
      </c>
      <c r="I449" t="s">
        <v>1360</v>
      </c>
      <c r="J449" t="s">
        <v>457</v>
      </c>
      <c r="K449" t="s">
        <v>458</v>
      </c>
      <c r="L449" t="s">
        <v>1361</v>
      </c>
      <c r="N449" s="7">
        <v>45</v>
      </c>
      <c r="O449" t="s">
        <v>1254</v>
      </c>
      <c r="P449" t="s">
        <v>204</v>
      </c>
    </row>
    <row r="450" spans="1:16" x14ac:dyDescent="0.2">
      <c r="A450" t="s">
        <v>418</v>
      </c>
      <c r="B450" t="s">
        <v>37</v>
      </c>
      <c r="C450" t="s">
        <v>417</v>
      </c>
      <c r="D450" t="s">
        <v>419</v>
      </c>
      <c r="E450" t="s">
        <v>32</v>
      </c>
      <c r="F450" t="s">
        <v>32</v>
      </c>
      <c r="G450" t="s">
        <v>23</v>
      </c>
      <c r="H450" t="s">
        <v>36</v>
      </c>
      <c r="I450" t="s">
        <v>1362</v>
      </c>
      <c r="J450" t="s">
        <v>457</v>
      </c>
      <c r="K450" t="s">
        <v>458</v>
      </c>
      <c r="L450" t="s">
        <v>1363</v>
      </c>
      <c r="N450" s="7">
        <v>20.87</v>
      </c>
      <c r="O450" t="s">
        <v>1254</v>
      </c>
      <c r="P450" t="s">
        <v>204</v>
      </c>
    </row>
    <row r="451" spans="1:16" x14ac:dyDescent="0.2">
      <c r="A451" t="s">
        <v>86</v>
      </c>
      <c r="B451" t="s">
        <v>42</v>
      </c>
      <c r="C451" t="s">
        <v>67</v>
      </c>
      <c r="D451" t="s">
        <v>87</v>
      </c>
      <c r="E451" t="s">
        <v>32</v>
      </c>
      <c r="F451" t="s">
        <v>32</v>
      </c>
      <c r="G451" t="s">
        <v>23</v>
      </c>
      <c r="H451" t="s">
        <v>33</v>
      </c>
      <c r="I451" t="s">
        <v>1364</v>
      </c>
      <c r="J451" t="s">
        <v>82</v>
      </c>
      <c r="K451" t="s">
        <v>83</v>
      </c>
      <c r="L451" t="s">
        <v>1365</v>
      </c>
      <c r="N451" s="7">
        <v>16</v>
      </c>
      <c r="O451" t="s">
        <v>1254</v>
      </c>
      <c r="P451" t="s">
        <v>206</v>
      </c>
    </row>
    <row r="452" spans="1:16" x14ac:dyDescent="0.2">
      <c r="A452" t="s">
        <v>1366</v>
      </c>
      <c r="B452" t="s">
        <v>42</v>
      </c>
      <c r="C452" t="s">
        <v>67</v>
      </c>
      <c r="D452" t="s">
        <v>1367</v>
      </c>
      <c r="E452" t="s">
        <v>1368</v>
      </c>
      <c r="F452" t="s">
        <v>32</v>
      </c>
      <c r="G452" t="s">
        <v>23</v>
      </c>
      <c r="H452" t="s">
        <v>33</v>
      </c>
      <c r="I452" t="s">
        <v>1364</v>
      </c>
      <c r="J452" t="s">
        <v>82</v>
      </c>
      <c r="K452" t="s">
        <v>83</v>
      </c>
      <c r="L452" t="s">
        <v>1365</v>
      </c>
      <c r="N452" s="7">
        <v>32</v>
      </c>
      <c r="O452" t="s">
        <v>1254</v>
      </c>
      <c r="P452" t="s">
        <v>206</v>
      </c>
    </row>
    <row r="453" spans="1:16" x14ac:dyDescent="0.2">
      <c r="A453" t="s">
        <v>86</v>
      </c>
      <c r="B453" t="s">
        <v>37</v>
      </c>
      <c r="C453" t="s">
        <v>872</v>
      </c>
      <c r="D453" t="s">
        <v>87</v>
      </c>
      <c r="E453" t="s">
        <v>32</v>
      </c>
      <c r="F453" t="s">
        <v>32</v>
      </c>
      <c r="G453" t="s">
        <v>23</v>
      </c>
      <c r="H453" t="s">
        <v>33</v>
      </c>
      <c r="I453" t="s">
        <v>1369</v>
      </c>
      <c r="J453" t="s">
        <v>1370</v>
      </c>
      <c r="K453" t="s">
        <v>1371</v>
      </c>
      <c r="L453" t="s">
        <v>1372</v>
      </c>
      <c r="N453" s="7">
        <v>41.97</v>
      </c>
      <c r="O453" t="s">
        <v>1254</v>
      </c>
      <c r="P453" t="s">
        <v>207</v>
      </c>
    </row>
    <row r="454" spans="1:16" x14ac:dyDescent="0.2">
      <c r="A454" t="s">
        <v>1373</v>
      </c>
      <c r="B454" t="s">
        <v>42</v>
      </c>
      <c r="C454" t="s">
        <v>793</v>
      </c>
      <c r="D454" t="s">
        <v>1374</v>
      </c>
      <c r="E454" t="s">
        <v>39</v>
      </c>
      <c r="F454" t="s">
        <v>39</v>
      </c>
      <c r="G454" t="s">
        <v>40</v>
      </c>
      <c r="H454" t="s">
        <v>18</v>
      </c>
      <c r="I454" t="s">
        <v>1375</v>
      </c>
      <c r="J454" t="s">
        <v>1275</v>
      </c>
      <c r="K454" t="s">
        <v>1276</v>
      </c>
      <c r="L454" t="s">
        <v>1277</v>
      </c>
      <c r="N454" s="7">
        <v>49.98</v>
      </c>
      <c r="O454" t="s">
        <v>1254</v>
      </c>
      <c r="P454" t="s">
        <v>207</v>
      </c>
    </row>
    <row r="455" spans="1:16" x14ac:dyDescent="0.2">
      <c r="A455" t="s">
        <v>1376</v>
      </c>
      <c r="B455" t="s">
        <v>48</v>
      </c>
      <c r="C455" t="s">
        <v>793</v>
      </c>
      <c r="D455" t="s">
        <v>1377</v>
      </c>
      <c r="E455" t="s">
        <v>1156</v>
      </c>
      <c r="F455" t="s">
        <v>1156</v>
      </c>
      <c r="G455" t="s">
        <v>40</v>
      </c>
      <c r="H455" t="s">
        <v>18</v>
      </c>
      <c r="I455" t="s">
        <v>1378</v>
      </c>
      <c r="J455" t="s">
        <v>82</v>
      </c>
      <c r="K455" t="s">
        <v>83</v>
      </c>
      <c r="L455" t="s">
        <v>1365</v>
      </c>
      <c r="N455" s="7">
        <v>16.75</v>
      </c>
      <c r="O455" t="s">
        <v>1254</v>
      </c>
      <c r="P455" t="s">
        <v>206</v>
      </c>
    </row>
    <row r="456" spans="1:16" x14ac:dyDescent="0.2">
      <c r="A456" t="s">
        <v>1239</v>
      </c>
      <c r="B456" t="s">
        <v>42</v>
      </c>
      <c r="C456" t="s">
        <v>1240</v>
      </c>
      <c r="D456" t="s">
        <v>1241</v>
      </c>
      <c r="E456" t="s">
        <v>1242</v>
      </c>
      <c r="F456" t="s">
        <v>39</v>
      </c>
      <c r="G456" t="s">
        <v>40</v>
      </c>
      <c r="H456" t="s">
        <v>36</v>
      </c>
      <c r="I456" t="s">
        <v>1243</v>
      </c>
      <c r="J456" t="s">
        <v>82</v>
      </c>
      <c r="K456" t="s">
        <v>83</v>
      </c>
      <c r="L456" t="s">
        <v>1365</v>
      </c>
      <c r="N456" s="7">
        <v>25.23</v>
      </c>
      <c r="O456" t="s">
        <v>1254</v>
      </c>
      <c r="P456" t="s">
        <v>206</v>
      </c>
    </row>
    <row r="457" spans="1:16" x14ac:dyDescent="0.2">
      <c r="A457" t="s">
        <v>1239</v>
      </c>
      <c r="B457" t="s">
        <v>42</v>
      </c>
      <c r="C457" t="s">
        <v>1240</v>
      </c>
      <c r="D457" t="s">
        <v>1241</v>
      </c>
      <c r="E457" t="s">
        <v>1242</v>
      </c>
      <c r="F457" t="s">
        <v>39</v>
      </c>
      <c r="G457" t="s">
        <v>40</v>
      </c>
      <c r="H457" t="s">
        <v>36</v>
      </c>
      <c r="I457" t="s">
        <v>1379</v>
      </c>
      <c r="N457" s="7">
        <v>25.23</v>
      </c>
      <c r="O457" t="s">
        <v>1254</v>
      </c>
      <c r="P457" t="s">
        <v>206</v>
      </c>
    </row>
    <row r="458" spans="1:16" x14ac:dyDescent="0.2">
      <c r="A458" t="s">
        <v>1047</v>
      </c>
      <c r="B458" t="s">
        <v>51</v>
      </c>
      <c r="C458" t="s">
        <v>286</v>
      </c>
      <c r="D458" t="s">
        <v>1050</v>
      </c>
      <c r="E458" t="s">
        <v>45</v>
      </c>
      <c r="F458" t="s">
        <v>45</v>
      </c>
      <c r="G458" t="s">
        <v>40</v>
      </c>
      <c r="H458" t="s">
        <v>41</v>
      </c>
      <c r="I458" t="s">
        <v>1380</v>
      </c>
      <c r="J458" t="s">
        <v>1051</v>
      </c>
      <c r="K458" t="s">
        <v>1052</v>
      </c>
      <c r="L458" t="s">
        <v>1381</v>
      </c>
      <c r="N458" s="7">
        <v>9.59</v>
      </c>
      <c r="O458" t="s">
        <v>1254</v>
      </c>
      <c r="P458" t="s">
        <v>207</v>
      </c>
    </row>
    <row r="459" spans="1:16" x14ac:dyDescent="0.2">
      <c r="A459" t="s">
        <v>93</v>
      </c>
      <c r="B459" t="s">
        <v>42</v>
      </c>
      <c r="C459" t="s">
        <v>72</v>
      </c>
      <c r="D459" t="s">
        <v>94</v>
      </c>
      <c r="E459" t="s">
        <v>39</v>
      </c>
      <c r="F459" t="s">
        <v>39</v>
      </c>
      <c r="G459" t="s">
        <v>40</v>
      </c>
      <c r="H459" t="s">
        <v>41</v>
      </c>
      <c r="I459" t="s">
        <v>1382</v>
      </c>
      <c r="J459" t="s">
        <v>1383</v>
      </c>
      <c r="K459" t="s">
        <v>1384</v>
      </c>
      <c r="L459" t="s">
        <v>1385</v>
      </c>
      <c r="N459" s="7">
        <v>640</v>
      </c>
      <c r="O459" t="s">
        <v>1254</v>
      </c>
      <c r="P459" t="s">
        <v>207</v>
      </c>
    </row>
    <row r="460" spans="1:16" x14ac:dyDescent="0.2">
      <c r="A460" t="s">
        <v>1386</v>
      </c>
      <c r="B460" t="s">
        <v>42</v>
      </c>
      <c r="C460" t="s">
        <v>1278</v>
      </c>
      <c r="D460" t="s">
        <v>1387</v>
      </c>
      <c r="E460" t="s">
        <v>1388</v>
      </c>
      <c r="F460" t="s">
        <v>39</v>
      </c>
      <c r="G460" t="s">
        <v>40</v>
      </c>
      <c r="H460" t="s">
        <v>41</v>
      </c>
      <c r="I460" t="s">
        <v>1389</v>
      </c>
      <c r="J460" t="s">
        <v>1390</v>
      </c>
      <c r="K460" t="s">
        <v>1391</v>
      </c>
      <c r="L460" t="s">
        <v>1392</v>
      </c>
      <c r="N460" s="7">
        <v>11.97</v>
      </c>
      <c r="O460" t="s">
        <v>1254</v>
      </c>
      <c r="P460" t="s">
        <v>207</v>
      </c>
    </row>
    <row r="461" spans="1:16" x14ac:dyDescent="0.2">
      <c r="A461" t="s">
        <v>1386</v>
      </c>
      <c r="B461" t="s">
        <v>42</v>
      </c>
      <c r="C461" t="s">
        <v>1278</v>
      </c>
      <c r="D461" t="s">
        <v>1387</v>
      </c>
      <c r="E461" t="s">
        <v>1388</v>
      </c>
      <c r="F461" t="s">
        <v>39</v>
      </c>
      <c r="G461" t="s">
        <v>40</v>
      </c>
      <c r="H461" t="s">
        <v>41</v>
      </c>
      <c r="I461" t="s">
        <v>1389</v>
      </c>
      <c r="J461" t="s">
        <v>1390</v>
      </c>
      <c r="K461" t="s">
        <v>1391</v>
      </c>
      <c r="L461" t="s">
        <v>1392</v>
      </c>
      <c r="N461" s="7">
        <v>3.19</v>
      </c>
      <c r="O461" t="s">
        <v>1254</v>
      </c>
      <c r="P461" t="s">
        <v>207</v>
      </c>
    </row>
    <row r="462" spans="1:16" x14ac:dyDescent="0.2">
      <c r="A462" t="s">
        <v>1386</v>
      </c>
      <c r="B462" t="s">
        <v>42</v>
      </c>
      <c r="C462" t="s">
        <v>1278</v>
      </c>
      <c r="D462" t="s">
        <v>1387</v>
      </c>
      <c r="E462" t="s">
        <v>1388</v>
      </c>
      <c r="F462" t="s">
        <v>39</v>
      </c>
      <c r="G462" t="s">
        <v>40</v>
      </c>
      <c r="H462" t="s">
        <v>41</v>
      </c>
      <c r="I462" t="s">
        <v>1389</v>
      </c>
      <c r="J462" t="s">
        <v>1390</v>
      </c>
      <c r="K462" t="s">
        <v>1391</v>
      </c>
      <c r="L462" t="s">
        <v>1392</v>
      </c>
      <c r="N462" s="7">
        <v>2.74</v>
      </c>
      <c r="O462" t="s">
        <v>1254</v>
      </c>
      <c r="P462" t="s">
        <v>207</v>
      </c>
    </row>
    <row r="463" spans="1:16" x14ac:dyDescent="0.2">
      <c r="A463" t="s">
        <v>1386</v>
      </c>
      <c r="B463" t="s">
        <v>48</v>
      </c>
      <c r="C463" t="s">
        <v>1278</v>
      </c>
      <c r="D463" t="s">
        <v>1387</v>
      </c>
      <c r="E463" t="s">
        <v>1388</v>
      </c>
      <c r="F463" t="s">
        <v>39</v>
      </c>
      <c r="G463" t="s">
        <v>40</v>
      </c>
      <c r="H463" t="s">
        <v>41</v>
      </c>
      <c r="I463" t="s">
        <v>1393</v>
      </c>
      <c r="J463" t="s">
        <v>1390</v>
      </c>
      <c r="K463" t="s">
        <v>1391</v>
      </c>
      <c r="L463" t="s">
        <v>1392</v>
      </c>
      <c r="N463" s="7">
        <v>20</v>
      </c>
      <c r="O463" t="s">
        <v>1254</v>
      </c>
      <c r="P463" t="s">
        <v>207</v>
      </c>
    </row>
    <row r="464" spans="1:16" x14ac:dyDescent="0.2">
      <c r="A464" t="s">
        <v>1047</v>
      </c>
      <c r="B464" t="s">
        <v>48</v>
      </c>
      <c r="C464" t="s">
        <v>286</v>
      </c>
      <c r="D464" t="s">
        <v>1050</v>
      </c>
      <c r="E464" t="s">
        <v>45</v>
      </c>
      <c r="F464" t="s">
        <v>45</v>
      </c>
      <c r="G464" t="s">
        <v>40</v>
      </c>
      <c r="H464" t="s">
        <v>41</v>
      </c>
      <c r="I464" t="s">
        <v>1394</v>
      </c>
      <c r="J464" t="s">
        <v>1051</v>
      </c>
      <c r="K464" t="s">
        <v>1052</v>
      </c>
      <c r="L464" t="s">
        <v>1381</v>
      </c>
      <c r="N464" s="7">
        <v>19.989999999999998</v>
      </c>
      <c r="O464" t="s">
        <v>1254</v>
      </c>
      <c r="P464" t="s">
        <v>204</v>
      </c>
    </row>
    <row r="465" spans="1:16" x14ac:dyDescent="0.2">
      <c r="A465" t="s">
        <v>84</v>
      </c>
      <c r="B465" t="s">
        <v>42</v>
      </c>
      <c r="C465" t="s">
        <v>66</v>
      </c>
      <c r="D465" t="s">
        <v>85</v>
      </c>
      <c r="E465" t="s">
        <v>39</v>
      </c>
      <c r="F465" t="s">
        <v>39</v>
      </c>
      <c r="G465" t="s">
        <v>40</v>
      </c>
      <c r="H465" t="s">
        <v>33</v>
      </c>
      <c r="I465" t="s">
        <v>1395</v>
      </c>
      <c r="J465" t="s">
        <v>808</v>
      </c>
      <c r="K465" t="s">
        <v>809</v>
      </c>
      <c r="L465" t="s">
        <v>1396</v>
      </c>
      <c r="N465" s="7">
        <v>52.85</v>
      </c>
      <c r="O465" t="s">
        <v>1254</v>
      </c>
      <c r="P465" t="s">
        <v>206</v>
      </c>
    </row>
  </sheetData>
  <autoFilter ref="A3:P79"/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3" workbookViewId="0">
      <selection activeCell="M25" sqref="M25"/>
    </sheetView>
  </sheetViews>
  <sheetFormatPr defaultRowHeight="12.75" x14ac:dyDescent="0.2"/>
  <cols>
    <col min="1" max="1" width="29.42578125" customWidth="1"/>
  </cols>
  <sheetData>
    <row r="1" spans="1:4" ht="15" x14ac:dyDescent="0.25">
      <c r="A1" s="1" t="s">
        <v>157</v>
      </c>
      <c r="B1" s="1"/>
      <c r="C1" s="1"/>
      <c r="D1" s="1"/>
    </row>
    <row r="2" spans="1:4" ht="15" x14ac:dyDescent="0.25">
      <c r="A2" s="1" t="s">
        <v>158</v>
      </c>
      <c r="B2" s="1"/>
      <c r="C2" s="1"/>
      <c r="D2" s="1"/>
    </row>
    <row r="3" spans="1:4" ht="15" x14ac:dyDescent="0.25">
      <c r="A3" s="1" t="s">
        <v>159</v>
      </c>
      <c r="B3" s="1"/>
      <c r="C3" s="1"/>
      <c r="D3" s="1"/>
    </row>
    <row r="5" spans="1:4" ht="15" x14ac:dyDescent="0.25">
      <c r="A5" s="2" t="s">
        <v>160</v>
      </c>
      <c r="B5" s="3" t="s">
        <v>161</v>
      </c>
      <c r="C5" s="3"/>
      <c r="D5" s="3"/>
    </row>
    <row r="6" spans="1:4" ht="15" x14ac:dyDescent="0.25">
      <c r="A6" s="3"/>
      <c r="B6" s="3"/>
      <c r="C6" s="3"/>
      <c r="D6" s="3"/>
    </row>
    <row r="7" spans="1:4" ht="15" x14ac:dyDescent="0.25">
      <c r="A7" s="2" t="s">
        <v>162</v>
      </c>
      <c r="B7" s="3">
        <v>920000</v>
      </c>
      <c r="C7" s="3"/>
      <c r="D7" s="3"/>
    </row>
    <row r="8" spans="1:4" ht="15" x14ac:dyDescent="0.25">
      <c r="A8" s="2"/>
      <c r="B8" s="3">
        <v>926100</v>
      </c>
      <c r="C8" s="3"/>
      <c r="D8" s="3"/>
    </row>
    <row r="9" spans="1:4" ht="15" x14ac:dyDescent="0.25">
      <c r="A9" s="2"/>
      <c r="B9" s="3">
        <v>926200</v>
      </c>
      <c r="C9" s="3"/>
      <c r="D9" s="3"/>
    </row>
    <row r="10" spans="1:4" ht="15" x14ac:dyDescent="0.25">
      <c r="A10" s="2"/>
      <c r="B10" s="3">
        <v>926300</v>
      </c>
      <c r="C10" s="3"/>
      <c r="D10" s="3"/>
    </row>
    <row r="11" spans="1:4" ht="15" x14ac:dyDescent="0.25">
      <c r="A11" s="2"/>
      <c r="B11" s="3">
        <v>926400</v>
      </c>
      <c r="C11" s="3"/>
      <c r="D11" s="3"/>
    </row>
    <row r="12" spans="1:4" ht="15" x14ac:dyDescent="0.25">
      <c r="A12" s="2"/>
      <c r="B12" s="3">
        <v>926240</v>
      </c>
      <c r="C12" s="3"/>
      <c r="D12" s="3"/>
    </row>
    <row r="13" spans="1:4" ht="15" x14ac:dyDescent="0.25">
      <c r="A13" s="2"/>
      <c r="B13" s="3">
        <v>926245</v>
      </c>
      <c r="C13" s="3"/>
      <c r="D13" s="3"/>
    </row>
    <row r="14" spans="1:4" ht="15" x14ac:dyDescent="0.25">
      <c r="A14" s="2"/>
      <c r="B14" s="3"/>
      <c r="C14" s="3"/>
      <c r="D14" s="3"/>
    </row>
    <row r="15" spans="1:4" ht="30" x14ac:dyDescent="0.25">
      <c r="A15" s="4" t="s">
        <v>163</v>
      </c>
      <c r="B15" s="3" t="s">
        <v>164</v>
      </c>
      <c r="C15" s="3"/>
      <c r="D15" s="3"/>
    </row>
    <row r="16" spans="1:4" ht="15" x14ac:dyDescent="0.25">
      <c r="A16" s="2"/>
      <c r="B16" s="3" t="s">
        <v>165</v>
      </c>
      <c r="C16" s="3"/>
      <c r="D16" s="3"/>
    </row>
    <row r="17" spans="1:6" ht="15" x14ac:dyDescent="0.25">
      <c r="A17" s="3"/>
      <c r="B17" s="3" t="s">
        <v>166</v>
      </c>
      <c r="C17" s="3"/>
      <c r="D17" s="3"/>
    </row>
    <row r="18" spans="1:6" ht="15" x14ac:dyDescent="0.25">
      <c r="A18" s="3"/>
      <c r="B18" s="3" t="s">
        <v>167</v>
      </c>
      <c r="C18" s="3"/>
      <c r="D18" s="3"/>
    </row>
    <row r="19" spans="1:6" ht="15" x14ac:dyDescent="0.25">
      <c r="A19" s="3"/>
      <c r="B19" s="3" t="s">
        <v>168</v>
      </c>
      <c r="C19" s="3"/>
      <c r="D19" s="3"/>
    </row>
    <row r="20" spans="1:6" ht="15" x14ac:dyDescent="0.25">
      <c r="A20" s="3"/>
      <c r="B20" s="3" t="s">
        <v>169</v>
      </c>
      <c r="C20" s="3"/>
      <c r="D20" s="3"/>
    </row>
    <row r="21" spans="1:6" ht="15" x14ac:dyDescent="0.25">
      <c r="A21" s="3"/>
      <c r="B21" s="3"/>
      <c r="C21" s="3"/>
      <c r="D21" s="3"/>
    </row>
    <row r="22" spans="1:6" ht="15" x14ac:dyDescent="0.25">
      <c r="A22" s="2" t="s">
        <v>170</v>
      </c>
      <c r="B22" s="3" t="s">
        <v>101</v>
      </c>
      <c r="C22" s="3"/>
      <c r="D22" s="3"/>
    </row>
    <row r="23" spans="1:6" ht="15" x14ac:dyDescent="0.25">
      <c r="A23" s="2"/>
      <c r="B23" s="3"/>
      <c r="C23" s="3"/>
      <c r="D23" s="3"/>
    </row>
    <row r="24" spans="1:6" ht="15" x14ac:dyDescent="0.25">
      <c r="A24" s="2" t="s">
        <v>171</v>
      </c>
      <c r="B24" s="3" t="s">
        <v>172</v>
      </c>
      <c r="C24" s="3"/>
      <c r="D24" s="3"/>
    </row>
    <row r="25" spans="1:6" ht="15" x14ac:dyDescent="0.25">
      <c r="A25" s="2"/>
      <c r="B25" s="3"/>
      <c r="C25" s="3"/>
      <c r="D25" s="3"/>
    </row>
    <row r="26" spans="1:6" ht="15" x14ac:dyDescent="0.25">
      <c r="A26" s="2" t="s">
        <v>173</v>
      </c>
      <c r="B26" s="3"/>
      <c r="C26" s="3"/>
      <c r="D26" s="3"/>
    </row>
    <row r="27" spans="1:6" ht="15" x14ac:dyDescent="0.25">
      <c r="A27" s="3"/>
      <c r="B27" s="25" t="s">
        <v>149</v>
      </c>
      <c r="C27" s="25"/>
      <c r="D27" s="25" t="s">
        <v>174</v>
      </c>
      <c r="E27" s="28"/>
      <c r="F27" s="28" t="s">
        <v>175</v>
      </c>
    </row>
    <row r="28" spans="1:6" ht="15" x14ac:dyDescent="0.25">
      <c r="A28" s="3"/>
      <c r="B28" s="25" t="s">
        <v>22</v>
      </c>
      <c r="C28" s="25"/>
      <c r="D28" s="26" t="s">
        <v>147</v>
      </c>
      <c r="E28" s="28"/>
      <c r="F28" s="28" t="s">
        <v>176</v>
      </c>
    </row>
    <row r="29" spans="1:6" ht="15" x14ac:dyDescent="0.25">
      <c r="A29" s="3"/>
      <c r="B29" s="25" t="s">
        <v>177</v>
      </c>
      <c r="C29" s="25"/>
      <c r="D29" s="25" t="s">
        <v>178</v>
      </c>
      <c r="E29" s="28"/>
      <c r="F29" s="28" t="s">
        <v>269</v>
      </c>
    </row>
    <row r="30" spans="1:6" ht="15" x14ac:dyDescent="0.25">
      <c r="A30" s="3"/>
      <c r="B30" s="25" t="s">
        <v>179</v>
      </c>
      <c r="C30" s="25"/>
      <c r="D30" s="25" t="s">
        <v>180</v>
      </c>
      <c r="E30" s="28"/>
      <c r="F30" s="28" t="s">
        <v>272</v>
      </c>
    </row>
    <row r="31" spans="1:6" ht="15" x14ac:dyDescent="0.25">
      <c r="A31" s="3"/>
      <c r="B31" s="25" t="s">
        <v>181</v>
      </c>
      <c r="C31" s="25"/>
      <c r="D31" s="25" t="s">
        <v>182</v>
      </c>
      <c r="E31" s="28"/>
      <c r="F31" s="28" t="s">
        <v>273</v>
      </c>
    </row>
    <row r="32" spans="1:6" ht="15" x14ac:dyDescent="0.25">
      <c r="A32" s="3"/>
      <c r="B32" s="25" t="s">
        <v>183</v>
      </c>
      <c r="C32" s="25"/>
      <c r="D32" s="25" t="s">
        <v>184</v>
      </c>
      <c r="E32" s="28"/>
      <c r="F32" s="28" t="s">
        <v>602</v>
      </c>
    </row>
    <row r="33" spans="1:6" ht="15" x14ac:dyDescent="0.25">
      <c r="A33" s="3"/>
      <c r="B33" s="25" t="s">
        <v>150</v>
      </c>
      <c r="C33" s="25"/>
      <c r="D33" s="25" t="s">
        <v>185</v>
      </c>
      <c r="E33" s="28"/>
      <c r="F33" s="28" t="s">
        <v>267</v>
      </c>
    </row>
    <row r="34" spans="1:6" ht="15" x14ac:dyDescent="0.25">
      <c r="A34" s="3"/>
      <c r="B34" s="25" t="s">
        <v>154</v>
      </c>
      <c r="C34" s="25"/>
      <c r="D34" s="25" t="s">
        <v>153</v>
      </c>
      <c r="E34" s="28"/>
      <c r="F34" s="28" t="s">
        <v>268</v>
      </c>
    </row>
    <row r="35" spans="1:6" ht="15" x14ac:dyDescent="0.25">
      <c r="A35" s="3"/>
      <c r="B35" s="25" t="s">
        <v>186</v>
      </c>
      <c r="C35" s="25"/>
      <c r="D35" s="25" t="s">
        <v>194</v>
      </c>
      <c r="E35" s="28"/>
      <c r="F35" s="28" t="s">
        <v>270</v>
      </c>
    </row>
    <row r="36" spans="1:6" ht="15" x14ac:dyDescent="0.25">
      <c r="A36" s="3"/>
      <c r="B36" s="25" t="s">
        <v>187</v>
      </c>
      <c r="C36" s="25"/>
      <c r="D36" s="25" t="s">
        <v>188</v>
      </c>
      <c r="E36" s="28"/>
      <c r="F36" s="28" t="s">
        <v>271</v>
      </c>
    </row>
    <row r="37" spans="1:6" ht="15" x14ac:dyDescent="0.25">
      <c r="A37" s="3"/>
      <c r="B37" s="25" t="s">
        <v>189</v>
      </c>
      <c r="C37" s="25"/>
      <c r="D37" s="25" t="s">
        <v>190</v>
      </c>
      <c r="E37" s="28"/>
      <c r="F37" s="28"/>
    </row>
    <row r="38" spans="1:6" ht="15" x14ac:dyDescent="0.25">
      <c r="A38" s="3"/>
      <c r="B38" s="25" t="s">
        <v>191</v>
      </c>
      <c r="C38" s="25"/>
      <c r="D38" s="25" t="s">
        <v>192</v>
      </c>
      <c r="E38" s="28"/>
      <c r="F38" s="28"/>
    </row>
    <row r="39" spans="1:6" ht="15" x14ac:dyDescent="0.25">
      <c r="A39" s="3"/>
      <c r="B39" s="25" t="s">
        <v>193</v>
      </c>
      <c r="C39" s="25"/>
      <c r="D39" s="26"/>
      <c r="E39" s="28"/>
      <c r="F39" s="28"/>
    </row>
    <row r="40" spans="1:6" ht="15" x14ac:dyDescent="0.25">
      <c r="A40" s="3"/>
      <c r="B40" s="25" t="s">
        <v>142</v>
      </c>
      <c r="C40" s="25"/>
      <c r="D40" s="27"/>
      <c r="E40" s="28"/>
      <c r="F40" s="28"/>
    </row>
    <row r="41" spans="1:6" ht="15" x14ac:dyDescent="0.25">
      <c r="A41" s="2" t="s">
        <v>195</v>
      </c>
      <c r="B41" s="3"/>
      <c r="C41" s="3"/>
      <c r="D41" s="3"/>
    </row>
    <row r="42" spans="1:6" ht="15" customHeight="1" x14ac:dyDescent="0.25">
      <c r="A42" s="5" t="s">
        <v>196</v>
      </c>
      <c r="B42" s="5"/>
      <c r="C42" s="5"/>
      <c r="D42" s="5"/>
    </row>
    <row r="43" spans="1:6" ht="15" x14ac:dyDescent="0.25">
      <c r="A43" s="3"/>
      <c r="B43" s="3"/>
      <c r="C43" s="3"/>
      <c r="D43" s="3"/>
    </row>
    <row r="44" spans="1:6" ht="15" x14ac:dyDescent="0.25">
      <c r="A44" s="2" t="s">
        <v>197</v>
      </c>
      <c r="B44" s="3"/>
      <c r="C44" s="3"/>
      <c r="D44" s="3"/>
    </row>
    <row r="45" spans="1:6" ht="15" x14ac:dyDescent="0.25">
      <c r="A45" s="5" t="s">
        <v>198</v>
      </c>
      <c r="B45" s="5"/>
      <c r="C45" s="5"/>
      <c r="D45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/>
  </sheetViews>
  <sheetFormatPr defaultRowHeight="12.75" x14ac:dyDescent="0.2"/>
  <sheetData>
    <row r="1" spans="1:2" x14ac:dyDescent="0.2">
      <c r="A1" t="s">
        <v>124</v>
      </c>
      <c r="B1" t="s">
        <v>135</v>
      </c>
    </row>
    <row r="8" spans="1:2" x14ac:dyDescent="0.2">
      <c r="A8" t="s">
        <v>125</v>
      </c>
    </row>
    <row r="34" spans="1:1" x14ac:dyDescent="0.2">
      <c r="A34" t="s">
        <v>126</v>
      </c>
    </row>
    <row r="41" spans="1:1" x14ac:dyDescent="0.2">
      <c r="A41" t="s">
        <v>127</v>
      </c>
    </row>
    <row r="48" spans="1:1" x14ac:dyDescent="0.2">
      <c r="A48" t="s">
        <v>128</v>
      </c>
    </row>
    <row r="55" spans="1:1" x14ac:dyDescent="0.2">
      <c r="A55" t="s">
        <v>129</v>
      </c>
    </row>
    <row r="62" spans="1:1" x14ac:dyDescent="0.2">
      <c r="A62" t="s">
        <v>130</v>
      </c>
    </row>
    <row r="69" spans="1:1" x14ac:dyDescent="0.2">
      <c r="A69" t="s">
        <v>131</v>
      </c>
    </row>
    <row r="76" spans="1:1" x14ac:dyDescent="0.2">
      <c r="A76" t="s">
        <v>132</v>
      </c>
    </row>
    <row r="83" spans="1:1" x14ac:dyDescent="0.2">
      <c r="A83" t="s">
        <v>133</v>
      </c>
    </row>
    <row r="90" spans="1:1" x14ac:dyDescent="0.2">
      <c r="A90" t="s">
        <v>134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FFE759-B132-4F5C-B5B5-F6CA00036560}"/>
</file>

<file path=customXml/itemProps2.xml><?xml version="1.0" encoding="utf-8"?>
<ds:datastoreItem xmlns:ds="http://schemas.openxmlformats.org/officeDocument/2006/customXml" ds:itemID="{D90703B3-26BE-4A10-8022-E9BA63D146D2}"/>
</file>

<file path=customXml/itemProps3.xml><?xml version="1.0" encoding="utf-8"?>
<ds:datastoreItem xmlns:ds="http://schemas.openxmlformats.org/officeDocument/2006/customXml" ds:itemID="{06F9154E-0810-429A-BDA1-0E9EBE1BA0FF}"/>
</file>

<file path=customXml/itemProps4.xml><?xml version="1.0" encoding="utf-8"?>
<ds:datastoreItem xmlns:ds="http://schemas.openxmlformats.org/officeDocument/2006/customXml" ds:itemID="{5DE6D97A-CCC3-4985-A8C4-504C9F2D6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MR-NU-1</vt:lpstr>
      <vt:lpstr>MR-NU-2</vt:lpstr>
      <vt:lpstr>MR-NU-3</vt:lpstr>
      <vt:lpstr>Transaction Detail</vt:lpstr>
      <vt:lpstr>Exclusions</vt:lpstr>
      <vt:lpstr>Macro1</vt:lpstr>
      <vt:lpstr>Macro10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Jaa0175</cp:lastModifiedBy>
  <cp:lastPrinted>2019-01-23T01:35:13Z</cp:lastPrinted>
  <dcterms:created xsi:type="dcterms:W3CDTF">2016-11-23T16:09:41Z</dcterms:created>
  <dcterms:modified xsi:type="dcterms:W3CDTF">2019-01-25T00:26:56Z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