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020" windowWidth="27615" windowHeight="12510"/>
  </bookViews>
  <sheets>
    <sheet name="JAP-18 Page 1" sheetId="1" r:id="rId1"/>
    <sheet name="JAP-18 Page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localSheetId="1" hidden="1">[2]ConsolidatingPL!#REF!</definedName>
    <definedName name="__123Graph_ECURRENT" hidden="1">[2]ConsolidatingPL!#REF!</definedName>
    <definedName name="__Dec03">[3]BS!$T$7:$T$3582</definedName>
    <definedName name="__Dec04">[4]BS!$AC$7:$AC$3580</definedName>
    <definedName name="__Feb04" localSheetId="1">[5]BS!#REF!</definedName>
    <definedName name="__Feb04">[5]BS!#REF!</definedName>
    <definedName name="__Jan04" localSheetId="1">[5]BS!#REF!</definedName>
    <definedName name="__Jan04">[5]BS!#REF!</definedName>
    <definedName name="__Jul04">[4]BS!$X$7:$X$3582</definedName>
    <definedName name="__Jun04">[4]BS!$W$7:$W$3582</definedName>
    <definedName name="__Mar04" localSheetId="1">[5]BS!#REF!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94_12_94" localSheetId="1">[6]DT_A_DOL93!#REF!</definedName>
    <definedName name="_1_94_12_94">[6]DT_A_DOL93!#REF!</definedName>
    <definedName name="_1_95_12_95" localSheetId="1">[6]DT_A_DOL93!#REF!</definedName>
    <definedName name="_1_95_12_95">[6]DT_A_DOL93!#REF!</definedName>
    <definedName name="_1_96_12_96" localSheetId="1">[6]DT_A_DOL93!#REF!</definedName>
    <definedName name="_1_96_12_96">[6]DT_A_DOL93!#REF!</definedName>
    <definedName name="_1_97_12_97" localSheetId="1">[6]DT_A_DOL93!#REF!</definedName>
    <definedName name="_1_97_12_97">[6]DT_A_DOL93!#REF!</definedName>
    <definedName name="_1_98_12_98" localSheetId="1">[6]DT_A_DOL93!#REF!</definedName>
    <definedName name="_1_98_12_98">[6]DT_A_DOL93!#REF!</definedName>
    <definedName name="_Apr04">[4]BS!$U$7:$U$3582</definedName>
    <definedName name="_Apr05" localSheetId="1">[7]BS!#REF!</definedName>
    <definedName name="_Apr05">[7]BS!#REF!</definedName>
    <definedName name="_Aug04">[4]BS!$Y$7:$Y$3582</definedName>
    <definedName name="_Aug05" localSheetId="1">[7]BS!#REF!</definedName>
    <definedName name="_Aug05">[7]BS!#REF!</definedName>
    <definedName name="_Dec03">[3]BS!$T$7:$T$3582</definedName>
    <definedName name="_Dec04">[4]BS!$AC$7:$AC$3580</definedName>
    <definedName name="_End" localSheetId="1">[7]BS!#REF!</definedName>
    <definedName name="_End">[7]BS!#REF!</definedName>
    <definedName name="_ex1" hidden="1">{#N/A,#N/A,FALSE,"Summ";#N/A,#N/A,FALSE,"General"}</definedName>
    <definedName name="_Feb04">[4]BS!$S$7:$S$3582</definedName>
    <definedName name="_Feb05" localSheetId="1">[7]BS!#REF!</definedName>
    <definedName name="_Feb05">[7]BS!#REF!</definedName>
    <definedName name="_Fill" localSheetId="1">[8]model!#REF!</definedName>
    <definedName name="_Fill">[8]model!#REF!</definedName>
    <definedName name="_Jan04">[4]BS!$R$7:$R$3582</definedName>
    <definedName name="_Jan05" localSheetId="1">[7]BS!#REF!</definedName>
    <definedName name="_Jan05">[7]BS!#REF!</definedName>
    <definedName name="_Jul04">[4]BS!$X$7:$X$3582</definedName>
    <definedName name="_Jul05" localSheetId="1">[7]BS!#REF!</definedName>
    <definedName name="_Jul05">[7]BS!#REF!</definedName>
    <definedName name="_Jun04">[4]BS!$W$7:$W$3582</definedName>
    <definedName name="_Jun05" localSheetId="1">[7]BS!#REF!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 localSheetId="1">[7]BS!#REF!</definedName>
    <definedName name="_Mar05">[7]BS!#REF!</definedName>
    <definedName name="_May04">[4]BS!$V$7:$V$3582</definedName>
    <definedName name="_May05" localSheetId="1">[7]BS!#REF!</definedName>
    <definedName name="_May05">[7]BS!#REF!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Regression_Int" hidden="1">1</definedName>
    <definedName name="_Sep03">[3]BS!$Q$7:$Q$3582</definedName>
    <definedName name="_Sep04">[4]BS!$Z$7:$Z$3582</definedName>
    <definedName name="_Sep05" localSheetId="1">[7]BS!#REF!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 localSheetId="1">#REF!</definedName>
    <definedName name="apeek">#REF!</definedName>
    <definedName name="Apr03AMA" localSheetId="1">[5]BS!#REF!</definedName>
    <definedName name="Apr03AMA">[5]BS!#REF!</definedName>
    <definedName name="Apr04AMA">[4]BS!$AG$7:$AG$3582</definedName>
    <definedName name="Apr05AMA" localSheetId="1">[7]BS!#REF!</definedName>
    <definedName name="Apr05AMA">[7]BS!#REF!</definedName>
    <definedName name="AS2DocOpenMode" hidden="1">"AS2DocumentEdit"</definedName>
    <definedName name="Aug03AMA" localSheetId="1">[5]BS!#REF!</definedName>
    <definedName name="Aug03AMA">[5]BS!#REF!</definedName>
    <definedName name="Aug04AMA">[4]BS!$AK$7:$AK$3582</definedName>
    <definedName name="Aug05AMA" localSheetId="1">[7]BS!#REF!</definedName>
    <definedName name="Aug05AMA">[7]BS!#REF!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ADDEBT" localSheetId="1">[8]model!#REF!</definedName>
    <definedName name="BADDEBT">[8]model!#REF!</definedName>
    <definedName name="BD" localSheetId="1">[10]model!#REF!</definedName>
    <definedName name="BD">[10]model!#REF!</definedName>
    <definedName name="BEP" localSheetId="1">[8]model!#REF!</definedName>
    <definedName name="BEP">[8]model!#REF!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BottomRight" localSheetId="1">#REF!</definedName>
    <definedName name="BottomRight">#REF!</definedName>
    <definedName name="Capacity" localSheetId="1">#REF!</definedName>
    <definedName name="Capacity">#REF!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 localSheetId="1">#REF!</definedName>
    <definedName name="CL_RT">#REF!</definedName>
    <definedName name="CL_RT2">'[11]Transp Data'!$A$6:$C$81</definedName>
    <definedName name="COLHOUSE" localSheetId="1">[8]model!#REF!</definedName>
    <definedName name="COLHOUSE">[8]model!#REF!</definedName>
    <definedName name="COLXFER" localSheetId="1">[8]model!#REF!</definedName>
    <definedName name="COLXFER">[8]model!#REF!</definedName>
    <definedName name="CombWC_LineItem" localSheetId="1">[7]BS!#REF!</definedName>
    <definedName name="CombWC_LineItem">[7]BS!#REF!</definedName>
    <definedName name="COMMON_ADMIN_ALLOCATED" localSheetId="1">#REF!</definedName>
    <definedName name="COMMON_ADMIN_ALLOCATED">#REF!</definedName>
    <definedName name="COMPINSR" localSheetId="1">#REF!</definedName>
    <definedName name="COMPINSR">#REF!</definedName>
    <definedName name="CONSERV" localSheetId="1">#REF!</definedName>
    <definedName name="CONSERV">#REF!</definedName>
    <definedName name="Consv_Rdr_Rt" localSheetId="1">[12]Sch_120!#REF!</definedName>
    <definedName name="Consv_Rdr_Rt">[12]Sch_120!#REF!</definedName>
    <definedName name="ContractDate" localSheetId="1">'[13]Dispatch Cases'!#REF!</definedName>
    <definedName name="ContractDate">'[13]Dispatch Cases'!#REF!</definedName>
    <definedName name="Conv_Factor" localSheetId="1">[12]Sch_120!#REF!</definedName>
    <definedName name="Conv_Factor">[12]Sch_120!#REF!</definedName>
    <definedName name="ConversionFactor">[9]Assumptions!$I$65</definedName>
    <definedName name="CONVFACT" localSheetId="1">#REF!</definedName>
    <definedName name="CONVFACT">#REF!</definedName>
    <definedName name="CurrQtr">'[14]Inc Stmt'!$AJ$222</definedName>
    <definedName name="cust" localSheetId="1">#REF!</definedName>
    <definedName name="cust">#REF!</definedName>
    <definedName name="CUSTDEP" localSheetId="1">#REF!</definedName>
    <definedName name="CUSTDEP">#REF!</definedName>
    <definedName name="Data" localSheetId="1">#REF!</definedName>
    <definedName name="Data">#REF!</definedName>
    <definedName name="Data.Avg">'[14]Avg Amts'!$A$5:$BP$34</definedName>
    <definedName name="Data.Qtrs.Avg">'[14]Avg Amts'!$A$5:$IV$5</definedName>
    <definedName name="DebtPerc">[9]Assumptions!$I$58</definedName>
    <definedName name="Dec02AMA" localSheetId="1">[5]BS!#REF!</definedName>
    <definedName name="Dec02AMA">[5]BS!#REF!</definedName>
    <definedName name="Dec03AMA">[3]BS!$AJ$7:$AJ$3582</definedName>
    <definedName name="Dec04AMA">[4]BS!$AO$7:$AO$3582</definedName>
    <definedName name="Degree_Days" localSheetId="1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EPRECIATION" localSheetId="1">#REF!</definedName>
    <definedName name="DEPRECIATION">#REF!</definedName>
    <definedName name="DF_HeatRate">[9]Assumptions!$L$23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isc" localSheetId="1">'[13]Debt Amortization'!#REF!</definedName>
    <definedName name="Disc">'[13]Debt Amortization'!#REF!</definedName>
    <definedName name="DOCKET" localSheetId="1">#REF!</definedName>
    <definedName name="DOCKET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">#REF!</definedName>
    <definedName name="Electp1">#REF!</definedName>
    <definedName name="Electp2" localSheetId="1">#REF!</definedName>
    <definedName name="Electp2">#REF!</definedName>
    <definedName name="Electric_Prices">'[15]Monthly Price Summary'!$B$4:$E$27</definedName>
    <definedName name="ElecWC_LineItems" localSheetId="1">[7]BS!#REF!</definedName>
    <definedName name="ElecWC_LineItems">[7]BS!#REF!</definedName>
    <definedName name="ElRBLine">[4]BS!$AQ$7:$AQ$3303</definedName>
    <definedName name="EMPLBENE" localSheetId="1">#REF!</definedName>
    <definedName name="EMPLBENE">#REF!</definedName>
    <definedName name="EndDate">[9]Assumptions!$C$11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ACTORS" localSheetId="1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">[5]BS!#REF!</definedName>
    <definedName name="Feb03AMA">[5]BS!#REF!</definedName>
    <definedName name="Feb04AMA">[4]BS!$AE$7:$AE$3582</definedName>
    <definedName name="Feb05AMA" localSheetId="1">[7]BS!#REF!</definedName>
    <definedName name="Feb05AMA">[7]BS!#REF!</definedName>
    <definedName name="Fed_Cap_Tax">[16]Inputs!$E$112</definedName>
    <definedName name="FEDERAL_INCOME_TAX" localSheetId="1">#REF!</definedName>
    <definedName name="FEDERAL_INCOME_TAX">#REF!</definedName>
    <definedName name="FedTaxRate">[9]Assumptions!$C$33</definedName>
    <definedName name="FF" localSheetId="1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1">#REF!</definedName>
    <definedName name="FIELDCHRG">#REF!</definedName>
    <definedName name="Final" localSheetId="1">#REF!</definedName>
    <definedName name="Final">#REF!</definedName>
    <definedName name="FIT" localSheetId="1">'[17]2.29'!#REF!</definedName>
    <definedName name="FIT">'[17]2.29'!#REF!</definedName>
    <definedName name="Fuel" localSheetId="1">#REF!</definedName>
    <definedName name="Fuel">#REF!</definedName>
    <definedName name="GasRBLine">[4]BS!$AS$7:$AS$3631</definedName>
    <definedName name="GasWC_LineItem">[4]BS!$AR$7:$AR$3631</definedName>
    <definedName name="GeoDate" localSheetId="1">'[13]Dispatch Cases'!#REF!</definedName>
    <definedName name="GeoDate">'[13]Dispatch Cases'!#REF!</definedName>
    <definedName name="graph" localSheetId="1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1">#REF!</definedName>
    <definedName name="HydroCap">#REF!</definedName>
    <definedName name="HydroGen" localSheetId="1">[13]Dispatch!#REF!</definedName>
    <definedName name="HydroGen">[13]Dispatch!#REF!</definedName>
    <definedName name="inact" localSheetId="1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">#REF!</definedName>
    <definedName name="INCSTMNT">#REF!</definedName>
    <definedName name="INCSTMT" localSheetId="1">#REF!</definedName>
    <definedName name="INCSTMT">#REF!</definedName>
    <definedName name="Inputs" localSheetId="1">'[18]Daily Calc'!#REF!</definedName>
    <definedName name="Inputs">'[18]Daily Calc'!#REF!</definedName>
    <definedName name="INTRESEXCH" localSheetId="1">#REF!</definedName>
    <definedName name="INTRESEXCH">#REF!</definedName>
    <definedName name="INVPLAN" localSheetId="1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">[5]BS!#REF!</definedName>
    <definedName name="Jan03AMA">[5]BS!#REF!</definedName>
    <definedName name="Jan04AMA">[4]BS!$AD$7:$AD$3582</definedName>
    <definedName name="Jan05AMA" localSheetId="1">[7]BS!#REF!</definedName>
    <definedName name="Jan05AMA">[7]BS!#REF!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1">[5]BS!#REF!</definedName>
    <definedName name="Jul03AMA">[5]BS!#REF!</definedName>
    <definedName name="Jul04AMA">[4]BS!$AJ$7:$AJ$3582</definedName>
    <definedName name="Jul05AMA" localSheetId="1">[7]BS!#REF!</definedName>
    <definedName name="Jul05AMA">[7]BS!#REF!</definedName>
    <definedName name="Jun03AMA" localSheetId="1">[5]BS!#REF!</definedName>
    <definedName name="Jun03AMA">[5]BS!#REF!</definedName>
    <definedName name="Jun04AMA">[4]BS!$AI$7:$AI$3582</definedName>
    <definedName name="Jun05AMA" localSheetId="1">[7]BS!#REF!</definedName>
    <definedName name="Jun05AMA">[7]BS!#REF!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">#REF!</definedName>
    <definedName name="LATEPAY">#REF!</definedName>
    <definedName name="Line_10" localSheetId="1">#REF!</definedName>
    <definedName name="Line_10">#REF!</definedName>
    <definedName name="Line_11" localSheetId="1">#REF!</definedName>
    <definedName name="Line_11">#REF!</definedName>
    <definedName name="Line_12" localSheetId="1">#REF!</definedName>
    <definedName name="Line_12">#REF!</definedName>
    <definedName name="line_14" localSheetId="1">#REF!</definedName>
    <definedName name="line_14">#REF!</definedName>
    <definedName name="Line_15" localSheetId="1">#REF!</definedName>
    <definedName name="Line_15">#REF!</definedName>
    <definedName name="Line_19" localSheetId="1">#REF!</definedName>
    <definedName name="Line_19">#REF!</definedName>
    <definedName name="Line_22" localSheetId="1">#REF!</definedName>
    <definedName name="Line_22">#REF!</definedName>
    <definedName name="Line_23" localSheetId="1">#REF!</definedName>
    <definedName name="Line_23">#REF!</definedName>
    <definedName name="Line_25" localSheetId="1">#REF!</definedName>
    <definedName name="Line_25">#REF!</definedName>
    <definedName name="LoadArray">'[19]Load Source Data'!$C$78:$X$89</definedName>
    <definedName name="LoadGrowthAdder" localSheetId="1">#REF!</definedName>
    <definedName name="LoadGrowthAdder">#REF!</definedName>
    <definedName name="lookup" hidden="1">{#N/A,#N/A,FALSE,"Coversheet";#N/A,#N/A,FALSE,"QA"}</definedName>
    <definedName name="Mar03AMA" localSheetId="1">[5]BS!#REF!</definedName>
    <definedName name="Mar03AMA">[5]BS!#REF!</definedName>
    <definedName name="Mar04AMA">[4]BS!$AF$7:$AF$3582</definedName>
    <definedName name="Mar05AMA" localSheetId="1">[7]BS!#REF!</definedName>
    <definedName name="Mar05AMA">[7]BS!#REF!</definedName>
    <definedName name="May03AMA" localSheetId="1">[5]BS!#REF!</definedName>
    <definedName name="May03AMA">[5]BS!#REF!</definedName>
    <definedName name="May04AMA">[4]BS!$AH$7:$AH$3582</definedName>
    <definedName name="May05AMA" localSheetId="1">[7]BS!#REF!</definedName>
    <definedName name="May05AMA">[7]BS!#REF!</definedName>
    <definedName name="MERGER_COST">[20]Sheet1!$AF$3:$AJ$28</definedName>
    <definedName name="MERGERCOSTS" localSheetId="1">[21]model!#REF!</definedName>
    <definedName name="MERGERCOSTS">[21]model!#REF!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">#REF!</definedName>
    <definedName name="MISCELLANEOUS">#REF!</definedName>
    <definedName name="MonTotalDispatch" localSheetId="1">[13]Dispatch!#REF!</definedName>
    <definedName name="MonTotalDispatch">[13]Dispatch!#REF!</definedName>
    <definedName name="MT" localSheetId="1">#REF!</definedName>
    <definedName name="MT">#REF!</definedName>
    <definedName name="MTD_Format">[22]Mthly!$B$11:$D$11,[22]Mthly!$B$32:$D$32</definedName>
    <definedName name="MustRunGen" localSheetId="1">[13]Dispatch!#REF!</definedName>
    <definedName name="MustRunGen">[13]Dispatch!#REF!</definedName>
    <definedName name="new" localSheetId="1" hidden="1">{#N/A,#N/A,FALSE,"Summ";#N/A,#N/A,FALSE,"General"}</definedName>
    <definedName name="new" hidden="1">{#N/A,#N/A,FALSE,"Summ";#N/A,#N/A,FALSE,"General"}</definedName>
    <definedName name="Nov03AMA">[3]BS!$AI$7:$AI$3582</definedName>
    <definedName name="Nov04AMA">[4]BS!$AN$7:$AN$3582</definedName>
    <definedName name="NWSales_MWH" localSheetId="1">[6]DT_A_AMW93!#REF!</definedName>
    <definedName name="NWSales_MWH">[6]DT_A_AMW93!#REF!</definedName>
    <definedName name="OBCLEASE" localSheetId="1">#REF!</definedName>
    <definedName name="OBCLEASE">#REF!</definedName>
    <definedName name="Oct03AMA">[3]BS!$AH$7:$AH$3582</definedName>
    <definedName name="Oct04AMA">[4]BS!$AM$7:$AM$3582</definedName>
    <definedName name="OPEXPPF" localSheetId="1">#REF!</definedName>
    <definedName name="OPEXPPF">#REF!</definedName>
    <definedName name="OPEXPRS" localSheetId="1">#REF!</definedName>
    <definedName name="OPEXPRS">#REF!</definedName>
    <definedName name="outlookdata">'[23]pivoted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">#REF!</definedName>
    <definedName name="Page1">#REF!</definedName>
    <definedName name="Page2" localSheetId="1">#REF!</definedName>
    <definedName name="Page2">#REF!</definedName>
    <definedName name="PEBBLE" localSheetId="1">#REF!</definedName>
    <definedName name="PEBBLE">#REF!</definedName>
    <definedName name="Percent_debt">[16]Inputs!$E$129</definedName>
    <definedName name="PERCENTAGES_CALCULATED" localSheetId="1">#REF!</definedName>
    <definedName name="PERCENTAGES_CALCULATED">#REF!</definedName>
    <definedName name="PreTaxDebtCost">[9]Assumptions!$I$56</definedName>
    <definedName name="PreTaxWACC">[9]Assumptions!$I$62</definedName>
    <definedName name="PriceCaseTable" localSheetId="1">#REF!</definedName>
    <definedName name="PriceCaseTable">#REF!</definedName>
    <definedName name="Prices_Aurora">'[15]Monthly Price Summary'!$C$4:$H$63</definedName>
    <definedName name="PRO_FORMA" localSheetId="1">#REF!</definedName>
    <definedName name="PRO_FORMA">#REF!</definedName>
    <definedName name="PRODADJ" localSheetId="1">#REF!</definedName>
    <definedName name="PRODADJ">#REF!</definedName>
    <definedName name="Prodprop" localSheetId="1">#REF!</definedName>
    <definedName name="Prodprop">#REF!</definedName>
    <definedName name="Production_Factor" localSheetId="1">#REF!</definedName>
    <definedName name="Production_Factor">#REF!</definedName>
    <definedName name="PROPSALES" localSheetId="1">#REF!</definedName>
    <definedName name="PROPSALES">#REF!</definedName>
    <definedName name="Prov_Cap_Tax">[16]Inputs!$E$111</definedName>
    <definedName name="PSPL" localSheetId="1">#REF!</definedName>
    <definedName name="PSPL">#REF!</definedName>
    <definedName name="PWRCSTPF" localSheetId="1">#REF!</definedName>
    <definedName name="PWRCSTPF">#REF!</definedName>
    <definedName name="PWRCSTRS" localSheetId="1">#REF!</definedName>
    <definedName name="PWRCSTRS">#REF!</definedName>
    <definedName name="PWRCSTWP" localSheetId="1">#REF!</definedName>
    <definedName name="PWRCSTWP">#REF!</definedName>
    <definedName name="PWRCSTWR" localSheetId="1">#REF!</definedName>
    <definedName name="PWRCSTWR">#REF!</definedName>
    <definedName name="PXPACC1_ALL_MERGE" localSheetId="1">#REF!</definedName>
    <definedName name="PXPACC1_ALL_MERGE">#REF!</definedName>
    <definedName name="q" hidden="1">{#N/A,#N/A,FALSE,"Coversheet";#N/A,#N/A,FALSE,"QA"}</definedName>
    <definedName name="QA" localSheetId="1">[24]IPOA2002!#REF!</definedName>
    <definedName name="QA">[24]IPOA2002!#REF!</definedName>
    <definedName name="qqq" localSheetId="1" hidden="1">{#N/A,#N/A,FALSE,"schA"}</definedName>
    <definedName name="qqq" hidden="1">{#N/A,#N/A,FALSE,"schA"}</definedName>
    <definedName name="RATE" localSheetId="1">#REF!</definedName>
    <definedName name="RATE">#REF!</definedName>
    <definedName name="RATE2">'[11]Transp Data'!$A$8:$I$112</definedName>
    <definedName name="RATEBASE" localSheetId="1">#REF!</definedName>
    <definedName name="RATEBASE">#REF!</definedName>
    <definedName name="RATEBASE_U95" localSheetId="1">#REF!</definedName>
    <definedName name="RATEBASE_U95">#REF!</definedName>
    <definedName name="RATECASE" localSheetId="1">#REF!</definedName>
    <definedName name="RATECASE">#REF!</definedName>
    <definedName name="regasset" localSheetId="1">#REF!</definedName>
    <definedName name="regasset">#REF!</definedName>
    <definedName name="resource_lookup">'[25]#REF'!$B$3:$C$112</definedName>
    <definedName name="RESTATING" localSheetId="1">#REF!</definedName>
    <definedName name="RESTATING">#REF!</definedName>
    <definedName name="Results" localSheetId="1">#REF!</definedName>
    <definedName name="Results">#REF!</definedName>
    <definedName name="RETIREPLAN" localSheetId="1">#REF!</definedName>
    <definedName name="RETIREPLAN">#REF!</definedName>
    <definedName name="REV" localSheetId="1">#REF!</definedName>
    <definedName name="REV">#REF!</definedName>
    <definedName name="REVADJ" localSheetId="1">#REF!</definedName>
    <definedName name="REVADJ">#REF!</definedName>
    <definedName name="REVREQ" localSheetId="1">#REF!</definedName>
    <definedName name="REVREQ">#REF!</definedName>
    <definedName name="ROE" localSheetId="1">#REF!</definedName>
    <definedName name="ROE">#REF!</definedName>
    <definedName name="ROR" localSheetId="1">#REF!</definedName>
    <definedName name="ROR">#REF!</definedName>
    <definedName name="SALESRESALEP" localSheetId="1">#REF!</definedName>
    <definedName name="SALESRESALEP">#REF!</definedName>
    <definedName name="SALESRESALER" localSheetId="1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1">[6]DT_A_AMW93!#REF!</definedName>
    <definedName name="SecSSW_MWH">[6]DT_A_AMW93!#REF!</definedName>
    <definedName name="Sep03AMA">[3]BS!$AG$7:$AG$3582</definedName>
    <definedName name="Sep04AMA">[4]BS!$AL$7:$AL$3582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">#REF!</definedName>
    <definedName name="SKAGIT">#REF!</definedName>
    <definedName name="SLFINSURANCE" localSheetId="1">#REF!</definedName>
    <definedName name="SLFINSURANCE">#REF!</definedName>
    <definedName name="SolarDate" localSheetId="1">'[13]Dispatch Cases'!#REF!</definedName>
    <definedName name="SolarDate">'[13]Dispatch Cases'!#REF!</definedName>
    <definedName name="STAFFREDUC" localSheetId="1">#REF!</definedName>
    <definedName name="STAFFREDUC">#REF!</definedName>
    <definedName name="StartDate">[9]Assumptions!$C$9</definedName>
    <definedName name="STORM" localSheetId="1">#REF!</definedName>
    <definedName name="STORM">#REF!</definedName>
    <definedName name="SUMMARY" localSheetId="1">#REF!</definedName>
    <definedName name="SUMMARY">#REF!</definedName>
    <definedName name="SWSales_MWH" localSheetId="1">[6]DT_A_AMW93!#REF!</definedName>
    <definedName name="SWSales_MWH">[6]DT_A_AMW93!#REF!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">#REF!</definedName>
    <definedName name="TAXCORPLIC">#REF!</definedName>
    <definedName name="TAXENERGYP" localSheetId="1">#REF!</definedName>
    <definedName name="TAXENERGYP">#REF!</definedName>
    <definedName name="TAXENERGYR" localSheetId="1">#REF!</definedName>
    <definedName name="TAXENERGYR">#REF!</definedName>
    <definedName name="TAXEXCISE" localSheetId="1">#REF!</definedName>
    <definedName name="TAXEXCISE">#REF!</definedName>
    <definedName name="TAXFICA" localSheetId="1">#REF!</definedName>
    <definedName name="TAXFICA">#REF!</definedName>
    <definedName name="TAXFUT" localSheetId="1">#REF!</definedName>
    <definedName name="TAXFUT">#REF!</definedName>
    <definedName name="TAXINCOME" localSheetId="1">#REF!</definedName>
    <definedName name="TAXINCOME">#REF!</definedName>
    <definedName name="TAXMEDICARE" localSheetId="1">#REF!</definedName>
    <definedName name="TAXMEDICARE">#REF!</definedName>
    <definedName name="TAXPFINT" localSheetId="1">#REF!</definedName>
    <definedName name="TAXPFINT">#REF!</definedName>
    <definedName name="TAXPROPERTY" localSheetId="1">#REF!</definedName>
    <definedName name="TAXPROPERTY">#REF!</definedName>
    <definedName name="TAXSUT" localSheetId="1">#REF!</definedName>
    <definedName name="TAXSUT">#REF!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1">#REF!</definedName>
    <definedName name="TEMPADJ">#REF!</definedName>
    <definedName name="TenaskaShare" localSheetId="1">[13]Dispatch!#REF!</definedName>
    <definedName name="TenaskaShare">[13]Dispatch!#REF!</definedName>
    <definedName name="Test" localSheetId="1">[7]BS!#REF!</definedName>
    <definedName name="Test">[7]BS!#REF!</definedName>
    <definedName name="TESTYEAR" localSheetId="1">#REF!</definedName>
    <definedName name="TESTYEAR">#REF!</definedName>
    <definedName name="Therm_upload" localSheetId="1">#REF!</definedName>
    <definedName name="Therm_upload">#REF!</definedName>
    <definedName name="ThermalBookLife">[9]Assumptions!$C$25</definedName>
    <definedName name="therms" localSheetId="1">#REF!</definedName>
    <definedName name="therms">#REF!</definedName>
    <definedName name="THM_ALL_YEARS" localSheetId="1">#REF!</definedName>
    <definedName name="THM_ALL_YEARS">#REF!</definedName>
    <definedName name="Title">[9]Assumptions!$A$1</definedName>
    <definedName name="TopLeft" localSheetId="1">#REF!</definedName>
    <definedName name="TopLeft">#REF!</definedName>
    <definedName name="tr" hidden="1">{#N/A,#N/A,FALSE,"CESTSUM";#N/A,#N/A,FALSE,"est sum A";#N/A,#N/A,FALSE,"est detail A"}</definedName>
    <definedName name="TRADING_NET" localSheetId="1">[6]DT_A_DOL93!#REF!</definedName>
    <definedName name="TRADING_NET">[6]DT_A_DOL93!#REF!</definedName>
    <definedName name="tran_revenue" localSheetId="1">#REF!</definedName>
    <definedName name="tran_revenue">#REF!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BakerAvail" localSheetId="1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">#REF!</definedName>
    <definedName name="UNITCOMPARE">#REF!</definedName>
    <definedName name="UNITCOSTS" localSheetId="1">#REF!</definedName>
    <definedName name="UNITCOSTS">#REF!</definedName>
    <definedName name="UTG" localSheetId="1">#REF!</definedName>
    <definedName name="UTG">#REF!</definedName>
    <definedName name="UTN" localSheetId="1">#REF!</definedName>
    <definedName name="UTN">#REF!</definedName>
    <definedName name="v" localSheetId="1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VOMEsc">[9]Assumptions!$C$21</definedName>
    <definedName name="w" localSheetId="1" hidden="1">{#N/A,#N/A,FALSE,"Schedule F";#N/A,#N/A,FALSE,"Schedule G"}</definedName>
    <definedName name="w" hidden="1">{#N/A,#N/A,FALSE,"Schedule F";#N/A,#N/A,FALSE,"Schedule G"}</definedName>
    <definedName name="WACC">[9]Assumptions!$I$61</definedName>
    <definedName name="WAGES" localSheetId="1">[8]model!#REF!</definedName>
    <definedName name="WAGES">[8]model!#REF!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1">'[26]Dispatch Cases'!#REF!</definedName>
    <definedName name="WindDate">'[26]Dispatch Cases'!#REF!</definedName>
    <definedName name="WRKCAP" localSheetId="1">[8]model!#REF!</definedName>
    <definedName name="WRKCAP">[8]model!#REF!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0" i="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D14"/>
  <c r="E14"/>
  <c r="D18"/>
  <c r="E18"/>
  <c r="D22"/>
  <c r="E22"/>
  <c r="A10" i="1"/>
  <c r="D14"/>
  <c r="D18" s="1"/>
  <c r="A11"/>
  <c r="A12" s="1"/>
  <c r="E14"/>
  <c r="E18" s="1"/>
  <c r="D24"/>
  <c r="D28" s="1"/>
  <c r="D32" s="1"/>
  <c r="D34" s="1"/>
  <c r="E24"/>
  <c r="E28" s="1"/>
  <c r="E32" s="1"/>
  <c r="D24" i="2" l="1"/>
  <c r="A13" i="1"/>
  <c r="A14" s="1"/>
  <c r="C14"/>
  <c r="E34"/>
  <c r="E24" i="2" l="1"/>
  <c r="A15" i="1"/>
  <c r="A16" s="1"/>
  <c r="A17" s="1"/>
  <c r="A18" s="1"/>
  <c r="A19" s="1"/>
  <c r="A20" s="1"/>
  <c r="C18"/>
  <c r="D26" i="2"/>
  <c r="D28" s="1"/>
  <c r="D30" s="1"/>
  <c r="D32" s="1"/>
  <c r="D34" s="1"/>
  <c r="D36" i="1" s="1"/>
  <c r="D38" s="1"/>
  <c r="A21" l="1"/>
  <c r="A22" s="1"/>
  <c r="A23" s="1"/>
  <c r="A24" s="1"/>
  <c r="C24"/>
  <c r="E26" i="2"/>
  <c r="E28" s="1"/>
  <c r="E30" s="1"/>
  <c r="E32" s="1"/>
  <c r="E34"/>
  <c r="E36" i="1" s="1"/>
  <c r="E38" s="1"/>
  <c r="A25" l="1"/>
  <c r="A26" s="1"/>
  <c r="A27" s="1"/>
  <c r="A28" s="1"/>
  <c r="C28"/>
  <c r="A29" l="1"/>
  <c r="A30" s="1"/>
  <c r="A31" s="1"/>
  <c r="A32" s="1"/>
  <c r="C32"/>
  <c r="A33" l="1"/>
  <c r="A34" s="1"/>
  <c r="A35" s="1"/>
  <c r="A36" s="1"/>
  <c r="A37" s="1"/>
  <c r="A38" s="1"/>
  <c r="A39" s="1"/>
  <c r="A40" s="1"/>
  <c r="A41" s="1"/>
  <c r="C34"/>
</calcChain>
</file>

<file path=xl/sharedStrings.xml><?xml version="1.0" encoding="utf-8"?>
<sst xmlns="http://schemas.openxmlformats.org/spreadsheetml/2006/main" count="73" uniqueCount="55">
  <si>
    <t>Calculation</t>
  </si>
  <si>
    <t>Post-Rate Test Deferred Balance to Recover/(Refund)</t>
  </si>
  <si>
    <t>Page 2</t>
  </si>
  <si>
    <t>Post-Rate Test Schedule 139 Rates ($/kWh)</t>
  </si>
  <si>
    <t>Schedule 139 Rates ($/kWh)</t>
  </si>
  <si>
    <t>Rate Year Volumetric Delivery Revenue Per Unit ($/kWh)</t>
  </si>
  <si>
    <t>F2012</t>
  </si>
  <si>
    <t>Forecasted Rate Year Base Sales (kWh)</t>
  </si>
  <si>
    <t>Estimated Recoverable Volumetric Delivery Revenue</t>
  </si>
  <si>
    <t>Plus: Deferred Balance at End of Calendar Year 2012</t>
  </si>
  <si>
    <t>Forecasted Rate Year Allowed Volumetric Delivery Revenue</t>
  </si>
  <si>
    <t>Forecasted Rate Year Customer Count</t>
  </si>
  <si>
    <t xml:space="preserve">JAP-14 </t>
  </si>
  <si>
    <t>2013 Allowed Volumetric Delivery Revenue Per Customer</t>
  </si>
  <si>
    <t>Test Year Volumetric Delivery Revenue Per Unit ($/kWh)</t>
  </si>
  <si>
    <t>UE-130137 WP</t>
  </si>
  <si>
    <t>Test Year Base Sales (kWh)</t>
  </si>
  <si>
    <t xml:space="preserve">Test Year Volumetric Delivery Revenue </t>
  </si>
  <si>
    <t>Less: Test Year Basic &amp; Minimum Charge Revenue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</si>
  <si>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</si>
  <si>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</si>
  <si>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</si>
  <si>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</si>
  <si>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</si>
  <si>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</si>
  <si>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</si>
  <si>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</si>
  <si>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</si>
  <si>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>Rate Year - May 1, 2013 through April 30, 2014</t>
  </si>
  <si>
    <t>Development of Delivery Cost Energy Rate and Schedule 139 Rate - Electric</t>
  </si>
  <si>
    <t>Decoupling Filing</t>
  </si>
  <si>
    <t>Puget Sound Energy</t>
  </si>
  <si>
    <t>(16) - (24)</t>
  </si>
  <si>
    <t>(14) x (22)</t>
  </si>
  <si>
    <t>Adjust Volumetric Delivery Revenue per Unit ($/kWh)</t>
  </si>
  <si>
    <t>% above 3% Maximum</t>
  </si>
  <si>
    <t>(18) / (14)</t>
  </si>
  <si>
    <t>% Change to Revenues</t>
  </si>
  <si>
    <t>(16) - (12)</t>
  </si>
  <si>
    <t>Incremental Change in Volumetric Delivery Revenue per Unit ($/kWh)</t>
  </si>
  <si>
    <t>Page 1</t>
  </si>
  <si>
    <t>Proposed Schedule 139 Rates ($/kWh)</t>
  </si>
  <si>
    <t>(10) + (12)</t>
  </si>
  <si>
    <t>Average Rate Including Schedule 139 ($/kWh)</t>
  </si>
  <si>
    <t>Plus: Current Schedule 139 Rates ($/kWh)</t>
  </si>
  <si>
    <t>(2) / (8)</t>
  </si>
  <si>
    <t>Average Rate ($/kWh)</t>
  </si>
  <si>
    <t>Work Paper</t>
  </si>
  <si>
    <t>ERF Base Sales (kWh)</t>
  </si>
  <si>
    <t>(2) - (4)</t>
  </si>
  <si>
    <t>Adjusted ERF Normalized Revenues</t>
  </si>
  <si>
    <t>Less: Schedule 139 Revenues</t>
  </si>
  <si>
    <t>ERF Normalized Revenues</t>
  </si>
  <si>
    <t>3% Rate Test - 12 Months ending June 31, 2012</t>
  </si>
  <si>
    <t>* Schedules 24, 25, 26, 26P, 29, 31, 35, 40, 43, 46, 49, as well as related schedules eligible for BPA Res. Exchange.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</si>
</sst>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[$-409]mmm\-yy;@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_(&quot;$&quot;* #,##0.00000_);_(&quot;$&quot;* \(#,##0.00000\);_(&quot;$&quot;* &quot;-&quot;??_);_(@_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1" fillId="34" borderId="11" applyNumberFormat="0">
      <alignment horizontal="center" vertical="center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2"/>
    <xf numFmtId="0" fontId="2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1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2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41" fontId="22" fillId="34" borderId="0"/>
    <xf numFmtId="0" fontId="33" fillId="68" borderId="13" applyNumberFormat="0" applyAlignment="0" applyProtection="0"/>
    <xf numFmtId="167" fontId="24" fillId="0" borderId="0">
      <alignment horizontal="left" wrapText="1"/>
    </xf>
    <xf numFmtId="0" fontId="33" fillId="68" borderId="13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41" fontId="22" fillId="34" borderId="0"/>
    <xf numFmtId="41" fontId="22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35" fillId="70" borderId="14" applyNumberFormat="0" applyAlignment="0" applyProtection="0"/>
    <xf numFmtId="0" fontId="35" fillId="70" borderId="14" applyNumberFormat="0" applyAlignment="0" applyProtection="0"/>
    <xf numFmtId="167" fontId="24" fillId="0" borderId="0">
      <alignment horizontal="left" wrapText="1"/>
    </xf>
    <xf numFmtId="0" fontId="35" fillId="70" borderId="14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35" fillId="70" borderId="14" applyNumberFormat="0" applyAlignment="0" applyProtection="0"/>
    <xf numFmtId="41" fontId="22" fillId="71" borderId="0"/>
    <xf numFmtId="41" fontId="22" fillId="71" borderId="0"/>
    <xf numFmtId="167" fontId="24" fillId="0" borderId="0">
      <alignment horizontal="left" wrapText="1"/>
    </xf>
    <xf numFmtId="41" fontId="22" fillId="71" borderId="0"/>
    <xf numFmtId="41" fontId="22" fillId="71" borderId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6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5" fontId="39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8" fontId="22" fillId="0" borderId="0" applyFont="0" applyFill="0" applyBorder="0" applyAlignment="0" applyProtection="0"/>
    <xf numFmtId="179" fontId="5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8" fontId="22" fillId="0" borderId="0" applyFont="0" applyFill="0" applyBorder="0" applyAlignment="0" applyProtection="0"/>
    <xf numFmtId="179" fontId="39" fillId="0" borderId="0" applyFont="0" applyFill="0" applyBorder="0" applyAlignment="0" applyProtection="0"/>
    <xf numFmtId="5" fontId="39" fillId="0" borderId="0" applyFill="0" applyBorder="0" applyAlignment="0" applyProtection="0"/>
    <xf numFmtId="178" fontId="22" fillId="0" borderId="0" applyFont="0" applyFill="0" applyBorder="0" applyAlignment="0" applyProtection="0"/>
    <xf numFmtId="180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80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81" fontId="53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2" fontId="22" fillId="0" borderId="0" applyFont="0" applyFill="0" applyBorder="0" applyAlignment="0" applyProtection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2"/>
    <xf numFmtId="183" fontId="58" fillId="0" borderId="0" applyNumberFormat="0" applyFill="0" applyBorder="0" applyProtection="0">
      <alignment horizontal="right"/>
    </xf>
    <xf numFmtId="0" fontId="59" fillId="0" borderId="15" applyNumberFormat="0" applyAlignment="0" applyProtection="0">
      <alignment horizontal="left"/>
    </xf>
    <xf numFmtId="0" fontId="59" fillId="0" borderId="15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6">
      <alignment horizontal="left"/>
    </xf>
    <xf numFmtId="0" fontId="59" fillId="0" borderId="16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6">
      <alignment horizontal="left"/>
    </xf>
    <xf numFmtId="0" fontId="59" fillId="0" borderId="16">
      <alignment horizontal="left"/>
    </xf>
    <xf numFmtId="167" fontId="24" fillId="0" borderId="0">
      <alignment horizontal="left" wrapText="1"/>
    </xf>
    <xf numFmtId="14" fontId="21" fillId="75" borderId="17">
      <alignment horizontal="center" vertical="center" wrapText="1"/>
    </xf>
    <xf numFmtId="0" fontId="44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1" fillId="0" borderId="19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61" fillId="0" borderId="19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4" fillId="0" borderId="21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6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4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67" fillId="0" borderId="0"/>
    <xf numFmtId="38" fontId="67" fillId="0" borderId="0"/>
    <xf numFmtId="38" fontId="67" fillId="0" borderId="0"/>
    <xf numFmtId="38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38" fontId="67" fillId="0" borderId="0"/>
    <xf numFmtId="38" fontId="67" fillId="0" borderId="0"/>
    <xf numFmtId="38" fontId="67" fillId="0" borderId="0"/>
    <xf numFmtId="40" fontId="67" fillId="0" borderId="0"/>
    <xf numFmtId="40" fontId="67" fillId="0" borderId="0"/>
    <xf numFmtId="40" fontId="67" fillId="0" borderId="0"/>
    <xf numFmtId="40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40" fontId="67" fillId="0" borderId="0"/>
    <xf numFmtId="40" fontId="67" fillId="0" borderId="0"/>
    <xf numFmtId="4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67" fontId="24" fillId="0" borderId="0">
      <alignment horizontal="left" wrapText="1"/>
    </xf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167" fontId="24" fillId="0" borderId="0">
      <alignment horizontal="left" wrapText="1"/>
    </xf>
    <xf numFmtId="0" fontId="69" fillId="42" borderId="13" applyNumberFormat="0" applyAlignment="0" applyProtection="0"/>
    <xf numFmtId="0" fontId="69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3" applyNumberFormat="0" applyAlignment="0" applyProtection="0"/>
    <xf numFmtId="167" fontId="24" fillId="0" borderId="0">
      <alignment horizontal="left" wrapText="1"/>
    </xf>
    <xf numFmtId="0" fontId="69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41" fontId="70" fillId="76" borderId="25">
      <alignment horizontal="left"/>
      <protection locked="0"/>
    </xf>
    <xf numFmtId="167" fontId="24" fillId="0" borderId="0">
      <alignment horizontal="left" wrapText="1"/>
    </xf>
    <xf numFmtId="41" fontId="70" fillId="76" borderId="25">
      <alignment horizontal="left"/>
      <protection locked="0"/>
    </xf>
    <xf numFmtId="10" fontId="70" fillId="76" borderId="25">
      <alignment horizontal="right"/>
      <protection locked="0"/>
    </xf>
    <xf numFmtId="167" fontId="24" fillId="0" borderId="0">
      <alignment horizontal="left" wrapText="1"/>
    </xf>
    <xf numFmtId="10" fontId="70" fillId="76" borderId="25">
      <alignment horizontal="right"/>
      <protection locked="0"/>
    </xf>
    <xf numFmtId="167" fontId="24" fillId="0" borderId="0">
      <alignment horizontal="left" wrapText="1"/>
    </xf>
    <xf numFmtId="41" fontId="70" fillId="76" borderId="25">
      <alignment horizontal="left"/>
      <protection locked="0"/>
    </xf>
    <xf numFmtId="0" fontId="57" fillId="0" borderId="26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1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1" fillId="0" borderId="0" applyFill="0" applyBorder="0" applyAlignment="0" applyProtection="0"/>
    <xf numFmtId="3" fontId="71" fillId="0" borderId="0" applyFill="0" applyBorder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2" fillId="0" borderId="6" applyNumberFormat="0" applyFill="0" applyAlignment="0" applyProtection="0"/>
    <xf numFmtId="0" fontId="73" fillId="0" borderId="2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18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167" fontId="24" fillId="0" borderId="0">
      <alignment horizontal="left" wrapText="1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8" fillId="4" borderId="0" applyNumberFormat="0" applyBorder="0" applyAlignment="0" applyProtection="0"/>
    <xf numFmtId="0" fontId="75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6" fillId="4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37" fontId="77" fillId="0" borderId="0"/>
    <xf numFmtId="37" fontId="77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7" fillId="0" borderId="0"/>
    <xf numFmtId="185" fontId="78" fillId="0" borderId="0"/>
    <xf numFmtId="186" fontId="22" fillId="0" borderId="0"/>
    <xf numFmtId="186" fontId="22" fillId="0" borderId="0"/>
    <xf numFmtId="167" fontId="24" fillId="0" borderId="0">
      <alignment horizontal="left" wrapText="1"/>
    </xf>
    <xf numFmtId="186" fontId="22" fillId="0" borderId="0"/>
    <xf numFmtId="186" fontId="22" fillId="0" borderId="0"/>
    <xf numFmtId="186" fontId="22" fillId="0" borderId="0"/>
    <xf numFmtId="186" fontId="22" fillId="0" borderId="0"/>
    <xf numFmtId="167" fontId="24" fillId="0" borderId="0">
      <alignment horizontal="left" wrapText="1"/>
    </xf>
    <xf numFmtId="186" fontId="22" fillId="0" borderId="0"/>
    <xf numFmtId="186" fontId="22" fillId="0" borderId="0"/>
    <xf numFmtId="186" fontId="22" fillId="0" borderId="0"/>
    <xf numFmtId="186" fontId="22" fillId="0" borderId="0"/>
    <xf numFmtId="167" fontId="24" fillId="0" borderId="0">
      <alignment horizontal="left" wrapText="1"/>
    </xf>
    <xf numFmtId="186" fontId="22" fillId="0" borderId="0"/>
    <xf numFmtId="186" fontId="22" fillId="0" borderId="0"/>
    <xf numFmtId="187" fontId="24" fillId="0" borderId="0"/>
    <xf numFmtId="187" fontId="24" fillId="0" borderId="0"/>
    <xf numFmtId="185" fontId="78" fillId="0" borderId="0"/>
    <xf numFmtId="0" fontId="22" fillId="0" borderId="0"/>
    <xf numFmtId="185" fontId="78" fillId="0" borderId="0"/>
    <xf numFmtId="188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7" fontId="24" fillId="0" borderId="0"/>
    <xf numFmtId="189" fontId="22" fillId="0" borderId="0"/>
    <xf numFmtId="190" fontId="38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86" fontId="24" fillId="0" borderId="0">
      <alignment horizontal="left" wrapText="1"/>
    </xf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186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86" fontId="24" fillId="0" borderId="0">
      <alignment horizontal="left" wrapText="1"/>
    </xf>
    <xf numFmtId="167" fontId="22" fillId="0" borderId="0">
      <alignment horizontal="left" wrapText="1"/>
    </xf>
    <xf numFmtId="186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1" fontId="22" fillId="0" borderId="0">
      <alignment horizontal="left" wrapText="1"/>
    </xf>
    <xf numFmtId="191" fontId="22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4" fillId="0" borderId="0"/>
    <xf numFmtId="193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9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9" fillId="0" borderId="0"/>
    <xf numFmtId="16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49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195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79" fillId="0" borderId="0"/>
    <xf numFmtId="19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1" applyNumberFormat="0" applyFont="0" applyAlignment="0" applyProtection="0"/>
    <xf numFmtId="167" fontId="24" fillId="0" borderId="0">
      <alignment horizontal="left" wrapText="1"/>
    </xf>
    <xf numFmtId="0" fontId="22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167" fontId="24" fillId="0" borderId="0">
      <alignment horizontal="left" wrapText="1"/>
    </xf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167" fontId="24" fillId="0" borderId="0">
      <alignment horizontal="left" wrapText="1"/>
    </xf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81" fillId="68" borderId="32" applyNumberFormat="0" applyAlignment="0" applyProtection="0"/>
    <xf numFmtId="0" fontId="81" fillId="68" borderId="32" applyNumberFormat="0" applyAlignment="0" applyProtection="0"/>
    <xf numFmtId="167" fontId="24" fillId="0" borderId="0">
      <alignment horizontal="left" wrapText="1"/>
    </xf>
    <xf numFmtId="0" fontId="81" fillId="68" borderId="32" applyNumberFormat="0" applyAlignment="0" applyProtection="0"/>
    <xf numFmtId="0" fontId="81" fillId="68" borderId="32" applyNumberFormat="0" applyAlignment="0" applyProtection="0"/>
    <xf numFmtId="0" fontId="81" fillId="68" borderId="32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1" fillId="69" borderId="32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0" fontId="22" fillId="0" borderId="25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5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5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5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9" fontId="37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5"/>
    <xf numFmtId="9" fontId="37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5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41" fontId="22" fillId="77" borderId="25"/>
    <xf numFmtId="41" fontId="22" fillId="77" borderId="25"/>
    <xf numFmtId="167" fontId="24" fillId="0" borderId="0">
      <alignment horizontal="left" wrapText="1"/>
    </xf>
    <xf numFmtId="41" fontId="22" fillId="77" borderId="25"/>
    <xf numFmtId="41" fontId="22" fillId="77" borderId="25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2" fillId="0" borderId="17">
      <alignment horizontal="center"/>
    </xf>
    <xf numFmtId="0" fontId="82" fillId="0" borderId="17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2" fillId="0" borderId="17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3" fillId="0" borderId="0" applyFill="0" applyBorder="0" applyAlignment="0" applyProtection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42" fontId="22" fillId="34" borderId="0"/>
    <xf numFmtId="0" fontId="41" fillId="79" borderId="0"/>
    <xf numFmtId="0" fontId="86" fillId="79" borderId="26"/>
    <xf numFmtId="0" fontId="87" fillId="80" borderId="33"/>
    <xf numFmtId="0" fontId="88" fillId="79" borderId="34"/>
    <xf numFmtId="42" fontId="22" fillId="34" borderId="0"/>
    <xf numFmtId="167" fontId="24" fillId="0" borderId="0">
      <alignment horizontal="left" wrapText="1"/>
    </xf>
    <xf numFmtId="42" fontId="22" fillId="34" borderId="0"/>
    <xf numFmtId="167" fontId="24" fillId="0" borderId="0">
      <alignment horizontal="left" wrapText="1"/>
    </xf>
    <xf numFmtId="42" fontId="22" fillId="34" borderId="0"/>
    <xf numFmtId="42" fontId="22" fillId="34" borderId="0"/>
    <xf numFmtId="42" fontId="22" fillId="34" borderId="35">
      <alignment vertical="center"/>
    </xf>
    <xf numFmtId="42" fontId="22" fillId="34" borderId="35">
      <alignment vertical="center"/>
    </xf>
    <xf numFmtId="167" fontId="24" fillId="0" borderId="0">
      <alignment horizontal="left" wrapText="1"/>
    </xf>
    <xf numFmtId="42" fontId="22" fillId="34" borderId="35">
      <alignment vertical="center"/>
    </xf>
    <xf numFmtId="167" fontId="24" fillId="0" borderId="0">
      <alignment horizontal="left" wrapText="1"/>
    </xf>
    <xf numFmtId="42" fontId="22" fillId="34" borderId="35">
      <alignment vertical="center"/>
    </xf>
    <xf numFmtId="167" fontId="24" fillId="0" borderId="0">
      <alignment horizontal="left" wrapText="1"/>
    </xf>
    <xf numFmtId="0" fontId="21" fillId="34" borderId="36" applyNumberFormat="0">
      <alignment horizontal="center" vertical="center" wrapText="1"/>
    </xf>
    <xf numFmtId="0" fontId="21" fillId="34" borderId="36" applyNumberFormat="0">
      <alignment horizontal="center" vertical="center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6" fontId="22" fillId="34" borderId="0"/>
    <xf numFmtId="196" fontId="22" fillId="34" borderId="0"/>
    <xf numFmtId="196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6" fontId="22" fillId="34" borderId="0"/>
    <xf numFmtId="196" fontId="22" fillId="34" borderId="0"/>
    <xf numFmtId="167" fontId="24" fillId="0" borderId="0">
      <alignment horizontal="left" wrapText="1"/>
    </xf>
    <xf numFmtId="196" fontId="22" fillId="34" borderId="0"/>
    <xf numFmtId="167" fontId="24" fillId="0" borderId="0">
      <alignment horizontal="left" wrapText="1"/>
    </xf>
    <xf numFmtId="196" fontId="22" fillId="34" borderId="0"/>
    <xf numFmtId="167" fontId="24" fillId="0" borderId="0">
      <alignment horizontal="left" wrapText="1"/>
    </xf>
    <xf numFmtId="196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6" fontId="22" fillId="34" borderId="0"/>
    <xf numFmtId="196" fontId="22" fillId="34" borderId="0"/>
    <xf numFmtId="196" fontId="22" fillId="34" borderId="0"/>
    <xf numFmtId="42" fontId="22" fillId="34" borderId="0"/>
    <xf numFmtId="166" fontId="67" fillId="0" borderId="0" applyBorder="0" applyAlignment="0"/>
    <xf numFmtId="166" fontId="67" fillId="0" borderId="0" applyBorder="0" applyAlignment="0"/>
    <xf numFmtId="166" fontId="67" fillId="0" borderId="0" applyBorder="0" applyAlignment="0"/>
    <xf numFmtId="42" fontId="22" fillId="34" borderId="37">
      <alignment horizontal="left"/>
    </xf>
    <xf numFmtId="42" fontId="22" fillId="34" borderId="37">
      <alignment horizontal="left"/>
    </xf>
    <xf numFmtId="167" fontId="24" fillId="0" borderId="0">
      <alignment horizontal="left" wrapText="1"/>
    </xf>
    <xf numFmtId="42" fontId="22" fillId="34" borderId="37">
      <alignment horizontal="left"/>
    </xf>
    <xf numFmtId="167" fontId="24" fillId="0" borderId="0">
      <alignment horizontal="left" wrapText="1"/>
    </xf>
    <xf numFmtId="42" fontId="22" fillId="34" borderId="37">
      <alignment horizontal="left"/>
    </xf>
    <xf numFmtId="167" fontId="24" fillId="0" borderId="0">
      <alignment horizontal="left" wrapText="1"/>
    </xf>
    <xf numFmtId="196" fontId="89" fillId="34" borderId="37">
      <alignment horizontal="left"/>
    </xf>
    <xf numFmtId="167" fontId="24" fillId="0" borderId="0">
      <alignment horizontal="left" wrapText="1"/>
    </xf>
    <xf numFmtId="196" fontId="89" fillId="34" borderId="37">
      <alignment horizontal="left"/>
    </xf>
    <xf numFmtId="166" fontId="67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4" fontId="90" fillId="76" borderId="32" applyNumberFormat="0" applyProtection="0">
      <alignment vertical="center"/>
    </xf>
    <xf numFmtId="167" fontId="24" fillId="0" borderId="0">
      <alignment horizontal="left" wrapText="1"/>
    </xf>
    <xf numFmtId="4" fontId="90" fillId="76" borderId="32" applyNumberFormat="0" applyProtection="0">
      <alignment vertical="center"/>
    </xf>
    <xf numFmtId="4" fontId="91" fillId="76" borderId="32" applyNumberFormat="0" applyProtection="0">
      <alignment vertical="center"/>
    </xf>
    <xf numFmtId="167" fontId="24" fillId="0" borderId="0">
      <alignment horizontal="left" wrapText="1"/>
    </xf>
    <xf numFmtId="4" fontId="91" fillId="76" borderId="32" applyNumberFormat="0" applyProtection="0">
      <alignment vertical="center"/>
    </xf>
    <xf numFmtId="4" fontId="90" fillId="76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2" applyNumberFormat="0" applyProtection="0">
      <alignment horizontal="left" vertical="center" indent="1"/>
    </xf>
    <xf numFmtId="4" fontId="90" fillId="76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4" fontId="90" fillId="83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3" borderId="32" applyNumberFormat="0" applyProtection="0">
      <alignment horizontal="right" vertical="center"/>
    </xf>
    <xf numFmtId="4" fontId="90" fillId="84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4" borderId="32" applyNumberFormat="0" applyProtection="0">
      <alignment horizontal="right" vertical="center"/>
    </xf>
    <xf numFmtId="4" fontId="90" fillId="85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5" borderId="32" applyNumberFormat="0" applyProtection="0">
      <alignment horizontal="right" vertical="center"/>
    </xf>
    <xf numFmtId="4" fontId="90" fillId="86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6" borderId="32" applyNumberFormat="0" applyProtection="0">
      <alignment horizontal="right" vertical="center"/>
    </xf>
    <xf numFmtId="4" fontId="90" fillId="87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7" borderId="32" applyNumberFormat="0" applyProtection="0">
      <alignment horizontal="right" vertical="center"/>
    </xf>
    <xf numFmtId="4" fontId="90" fillId="88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8" borderId="32" applyNumberFormat="0" applyProtection="0">
      <alignment horizontal="right" vertical="center"/>
    </xf>
    <xf numFmtId="4" fontId="90" fillId="89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9" borderId="32" applyNumberFormat="0" applyProtection="0">
      <alignment horizontal="right" vertical="center"/>
    </xf>
    <xf numFmtId="4" fontId="90" fillId="90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90" borderId="32" applyNumberFormat="0" applyProtection="0">
      <alignment horizontal="right" vertical="center"/>
    </xf>
    <xf numFmtId="4" fontId="90" fillId="91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91" borderId="32" applyNumberFormat="0" applyProtection="0">
      <alignment horizontal="right" vertical="center"/>
    </xf>
    <xf numFmtId="4" fontId="92" fillId="92" borderId="32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2" borderId="32" applyNumberFormat="0" applyProtection="0">
      <alignment horizontal="left" vertical="center" indent="1"/>
    </xf>
    <xf numFmtId="4" fontId="90" fillId="94" borderId="38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4" fontId="90" fillId="94" borderId="32" applyNumberFormat="0" applyProtection="0">
      <alignment horizontal="left" vertical="center" indent="1"/>
    </xf>
    <xf numFmtId="4" fontId="90" fillId="94" borderId="32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4" borderId="32" applyNumberFormat="0" applyProtection="0">
      <alignment horizontal="left" vertical="center" indent="1"/>
    </xf>
    <xf numFmtId="4" fontId="90" fillId="96" borderId="32" applyNumberFormat="0" applyProtection="0">
      <alignment horizontal="left" vertical="center" indent="1"/>
    </xf>
    <xf numFmtId="4" fontId="90" fillId="96" borderId="32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69" borderId="24" applyNumberFormat="0">
      <protection locked="0"/>
    </xf>
    <xf numFmtId="0" fontId="22" fillId="69" borderId="24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7" fillId="65" borderId="39" applyBorder="0"/>
    <xf numFmtId="4" fontId="90" fillId="98" borderId="32" applyNumberFormat="0" applyProtection="0">
      <alignment vertical="center"/>
    </xf>
    <xf numFmtId="167" fontId="24" fillId="0" borderId="0">
      <alignment horizontal="left" wrapText="1"/>
    </xf>
    <xf numFmtId="4" fontId="90" fillId="98" borderId="32" applyNumberFormat="0" applyProtection="0">
      <alignment vertical="center"/>
    </xf>
    <xf numFmtId="4" fontId="91" fillId="98" borderId="32" applyNumberFormat="0" applyProtection="0">
      <alignment vertical="center"/>
    </xf>
    <xf numFmtId="167" fontId="24" fillId="0" borderId="0">
      <alignment horizontal="left" wrapText="1"/>
    </xf>
    <xf numFmtId="4" fontId="91" fillId="98" borderId="32" applyNumberFormat="0" applyProtection="0">
      <alignment vertical="center"/>
    </xf>
    <xf numFmtId="4" fontId="90" fillId="98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2" applyNumberFormat="0" applyProtection="0">
      <alignment horizontal="left" vertical="center" indent="1"/>
    </xf>
    <xf numFmtId="4" fontId="90" fillId="98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2" applyNumberFormat="0" applyProtection="0">
      <alignment horizontal="left" vertical="center" indent="1"/>
    </xf>
    <xf numFmtId="4" fontId="90" fillId="94" borderId="32" applyNumberFormat="0" applyProtection="0">
      <alignment horizontal="right" vertical="center"/>
    </xf>
    <xf numFmtId="4" fontId="90" fillId="94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94" borderId="32" applyNumberFormat="0" applyProtection="0">
      <alignment horizontal="right" vertical="center"/>
    </xf>
    <xf numFmtId="4" fontId="91" fillId="94" borderId="32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2" applyNumberFormat="0" applyProtection="0">
      <alignment horizontal="right" vertical="center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95" fillId="0" borderId="0"/>
    <xf numFmtId="0" fontId="95" fillId="0" borderId="0"/>
    <xf numFmtId="0" fontId="96" fillId="0" borderId="0" applyNumberFormat="0" applyProtection="0">
      <alignment horizontal="left" indent="5"/>
    </xf>
    <xf numFmtId="0" fontId="56" fillId="99" borderId="24"/>
    <xf numFmtId="4" fontId="97" fillId="94" borderId="32" applyNumberFormat="0" applyProtection="0">
      <alignment horizontal="right" vertical="center"/>
    </xf>
    <xf numFmtId="167" fontId="24" fillId="0" borderId="0">
      <alignment horizontal="left" wrapText="1"/>
    </xf>
    <xf numFmtId="4" fontId="97" fillId="94" borderId="32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98" fillId="0" borderId="0" applyNumberFormat="0" applyFill="0" applyBorder="0" applyAlignment="0" applyProtection="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167" fontId="24" fillId="0" borderId="0">
      <alignment horizontal="left" wrapText="1"/>
    </xf>
    <xf numFmtId="38" fontId="56" fillId="0" borderId="40"/>
    <xf numFmtId="0" fontId="56" fillId="0" borderId="40"/>
    <xf numFmtId="38" fontId="56" fillId="0" borderId="40"/>
    <xf numFmtId="38" fontId="56" fillId="0" borderId="40"/>
    <xf numFmtId="38" fontId="56" fillId="0" borderId="40"/>
    <xf numFmtId="38" fontId="67" fillId="0" borderId="37"/>
    <xf numFmtId="38" fontId="67" fillId="0" borderId="37"/>
    <xf numFmtId="38" fontId="67" fillId="0" borderId="37"/>
    <xf numFmtId="38" fontId="67" fillId="0" borderId="37"/>
    <xf numFmtId="167" fontId="24" fillId="0" borderId="0">
      <alignment horizontal="left" wrapText="1"/>
    </xf>
    <xf numFmtId="0" fontId="67" fillId="0" borderId="37"/>
    <xf numFmtId="0" fontId="67" fillId="0" borderId="37"/>
    <xf numFmtId="0" fontId="67" fillId="0" borderId="37"/>
    <xf numFmtId="38" fontId="67" fillId="0" borderId="37"/>
    <xf numFmtId="38" fontId="67" fillId="0" borderId="37"/>
    <xf numFmtId="38" fontId="67" fillId="0" borderId="37"/>
    <xf numFmtId="38" fontId="67" fillId="0" borderId="37"/>
    <xf numFmtId="39" fontId="24" fillId="101" borderId="0"/>
    <xf numFmtId="39" fontId="24" fillId="101" borderId="0"/>
    <xf numFmtId="167" fontId="22" fillId="0" borderId="0">
      <alignment horizontal="left" wrapText="1"/>
    </xf>
    <xf numFmtId="199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7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4" fontId="22" fillId="0" borderId="0">
      <alignment horizontal="left" wrapText="1"/>
    </xf>
    <xf numFmtId="194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4" fontId="22" fillId="0" borderId="0">
      <alignment horizontal="left" wrapText="1"/>
    </xf>
    <xf numFmtId="199" fontId="22" fillId="0" borderId="0">
      <alignment horizontal="left" wrapText="1"/>
    </xf>
    <xf numFmtId="199" fontId="22" fillId="0" borderId="0">
      <alignment horizontal="left" wrapText="1"/>
    </xf>
    <xf numFmtId="167" fontId="24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2" fontId="22" fillId="0" borderId="0">
      <alignment horizontal="left" wrapText="1"/>
    </xf>
    <xf numFmtId="167" fontId="22" fillId="0" borderId="0">
      <alignment horizontal="left" wrapText="1"/>
    </xf>
    <xf numFmtId="197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0" fillId="0" borderId="0" applyNumberFormat="0" applyBorder="0" applyAlignment="0"/>
    <xf numFmtId="0" fontId="99" fillId="0" borderId="0" applyNumberFormat="0" applyBorder="0" applyAlignment="0"/>
    <xf numFmtId="0" fontId="92" fillId="0" borderId="0" applyNumberFormat="0" applyBorder="0" applyAlignment="0"/>
    <xf numFmtId="0" fontId="100" fillId="0" borderId="0"/>
    <xf numFmtId="0" fontId="57" fillId="0" borderId="34"/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0" fontId="103" fillId="0" borderId="0"/>
    <xf numFmtId="0" fontId="22" fillId="0" borderId="0" applyNumberFormat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/>
    <xf numFmtId="0" fontId="86" fillId="79" borderId="0"/>
    <xf numFmtId="200" fontId="106" fillId="34" borderId="0">
      <alignment horizontal="left" vertical="center"/>
    </xf>
    <xf numFmtId="200" fontId="107" fillId="0" borderId="0">
      <alignment horizontal="left" vertical="center"/>
    </xf>
    <xf numFmtId="200" fontId="107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21" fillId="34" borderId="0">
      <alignment horizontal="left" wrapText="1"/>
    </xf>
    <xf numFmtId="167" fontId="24" fillId="0" borderId="0">
      <alignment horizontal="left" wrapText="1"/>
    </xf>
    <xf numFmtId="0" fontId="108" fillId="0" borderId="0">
      <alignment horizontal="left" vertical="center"/>
    </xf>
    <xf numFmtId="0" fontId="108" fillId="0" borderId="0">
      <alignment horizontal="left" vertical="center"/>
    </xf>
    <xf numFmtId="0" fontId="44" fillId="0" borderId="41" applyNumberFormat="0" applyFon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1" fillId="34" borderId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41" fontId="21" fillId="34" borderId="0">
      <alignment horizontal="left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43" fillId="0" borderId="44"/>
    <xf numFmtId="0" fontId="43" fillId="0" borderId="44"/>
    <xf numFmtId="0" fontId="42" fillId="0" borderId="44"/>
    <xf numFmtId="0" fontId="43" fillId="0" borderId="44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42">
    <xf numFmtId="0" fontId="0" fillId="0" borderId="0" xfId="0"/>
    <xf numFmtId="0" fontId="18" fillId="0" borderId="0" xfId="4"/>
    <xf numFmtId="164" fontId="18" fillId="0" borderId="0" xfId="2" applyNumberFormat="1" applyFont="1"/>
    <xf numFmtId="0" fontId="19" fillId="33" borderId="0" xfId="4" applyFont="1" applyFill="1" applyAlignment="1">
      <alignment horizontal="center"/>
    </xf>
    <xf numFmtId="44" fontId="18" fillId="33" borderId="0" xfId="2" applyFont="1" applyFill="1"/>
    <xf numFmtId="0" fontId="18" fillId="33" borderId="0" xfId="4" applyFill="1"/>
    <xf numFmtId="0" fontId="19" fillId="33" borderId="0" xfId="4" applyFont="1" applyFill="1"/>
    <xf numFmtId="164" fontId="19" fillId="33" borderId="0" xfId="2" applyNumberFormat="1" applyFont="1" applyFill="1"/>
    <xf numFmtId="164" fontId="19" fillId="33" borderId="0" xfId="2" applyNumberFormat="1" applyFont="1" applyFill="1" applyBorder="1"/>
    <xf numFmtId="165" fontId="19" fillId="33" borderId="0" xfId="4" applyNumberFormat="1" applyFont="1" applyFill="1"/>
    <xf numFmtId="0" fontId="19" fillId="33" borderId="0" xfId="4" applyFont="1" applyFill="1" applyAlignment="1">
      <alignment horizontal="left"/>
    </xf>
    <xf numFmtId="165" fontId="19" fillId="33" borderId="10" xfId="2" applyNumberFormat="1" applyFont="1" applyFill="1" applyBorder="1"/>
    <xf numFmtId="0" fontId="19" fillId="33" borderId="0" xfId="4" quotePrefix="1" applyFont="1" applyFill="1" applyAlignment="1">
      <alignment horizontal="left"/>
    </xf>
    <xf numFmtId="3" fontId="19" fillId="33" borderId="11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6" fontId="19" fillId="33" borderId="0" xfId="1" applyNumberFormat="1" applyFont="1" applyFill="1" applyBorder="1"/>
    <xf numFmtId="166" fontId="19" fillId="33" borderId="11" xfId="1" applyNumberFormat="1" applyFont="1" applyFill="1" applyBorder="1"/>
    <xf numFmtId="166" fontId="19" fillId="33" borderId="11" xfId="5" applyNumberFormat="1" applyFont="1" applyFill="1" applyBorder="1"/>
    <xf numFmtId="44" fontId="19" fillId="33" borderId="0" xfId="4" applyNumberFormat="1" applyFont="1" applyFill="1"/>
    <xf numFmtId="0" fontId="19" fillId="33" borderId="0" xfId="4" quotePrefix="1" applyFont="1" applyFill="1" applyAlignment="1">
      <alignment horizontal="center"/>
    </xf>
    <xf numFmtId="164" fontId="19" fillId="33" borderId="11" xfId="2" applyNumberFormat="1" applyFont="1" applyFill="1" applyBorder="1"/>
    <xf numFmtId="164" fontId="19" fillId="33" borderId="0" xfId="4" applyNumberFormat="1" applyFont="1" applyFill="1"/>
    <xf numFmtId="0" fontId="20" fillId="33" borderId="0" xfId="4" applyFont="1" applyFill="1" applyAlignment="1">
      <alignment horizontal="left"/>
    </xf>
    <xf numFmtId="41" fontId="21" fillId="33" borderId="11" xfId="6" applyNumberFormat="1" applyFont="1" applyFill="1" applyBorder="1">
      <alignment horizontal="center" vertical="center" wrapText="1"/>
    </xf>
    <xf numFmtId="0" fontId="19" fillId="33" borderId="11" xfId="4" applyFont="1" applyFill="1" applyBorder="1"/>
    <xf numFmtId="0" fontId="21" fillId="0" borderId="0" xfId="4" applyFont="1" applyAlignment="1"/>
    <xf numFmtId="0" fontId="21" fillId="33" borderId="0" xfId="4" applyFont="1" applyFill="1" applyAlignment="1">
      <alignment horizontal="center"/>
    </xf>
    <xf numFmtId="0" fontId="21" fillId="33" borderId="0" xfId="4" quotePrefix="1" applyFont="1" applyFill="1" applyAlignment="1">
      <alignment horizontal="center"/>
    </xf>
    <xf numFmtId="43" fontId="0" fillId="0" borderId="0" xfId="1" applyFont="1"/>
    <xf numFmtId="0" fontId="0" fillId="33" borderId="0" xfId="0" applyFill="1"/>
    <xf numFmtId="165" fontId="19" fillId="33" borderId="0" xfId="2" applyNumberFormat="1" applyFont="1" applyFill="1"/>
    <xf numFmtId="201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201" fontId="19" fillId="33" borderId="0" xfId="2" applyNumberFormat="1" applyFont="1" applyFill="1"/>
    <xf numFmtId="201" fontId="19" fillId="33" borderId="36" xfId="2" applyNumberFormat="1" applyFont="1" applyFill="1" applyBorder="1"/>
    <xf numFmtId="166" fontId="19" fillId="33" borderId="36" xfId="1" applyNumberFormat="1" applyFont="1" applyFill="1" applyBorder="1"/>
    <xf numFmtId="164" fontId="19" fillId="33" borderId="36" xfId="4" applyNumberFormat="1" applyFont="1" applyFill="1" applyBorder="1"/>
    <xf numFmtId="41" fontId="21" fillId="33" borderId="36" xfId="9069" applyNumberFormat="1" applyFont="1" applyFill="1" applyBorder="1">
      <alignment horizontal="center" vertical="center" wrapText="1"/>
    </xf>
    <xf numFmtId="0" fontId="19" fillId="33" borderId="36" xfId="4" applyFont="1" applyFill="1" applyBorder="1"/>
  </cellXfs>
  <cellStyles count="9505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5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7" xfId="7239"/>
    <cellStyle name="Comma 7 2" xfId="7240"/>
    <cellStyle name="Comma 7 2 2" xfId="7241"/>
    <cellStyle name="Comma 7 3" xfId="7242"/>
    <cellStyle name="Comma 7 4" xfId="7243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7408"/>
    <cellStyle name="Currency 2 2" xfId="7409"/>
    <cellStyle name="Currency 2 2 2" xfId="7410"/>
    <cellStyle name="Currency 2 2 2 2" xfId="7411"/>
    <cellStyle name="Currency 2 2 2 3" xfId="7412"/>
    <cellStyle name="Currency 2 2 3" xfId="7413"/>
    <cellStyle name="Currency 2 2 4" xfId="7414"/>
    <cellStyle name="Currency 2 3" xfId="7415"/>
    <cellStyle name="Currency 2 3 2" xfId="7416"/>
    <cellStyle name="Currency 2 3 3" xfId="7417"/>
    <cellStyle name="Currency 2 4" xfId="7418"/>
    <cellStyle name="Currency 2 4 2" xfId="7419"/>
    <cellStyle name="Currency 2 5" xfId="7420"/>
    <cellStyle name="Currency 2 5 2" xfId="7421"/>
    <cellStyle name="Currency 2 6" xfId="7422"/>
    <cellStyle name="Currency 2 6 2" xfId="7423"/>
    <cellStyle name="Currency 2 7" xfId="7424"/>
    <cellStyle name="Currency 2 7 2" xfId="7425"/>
    <cellStyle name="Currency 2 8" xfId="7426"/>
    <cellStyle name="Currency 2 8 2" xfId="7427"/>
    <cellStyle name="Currency 2 9" xfId="7428"/>
    <cellStyle name="Currency 20" xfId="7429"/>
    <cellStyle name="Currency 21" xfId="7430"/>
    <cellStyle name="Currency 22" xfId="7431"/>
    <cellStyle name="Currency 23" xfId="7432"/>
    <cellStyle name="Currency 24" xfId="7433"/>
    <cellStyle name="Currency 24 2" xfId="7434"/>
    <cellStyle name="Currency 25" xfId="7435"/>
    <cellStyle name="Currency 25 2" xfId="7436"/>
    <cellStyle name="Currency 25 3" xfId="7437"/>
    <cellStyle name="Currency 26" xfId="7438"/>
    <cellStyle name="Currency 27" xfId="7439"/>
    <cellStyle name="Currency 27 2" xfId="7440"/>
    <cellStyle name="Currency 3" xfId="7441"/>
    <cellStyle name="Currency 3 2" xfId="7442"/>
    <cellStyle name="Currency 3 2 2" xfId="7443"/>
    <cellStyle name="Currency 3 2 2 2" xfId="7444"/>
    <cellStyle name="Currency 3 2 3" xfId="7445"/>
    <cellStyle name="Currency 3 3" xfId="7446"/>
    <cellStyle name="Currency 3 3 2" xfId="7447"/>
    <cellStyle name="Currency 3 4" xfId="7448"/>
    <cellStyle name="Currency 3 5" xfId="7449"/>
    <cellStyle name="Currency 4" xfId="7450"/>
    <cellStyle name="Currency 4 2" xfId="7451"/>
    <cellStyle name="Currency 4 2 2" xfId="7452"/>
    <cellStyle name="Currency 4 2 2 2" xfId="7453"/>
    <cellStyle name="Currency 4 2 3" xfId="7454"/>
    <cellStyle name="Currency 4 2 4" xfId="7455"/>
    <cellStyle name="Currency 4 3" xfId="7456"/>
    <cellStyle name="Currency 4 3 2" xfId="7457"/>
    <cellStyle name="Currency 4 3 2 2" xfId="7458"/>
    <cellStyle name="Currency 4 3 3" xfId="7459"/>
    <cellStyle name="Currency 4 3 3 2" xfId="7460"/>
    <cellStyle name="Currency 4 3 4" xfId="7461"/>
    <cellStyle name="Currency 4 3 4 2" xfId="7462"/>
    <cellStyle name="Currency 4 4" xfId="7463"/>
    <cellStyle name="Currency 4 4 2" xfId="7464"/>
    <cellStyle name="Currency 4 5" xfId="7465"/>
    <cellStyle name="Currency 4 6" xfId="7466"/>
    <cellStyle name="Currency 4_2009 GRC Compliance Filing (Electric) for Exh A-1" xfId="7467"/>
    <cellStyle name="Currency 5" xfId="7468"/>
    <cellStyle name="Currency 5 2" xfId="7469"/>
    <cellStyle name="Currency 5 2 2" xfId="7470"/>
    <cellStyle name="Currency 5 3" xfId="7471"/>
    <cellStyle name="Currency 5 4" xfId="7472"/>
    <cellStyle name="Currency 6" xfId="7473"/>
    <cellStyle name="Currency 6 2" xfId="7474"/>
    <cellStyle name="Currency 6 2 2" xfId="7475"/>
    <cellStyle name="Currency 6 3" xfId="7476"/>
    <cellStyle name="Currency 6 4" xfId="7477"/>
    <cellStyle name="Currency 7" xfId="7478"/>
    <cellStyle name="Currency 7 2" xfId="7479"/>
    <cellStyle name="Currency 7 2 2" xfId="7480"/>
    <cellStyle name="Currency 7 3" xfId="7481"/>
    <cellStyle name="Currency 7 4" xfId="7482"/>
    <cellStyle name="Currency 8" xfId="7483"/>
    <cellStyle name="Currency 8 2" xfId="7484"/>
    <cellStyle name="Currency 8 2 2" xfId="7485"/>
    <cellStyle name="Currency 8 2 2 2" xfId="7486"/>
    <cellStyle name="Currency 8 2 2 3" xfId="7487"/>
    <cellStyle name="Currency 8 2 2 4" xfId="7488"/>
    <cellStyle name="Currency 8 2 3" xfId="7489"/>
    <cellStyle name="Currency 8 2 3 2" xfId="7490"/>
    <cellStyle name="Currency 8 2 4" xfId="7491"/>
    <cellStyle name="Currency 8 2 5" xfId="7492"/>
    <cellStyle name="Currency 8 2 6" xfId="7493"/>
    <cellStyle name="Currency 8 3" xfId="7494"/>
    <cellStyle name="Currency 8 3 2" xfId="7495"/>
    <cellStyle name="Currency 8 4" xfId="7496"/>
    <cellStyle name="Currency 8 4 2" xfId="7497"/>
    <cellStyle name="Currency 8 5" xfId="7498"/>
    <cellStyle name="Currency 8 6" xfId="7499"/>
    <cellStyle name="Currency 9" xfId="7500"/>
    <cellStyle name="Currency 9 2" xfId="7501"/>
    <cellStyle name="Currency 9 2 2" xfId="7502"/>
    <cellStyle name="Currency 9 2 2 2" xfId="7503"/>
    <cellStyle name="Currency 9 2 3" xfId="7504"/>
    <cellStyle name="Currency 9 3" xfId="7505"/>
    <cellStyle name="Currency 9 3 2" xfId="7506"/>
    <cellStyle name="Currency 9 3 3" xfId="7507"/>
    <cellStyle name="Currency 9 3 4" xfId="7508"/>
    <cellStyle name="Currency 9 4" xfId="7509"/>
    <cellStyle name="Currency 9 4 2" xfId="7510"/>
    <cellStyle name="Currency 9 5" xfId="7511"/>
    <cellStyle name="Currency 9 5 2" xfId="7512"/>
    <cellStyle name="Currency 9 6" xfId="7513"/>
    <cellStyle name="Currency 9 7" xfId="7514"/>
    <cellStyle name="Currency 9 8" xfId="7515"/>
    <cellStyle name="Currency 9 9" xfId="7516"/>
    <cellStyle name="Currency0" xfId="7517"/>
    <cellStyle name="Currency0 2" xfId="7518"/>
    <cellStyle name="Currency0 2 2" xfId="7519"/>
    <cellStyle name="Currency0 2 2 2" xfId="7520"/>
    <cellStyle name="Currency0 2 3" xfId="7521"/>
    <cellStyle name="Currency0 3" xfId="7522"/>
    <cellStyle name="Currency0 3 2" xfId="7523"/>
    <cellStyle name="Currency0 3 3" xfId="7524"/>
    <cellStyle name="Currency0 4" xfId="7525"/>
    <cellStyle name="Currency0 4 2" xfId="7526"/>
    <cellStyle name="Currency0 4 3" xfId="7527"/>
    <cellStyle name="Currency0 5" xfId="7528"/>
    <cellStyle name="Currency0 6" xfId="7529"/>
    <cellStyle name="Currency0 7" xfId="7530"/>
    <cellStyle name="Currency0_ACCOUNTS" xfId="7531"/>
    <cellStyle name="Date" xfId="7532"/>
    <cellStyle name="Date 2" xfId="7533"/>
    <cellStyle name="Date 2 2" xfId="7534"/>
    <cellStyle name="Date 2 3" xfId="7535"/>
    <cellStyle name="Date 3" xfId="7536"/>
    <cellStyle name="Date 3 2" xfId="7537"/>
    <cellStyle name="Date 3 3" xfId="7538"/>
    <cellStyle name="Date 4" xfId="7539"/>
    <cellStyle name="Date 4 2" xfId="7540"/>
    <cellStyle name="Date 5" xfId="7541"/>
    <cellStyle name="Date 5 2" xfId="7542"/>
    <cellStyle name="Date 5 3" xfId="7543"/>
    <cellStyle name="Date 6" xfId="7544"/>
    <cellStyle name="Date 7" xfId="7545"/>
    <cellStyle name="Date 8" xfId="7546"/>
    <cellStyle name="Date_903 SAP 2-6-09" xfId="7547"/>
    <cellStyle name="drp-sh - Style2" xfId="7548"/>
    <cellStyle name="Emphasis 1" xfId="7549"/>
    <cellStyle name="Emphasis 1 2" xfId="7550"/>
    <cellStyle name="Emphasis 2" xfId="7551"/>
    <cellStyle name="Emphasis 2 2" xfId="7552"/>
    <cellStyle name="Emphasis 3" xfId="7553"/>
    <cellStyle name="Emphasis 3 2" xfId="7554"/>
    <cellStyle name="Entered" xfId="7555"/>
    <cellStyle name="Entered 2" xfId="7556"/>
    <cellStyle name="Entered 2 2" xfId="7557"/>
    <cellStyle name="Entered 2 2 2" xfId="7558"/>
    <cellStyle name="Entered 2 3" xfId="7559"/>
    <cellStyle name="Entered 3" xfId="7560"/>
    <cellStyle name="Entered 3 2" xfId="7561"/>
    <cellStyle name="Entered 3 2 2" xfId="7562"/>
    <cellStyle name="Entered 3 3" xfId="7563"/>
    <cellStyle name="Entered 3 3 2" xfId="7564"/>
    <cellStyle name="Entered 3 4" xfId="7565"/>
    <cellStyle name="Entered 3 4 2" xfId="7566"/>
    <cellStyle name="Entered 4" xfId="7567"/>
    <cellStyle name="Entered 4 2" xfId="7568"/>
    <cellStyle name="Entered 5" xfId="7569"/>
    <cellStyle name="Entered 5 2" xfId="7570"/>
    <cellStyle name="Entered 6" xfId="7571"/>
    <cellStyle name="Entered 7" xfId="7572"/>
    <cellStyle name="Entered 8" xfId="7573"/>
    <cellStyle name="Entered_4.32E Depreciation Study Robs file" xfId="7574"/>
    <cellStyle name="Euro" xfId="7575"/>
    <cellStyle name="Euro 2" xfId="7576"/>
    <cellStyle name="Euro 2 2" xfId="7577"/>
    <cellStyle name="Euro 2 2 2" xfId="7578"/>
    <cellStyle name="Euro 2 3" xfId="7579"/>
    <cellStyle name="Euro 3" xfId="7580"/>
    <cellStyle name="Euro 3 2" xfId="7581"/>
    <cellStyle name="Euro 4" xfId="7582"/>
    <cellStyle name="Euro 5" xfId="7583"/>
    <cellStyle name="Explanatory Text 2" xfId="7584"/>
    <cellStyle name="Explanatory Text 2 2" xfId="7585"/>
    <cellStyle name="Explanatory Text 2 2 2" xfId="7586"/>
    <cellStyle name="Explanatory Text 2 3" xfId="7587"/>
    <cellStyle name="Explanatory Text 3" xfId="7588"/>
    <cellStyle name="Explanatory Text 4" xfId="7589"/>
    <cellStyle name="Fixed" xfId="7590"/>
    <cellStyle name="Fixed 2" xfId="7591"/>
    <cellStyle name="Fixed 2 2" xfId="7592"/>
    <cellStyle name="Fixed 3" xfId="7593"/>
    <cellStyle name="Fixed 4" xfId="7594"/>
    <cellStyle name="Fixed 5" xfId="7595"/>
    <cellStyle name="Fixed 6" xfId="7596"/>
    <cellStyle name="Fixed 7" xfId="7597"/>
    <cellStyle name="Fixed_ACCOUNTS" xfId="7598"/>
    <cellStyle name="Fixed3 - Style3" xfId="7599"/>
    <cellStyle name="Fixed3 - Style3 2" xfId="7600"/>
    <cellStyle name="Good 2" xfId="7601"/>
    <cellStyle name="Good 2 2" xfId="7602"/>
    <cellStyle name="Good 2 2 2" xfId="7603"/>
    <cellStyle name="Good 2 3" xfId="7604"/>
    <cellStyle name="Good 3" xfId="7605"/>
    <cellStyle name="Good 3 2" xfId="7606"/>
    <cellStyle name="Good 3 3" xfId="7607"/>
    <cellStyle name="Good 3 4" xfId="7608"/>
    <cellStyle name="Good 4" xfId="7609"/>
    <cellStyle name="Good 5" xfId="7610"/>
    <cellStyle name="Good 6" xfId="7611"/>
    <cellStyle name="Grey" xfId="7612"/>
    <cellStyle name="Grey 2" xfId="7613"/>
    <cellStyle name="Grey 2 2" xfId="7614"/>
    <cellStyle name="Grey 2 3" xfId="7615"/>
    <cellStyle name="Grey 2 4" xfId="7616"/>
    <cellStyle name="Grey 3" xfId="7617"/>
    <cellStyle name="Grey 3 2" xfId="7618"/>
    <cellStyle name="Grey 3 3" xfId="7619"/>
    <cellStyle name="Grey 3 4" xfId="7620"/>
    <cellStyle name="Grey 4" xfId="7621"/>
    <cellStyle name="Grey 4 2" xfId="7622"/>
    <cellStyle name="Grey 4 3" xfId="7623"/>
    <cellStyle name="Grey 4 4" xfId="7624"/>
    <cellStyle name="Grey 5" xfId="7625"/>
    <cellStyle name="Grey 5 2" xfId="7626"/>
    <cellStyle name="Grey 6" xfId="7627"/>
    <cellStyle name="Grey 6 2" xfId="7628"/>
    <cellStyle name="Grey 7" xfId="7629"/>
    <cellStyle name="Grey 8" xfId="7630"/>
    <cellStyle name="Grey_(C) WHE Proforma with ITC cash grant 10 Yr Amort_for deferral_102809" xfId="7631"/>
    <cellStyle name="g-tota - Style7" xfId="7632"/>
    <cellStyle name="Header" xfId="7633"/>
    <cellStyle name="Header1" xfId="7634"/>
    <cellStyle name="Header1 2" xfId="7635"/>
    <cellStyle name="Header1 3" xfId="7636"/>
    <cellStyle name="Header1 3 2" xfId="7637"/>
    <cellStyle name="Header1 4" xfId="7638"/>
    <cellStyle name="Header1_AURORA Total New" xfId="7639"/>
    <cellStyle name="Header2" xfId="7640"/>
    <cellStyle name="Header2 2" xfId="7641"/>
    <cellStyle name="Header2 3" xfId="7642"/>
    <cellStyle name="Header2 3 2" xfId="7643"/>
    <cellStyle name="Header2 4" xfId="7644"/>
    <cellStyle name="Header2 5" xfId="7645"/>
    <cellStyle name="Header2 6" xfId="7646"/>
    <cellStyle name="Header2_AURORA Total New" xfId="7647"/>
    <cellStyle name="Heading" xfId="7648"/>
    <cellStyle name="Heading 1 2" xfId="7649"/>
    <cellStyle name="Heading 1 2 2" xfId="7650"/>
    <cellStyle name="Heading 1 2 2 2" xfId="7651"/>
    <cellStyle name="Heading 1 2 3" xfId="7652"/>
    <cellStyle name="Heading 1 2 3 2" xfId="7653"/>
    <cellStyle name="Heading 1 2 3 3" xfId="7654"/>
    <cellStyle name="Heading 1 2 3 4" xfId="7655"/>
    <cellStyle name="Heading 1 2 4" xfId="7656"/>
    <cellStyle name="Heading 1 3" xfId="7657"/>
    <cellStyle name="Heading 1 3 2" xfId="7658"/>
    <cellStyle name="Heading 1 3 3" xfId="7659"/>
    <cellStyle name="Heading 1 3 4" xfId="7660"/>
    <cellStyle name="Heading 1 4" xfId="7661"/>
    <cellStyle name="Heading 1 4 2" xfId="7662"/>
    <cellStyle name="Heading 1 5" xfId="7663"/>
    <cellStyle name="Heading 1 6" xfId="7664"/>
    <cellStyle name="Heading 1 9" xfId="7665"/>
    <cellStyle name="Heading 1 9 2" xfId="7666"/>
    <cellStyle name="Heading 2 2" xfId="7667"/>
    <cellStyle name="Heading 2 2 2" xfId="7668"/>
    <cellStyle name="Heading 2 2 2 2" xfId="7669"/>
    <cellStyle name="Heading 2 2 3" xfId="7670"/>
    <cellStyle name="Heading 2 2 3 2" xfId="7671"/>
    <cellStyle name="Heading 2 2 3 3" xfId="7672"/>
    <cellStyle name="Heading 2 2 3 4" xfId="7673"/>
    <cellStyle name="Heading 2 2 4" xfId="7674"/>
    <cellStyle name="Heading 2 3" xfId="7675"/>
    <cellStyle name="Heading 2 3 2" xfId="7676"/>
    <cellStyle name="Heading 2 3 3" xfId="7677"/>
    <cellStyle name="Heading 2 3 4" xfId="7678"/>
    <cellStyle name="Heading 2 4" xfId="7679"/>
    <cellStyle name="Heading 2 4 2" xfId="7680"/>
    <cellStyle name="Heading 2 5" xfId="7681"/>
    <cellStyle name="Heading 2 6" xfId="7682"/>
    <cellStyle name="Heading 2 9" xfId="7683"/>
    <cellStyle name="Heading 2 9 2" xfId="7684"/>
    <cellStyle name="Heading 3 2" xfId="7685"/>
    <cellStyle name="Heading 3 2 2" xfId="7686"/>
    <cellStyle name="Heading 3 2 2 2" xfId="7687"/>
    <cellStyle name="Heading 3 2 3" xfId="7688"/>
    <cellStyle name="Heading 3 3" xfId="7689"/>
    <cellStyle name="Heading 3 3 2" xfId="7690"/>
    <cellStyle name="Heading 3 3 3" xfId="7691"/>
    <cellStyle name="Heading 3 3 4" xfId="7692"/>
    <cellStyle name="Heading 3 4" xfId="7693"/>
    <cellStyle name="Heading 3 5" xfId="7694"/>
    <cellStyle name="Heading 3 6" xfId="7695"/>
    <cellStyle name="Heading 4 2" xfId="7696"/>
    <cellStyle name="Heading 4 2 2" xfId="7697"/>
    <cellStyle name="Heading 4 2 2 2" xfId="7698"/>
    <cellStyle name="Heading 4 2 3" xfId="7699"/>
    <cellStyle name="Heading 4 3" xfId="7700"/>
    <cellStyle name="Heading 4 3 2" xfId="7701"/>
    <cellStyle name="Heading 4 3 3" xfId="7702"/>
    <cellStyle name="Heading 4 3 4" xfId="7703"/>
    <cellStyle name="Heading 4 4" xfId="7704"/>
    <cellStyle name="Heading 4 5" xfId="7705"/>
    <cellStyle name="Heading 4 6" xfId="7706"/>
    <cellStyle name="Heading1" xfId="7707"/>
    <cellStyle name="Heading1 2" xfId="7708"/>
    <cellStyle name="Heading1 2 2" xfId="7709"/>
    <cellStyle name="Heading1 3" xfId="7710"/>
    <cellStyle name="Heading1 3 2" xfId="7711"/>
    <cellStyle name="Heading1 4" xfId="7712"/>
    <cellStyle name="Heading1 5" xfId="7713"/>
    <cellStyle name="Heading1 6" xfId="7714"/>
    <cellStyle name="Heading1 7" xfId="7715"/>
    <cellStyle name="Heading1 8" xfId="7716"/>
    <cellStyle name="Heading1_4.32E Depreciation Study Robs file" xfId="7717"/>
    <cellStyle name="Heading2" xfId="7718"/>
    <cellStyle name="Heading2 2" xfId="7719"/>
    <cellStyle name="Heading2 2 2" xfId="7720"/>
    <cellStyle name="Heading2 3" xfId="7721"/>
    <cellStyle name="Heading2 3 2" xfId="7722"/>
    <cellStyle name="Heading2 4" xfId="7723"/>
    <cellStyle name="Heading2 5" xfId="7724"/>
    <cellStyle name="Heading2 6" xfId="7725"/>
    <cellStyle name="Heading2 7" xfId="7726"/>
    <cellStyle name="Heading2 8" xfId="7727"/>
    <cellStyle name="Heading2_4.32E Depreciation Study Robs file" xfId="7728"/>
    <cellStyle name="Hyperlink 2" xfId="7729"/>
    <cellStyle name="Hyperlink 3" xfId="7730"/>
    <cellStyle name="Input [yellow]" xfId="7731"/>
    <cellStyle name="Input [yellow] 2" xfId="7732"/>
    <cellStyle name="Input [yellow] 2 2" xfId="7733"/>
    <cellStyle name="Input [yellow] 2 3" xfId="7734"/>
    <cellStyle name="Input [yellow] 2 4" xfId="7735"/>
    <cellStyle name="Input [yellow] 2 5" xfId="7736"/>
    <cellStyle name="Input [yellow] 3" xfId="7737"/>
    <cellStyle name="Input [yellow] 3 2" xfId="7738"/>
    <cellStyle name="Input [yellow] 3 3" xfId="7739"/>
    <cellStyle name="Input [yellow] 3 4" xfId="7740"/>
    <cellStyle name="Input [yellow] 3 5" xfId="7741"/>
    <cellStyle name="Input [yellow] 4" xfId="7742"/>
    <cellStyle name="Input [yellow] 4 2" xfId="7743"/>
    <cellStyle name="Input [yellow] 4 3" xfId="7744"/>
    <cellStyle name="Input [yellow] 4 4" xfId="7745"/>
    <cellStyle name="Input [yellow] 4 5" xfId="7746"/>
    <cellStyle name="Input [yellow] 5" xfId="7747"/>
    <cellStyle name="Input [yellow] 5 2" xfId="7748"/>
    <cellStyle name="Input [yellow] 6" xfId="7749"/>
    <cellStyle name="Input [yellow] 7" xfId="7750"/>
    <cellStyle name="Input [yellow] 8" xfId="7751"/>
    <cellStyle name="Input [yellow] 9" xfId="7752"/>
    <cellStyle name="Input [yellow]_(C) WHE Proforma with ITC cash grant 10 Yr Amort_for deferral_102809" xfId="7753"/>
    <cellStyle name="Input 10" xfId="7754"/>
    <cellStyle name="Input 11" xfId="7755"/>
    <cellStyle name="Input 12" xfId="7756"/>
    <cellStyle name="Input 13" xfId="7757"/>
    <cellStyle name="Input 14" xfId="7758"/>
    <cellStyle name="Input 15" xfId="7759"/>
    <cellStyle name="Input 16" xfId="7760"/>
    <cellStyle name="Input 17" xfId="7761"/>
    <cellStyle name="Input 18" xfId="7762"/>
    <cellStyle name="Input 19" xfId="7763"/>
    <cellStyle name="Input 2" xfId="7764"/>
    <cellStyle name="Input 2 2" xfId="7765"/>
    <cellStyle name="Input 2 2 2" xfId="7766"/>
    <cellStyle name="Input 2 2 3" xfId="7767"/>
    <cellStyle name="Input 2 3" xfId="7768"/>
    <cellStyle name="Input 3" xfId="7769"/>
    <cellStyle name="Input 3 2" xfId="7770"/>
    <cellStyle name="Input 3 3" xfId="7771"/>
    <cellStyle name="Input 3 4" xfId="7772"/>
    <cellStyle name="Input 3 5" xfId="7773"/>
    <cellStyle name="Input 4" xfId="7774"/>
    <cellStyle name="Input 4 2" xfId="7775"/>
    <cellStyle name="Input 4 3" xfId="7776"/>
    <cellStyle name="Input 4 4" xfId="7777"/>
    <cellStyle name="Input 5" xfId="7778"/>
    <cellStyle name="Input 6" xfId="7779"/>
    <cellStyle name="Input 7" xfId="7780"/>
    <cellStyle name="Input 8" xfId="7781"/>
    <cellStyle name="Input 9" xfId="7782"/>
    <cellStyle name="Input Cells" xfId="7783"/>
    <cellStyle name="Input Cells 2" xfId="7784"/>
    <cellStyle name="Input Cells 3" xfId="7785"/>
    <cellStyle name="Input Cells Percent" xfId="7786"/>
    <cellStyle name="Input Cells Percent 2" xfId="7787"/>
    <cellStyle name="Input Cells Percent 3" xfId="7788"/>
    <cellStyle name="Input Cells Percent_AURORA Total New" xfId="7789"/>
    <cellStyle name="Input Cells_4.34E Mint Farm Deferral" xfId="7790"/>
    <cellStyle name="line b - Style6" xfId="7791"/>
    <cellStyle name="Lines" xfId="7792"/>
    <cellStyle name="Lines 2" xfId="7793"/>
    <cellStyle name="Lines 3" xfId="7794"/>
    <cellStyle name="Lines 4" xfId="7795"/>
    <cellStyle name="Lines_Electric Rev Req Model (2009 GRC) Rebuttal" xfId="7796"/>
    <cellStyle name="LINKED" xfId="7797"/>
    <cellStyle name="LINKED 2" xfId="7798"/>
    <cellStyle name="LINKED 2 2" xfId="7799"/>
    <cellStyle name="LINKED 3" xfId="7800"/>
    <cellStyle name="LINKED 4" xfId="7801"/>
    <cellStyle name="Linked Cell 2" xfId="7802"/>
    <cellStyle name="Linked Cell 2 2" xfId="7803"/>
    <cellStyle name="Linked Cell 2 2 2" xfId="7804"/>
    <cellStyle name="Linked Cell 2 3" xfId="7805"/>
    <cellStyle name="Linked Cell 3" xfId="7806"/>
    <cellStyle name="Linked Cell 3 2" xfId="7807"/>
    <cellStyle name="Linked Cell 3 3" xfId="7808"/>
    <cellStyle name="Linked Cell 3 4" xfId="7809"/>
    <cellStyle name="Linked Cell 4" xfId="7810"/>
    <cellStyle name="Linked Cell 5" xfId="7811"/>
    <cellStyle name="Linked Cell 6" xfId="7812"/>
    <cellStyle name="Millares [0]_2AV_M_M " xfId="7813"/>
    <cellStyle name="Millares_2AV_M_M " xfId="7814"/>
    <cellStyle name="modified border" xfId="7815"/>
    <cellStyle name="modified border 2" xfId="7816"/>
    <cellStyle name="modified border 2 2" xfId="7817"/>
    <cellStyle name="modified border 2 3" xfId="7818"/>
    <cellStyle name="modified border 3" xfId="7819"/>
    <cellStyle name="modified border 3 2" xfId="7820"/>
    <cellStyle name="modified border 3 3" xfId="7821"/>
    <cellStyle name="modified border 4" xfId="7822"/>
    <cellStyle name="modified border 4 2" xfId="7823"/>
    <cellStyle name="modified border 4 3" xfId="7824"/>
    <cellStyle name="modified border 5" xfId="7825"/>
    <cellStyle name="modified border 5 2" xfId="7826"/>
    <cellStyle name="modified border 6" xfId="7827"/>
    <cellStyle name="modified border 7" xfId="7828"/>
    <cellStyle name="modified border 8" xfId="7829"/>
    <cellStyle name="modified border_4.34E Mint Farm Deferral" xfId="7830"/>
    <cellStyle name="modified border1" xfId="7831"/>
    <cellStyle name="modified border1 2" xfId="7832"/>
    <cellStyle name="modified border1 2 2" xfId="7833"/>
    <cellStyle name="modified border1 2 3" xfId="7834"/>
    <cellStyle name="modified border1 3" xfId="7835"/>
    <cellStyle name="modified border1 3 2" xfId="7836"/>
    <cellStyle name="modified border1 3 3" xfId="7837"/>
    <cellStyle name="modified border1 4" xfId="7838"/>
    <cellStyle name="modified border1 4 2" xfId="7839"/>
    <cellStyle name="modified border1 4 3" xfId="7840"/>
    <cellStyle name="modified border1 5" xfId="7841"/>
    <cellStyle name="modified border1 5 2" xfId="7842"/>
    <cellStyle name="modified border1 6" xfId="7843"/>
    <cellStyle name="modified border1 7" xfId="7844"/>
    <cellStyle name="modified border1 8" xfId="7845"/>
    <cellStyle name="modified border1_4.34E Mint Farm Deferral" xfId="7846"/>
    <cellStyle name="Moneda [0]_2AV_M_M " xfId="7847"/>
    <cellStyle name="Moneda_2AV_M_M " xfId="7848"/>
    <cellStyle name="Neutral 2" xfId="7849"/>
    <cellStyle name="Neutral 2 2" xfId="7850"/>
    <cellStyle name="Neutral 2 2 2" xfId="7851"/>
    <cellStyle name="Neutral 2 3" xfId="7852"/>
    <cellStyle name="Neutral 3" xfId="7853"/>
    <cellStyle name="Neutral 3 2" xfId="7854"/>
    <cellStyle name="Neutral 3 3" xfId="7855"/>
    <cellStyle name="Neutral 3 4" xfId="7856"/>
    <cellStyle name="Neutral 4" xfId="7857"/>
    <cellStyle name="Neutral 5" xfId="7858"/>
    <cellStyle name="Neutral 6" xfId="7859"/>
    <cellStyle name="no dec" xfId="7860"/>
    <cellStyle name="no dec 2" xfId="7861"/>
    <cellStyle name="no dec 2 2" xfId="7862"/>
    <cellStyle name="no dec 3" xfId="7863"/>
    <cellStyle name="no dec 4" xfId="7864"/>
    <cellStyle name="Normal" xfId="0" builtinId="0"/>
    <cellStyle name="Normal - Style1" xfId="7865"/>
    <cellStyle name="Normal - Style1 2" xfId="7866"/>
    <cellStyle name="Normal - Style1 2 2" xfId="7867"/>
    <cellStyle name="Normal - Style1 2 2 2" xfId="7868"/>
    <cellStyle name="Normal - Style1 2 3" xfId="7869"/>
    <cellStyle name="Normal - Style1 2 4" xfId="7870"/>
    <cellStyle name="Normal - Style1 3" xfId="7871"/>
    <cellStyle name="Normal - Style1 3 2" xfId="7872"/>
    <cellStyle name="Normal - Style1 3 2 2" xfId="7873"/>
    <cellStyle name="Normal - Style1 3 3" xfId="7874"/>
    <cellStyle name="Normal - Style1 3 4" xfId="7875"/>
    <cellStyle name="Normal - Style1 4" xfId="7876"/>
    <cellStyle name="Normal - Style1 4 2" xfId="7877"/>
    <cellStyle name="Normal - Style1 4 2 2" xfId="7878"/>
    <cellStyle name="Normal - Style1 4 3" xfId="7879"/>
    <cellStyle name="Normal - Style1 4 4" xfId="7880"/>
    <cellStyle name="Normal - Style1 5" xfId="7881"/>
    <cellStyle name="Normal - Style1 5 2" xfId="7882"/>
    <cellStyle name="Normal - Style1 5 3" xfId="7883"/>
    <cellStyle name="Normal - Style1 5 4" xfId="7884"/>
    <cellStyle name="Normal - Style1 6" xfId="7885"/>
    <cellStyle name="Normal - Style1 6 2" xfId="7886"/>
    <cellStyle name="Normal - Style1 6 2 2" xfId="7887"/>
    <cellStyle name="Normal - Style1 6 3" xfId="7888"/>
    <cellStyle name="Normal - Style1 6 4" xfId="7889"/>
    <cellStyle name="Normal - Style1 7" xfId="7890"/>
    <cellStyle name="Normal - Style1 8" xfId="7891"/>
    <cellStyle name="Normal - Style1_(C) WHE Proforma with ITC cash grant 10 Yr Amort_for deferral_102809" xfId="7892"/>
    <cellStyle name="Normal 1" xfId="7893"/>
    <cellStyle name="Normal 1 2" xfId="7894"/>
    <cellStyle name="Normal 10" xfId="7895"/>
    <cellStyle name="Normal 10 2" xfId="7896"/>
    <cellStyle name="Normal 10 2 2" xfId="7897"/>
    <cellStyle name="Normal 10 2 2 2" xfId="7898"/>
    <cellStyle name="Normal 10 2 2 3" xfId="7899"/>
    <cellStyle name="Normal 10 2 3" xfId="7900"/>
    <cellStyle name="Normal 10 2 4" xfId="7901"/>
    <cellStyle name="Normal 10 3" xfId="7902"/>
    <cellStyle name="Normal 10 3 2" xfId="7903"/>
    <cellStyle name="Normal 10 3 2 2" xfId="7904"/>
    <cellStyle name="Normal 10 3 3" xfId="7905"/>
    <cellStyle name="Normal 10 3 4" xfId="7906"/>
    <cellStyle name="Normal 10 4" xfId="7907"/>
    <cellStyle name="Normal 10 4 2" xfId="7908"/>
    <cellStyle name="Normal 10 4 2 2" xfId="7909"/>
    <cellStyle name="Normal 10 4 3" xfId="7910"/>
    <cellStyle name="Normal 10 5" xfId="7911"/>
    <cellStyle name="Normal 10 5 2" xfId="7912"/>
    <cellStyle name="Normal 10 5 3" xfId="7913"/>
    <cellStyle name="Normal 10 6" xfId="7914"/>
    <cellStyle name="Normal 10 6 2" xfId="7915"/>
    <cellStyle name="Normal 10 7" xfId="7916"/>
    <cellStyle name="Normal 10 8" xfId="7917"/>
    <cellStyle name="Normal 10 9" xfId="7918"/>
    <cellStyle name="Normal 10_ Price Inputs" xfId="7919"/>
    <cellStyle name="Normal 100" xfId="7920"/>
    <cellStyle name="Normal 101" xfId="7921"/>
    <cellStyle name="Normal 102" xfId="7922"/>
    <cellStyle name="Normal 103" xfId="7923"/>
    <cellStyle name="Normal 104" xfId="7924"/>
    <cellStyle name="Normal 105" xfId="7925"/>
    <cellStyle name="Normal 106" xfId="7926"/>
    <cellStyle name="Normal 107" xfId="7927"/>
    <cellStyle name="Normal 108" xfId="7928"/>
    <cellStyle name="Normal 109" xfId="7929"/>
    <cellStyle name="Normal 11" xfId="7930"/>
    <cellStyle name="Normal 11 2" xfId="7931"/>
    <cellStyle name="Normal 11 2 2" xfId="7932"/>
    <cellStyle name="Normal 11 2 2 2" xfId="7933"/>
    <cellStyle name="Normal 11 2 3" xfId="7934"/>
    <cellStyle name="Normal 11 3" xfId="7935"/>
    <cellStyle name="Normal 11 3 2" xfId="7936"/>
    <cellStyle name="Normal 11 3 3" xfId="7937"/>
    <cellStyle name="Normal 11 4" xfId="7938"/>
    <cellStyle name="Normal 11 4 2" xfId="7939"/>
    <cellStyle name="Normal 11 5" xfId="7940"/>
    <cellStyle name="Normal 11 6" xfId="7941"/>
    <cellStyle name="Normal 11 7" xfId="7942"/>
    <cellStyle name="Normal 11_16.37E Wild Horse Expansion DeferralRevwrkingfile SF" xfId="7943"/>
    <cellStyle name="Normal 110" xfId="7944"/>
    <cellStyle name="Normal 111" xfId="7945"/>
    <cellStyle name="Normal 112" xfId="7946"/>
    <cellStyle name="Normal 112 2" xfId="7947"/>
    <cellStyle name="Normal 113" xfId="7948"/>
    <cellStyle name="Normal 114" xfId="7949"/>
    <cellStyle name="Normal 115" xfId="7950"/>
    <cellStyle name="Normal 116" xfId="7951"/>
    <cellStyle name="Normal 116 2" xfId="7952"/>
    <cellStyle name="Normal 117" xfId="7953"/>
    <cellStyle name="Normal 118" xfId="7954"/>
    <cellStyle name="Normal 119" xfId="7955"/>
    <cellStyle name="Normal 12" xfId="7956"/>
    <cellStyle name="Normal 12 2" xfId="7957"/>
    <cellStyle name="Normal 12 2 2" xfId="7958"/>
    <cellStyle name="Normal 12 2 2 2" xfId="7959"/>
    <cellStyle name="Normal 12 2 3" xfId="7960"/>
    <cellStyle name="Normal 12 3" xfId="7961"/>
    <cellStyle name="Normal 12 3 2" xfId="7962"/>
    <cellStyle name="Normal 12 3 3" xfId="7963"/>
    <cellStyle name="Normal 12 4" xfId="7964"/>
    <cellStyle name="Normal 12 4 2" xfId="7965"/>
    <cellStyle name="Normal 12 5" xfId="7966"/>
    <cellStyle name="Normal 12 6" xfId="7967"/>
    <cellStyle name="Normal 12 7" xfId="7968"/>
    <cellStyle name="Normal 12_2011 CBR Rev Calc by schedule" xfId="7969"/>
    <cellStyle name="Normal 120" xfId="7970"/>
    <cellStyle name="Normal 121" xfId="7971"/>
    <cellStyle name="Normal 122" xfId="7972"/>
    <cellStyle name="Normal 123" xfId="7973"/>
    <cellStyle name="Normal 124" xfId="7974"/>
    <cellStyle name="Normal 125" xfId="7975"/>
    <cellStyle name="Normal 126" xfId="7976"/>
    <cellStyle name="Normal 127" xfId="7977"/>
    <cellStyle name="Normal 128" xfId="7978"/>
    <cellStyle name="Normal 129" xfId="7979"/>
    <cellStyle name="Normal 13" xfId="7980"/>
    <cellStyle name="Normal 13 2" xfId="7981"/>
    <cellStyle name="Normal 13 2 2" xfId="7982"/>
    <cellStyle name="Normal 13 2 2 2" xfId="7983"/>
    <cellStyle name="Normal 13 2 3" xfId="7984"/>
    <cellStyle name="Normal 13 3" xfId="7985"/>
    <cellStyle name="Normal 13 3 2" xfId="7986"/>
    <cellStyle name="Normal 13 3 3" xfId="7987"/>
    <cellStyle name="Normal 13 4" xfId="7988"/>
    <cellStyle name="Normal 13 4 2" xfId="7989"/>
    <cellStyle name="Normal 13 5" xfId="7990"/>
    <cellStyle name="Normal 13 6" xfId="7991"/>
    <cellStyle name="Normal 13 7" xfId="7992"/>
    <cellStyle name="Normal 13_2011 CBR Rev Calc by schedule" xfId="7993"/>
    <cellStyle name="Normal 130" xfId="7994"/>
    <cellStyle name="Normal 131" xfId="7995"/>
    <cellStyle name="Normal 132" xfId="7996"/>
    <cellStyle name="Normal 133" xfId="7997"/>
    <cellStyle name="Normal 134" xfId="7998"/>
    <cellStyle name="Normal 135" xfId="7999"/>
    <cellStyle name="Normal 136" xfId="8000"/>
    <cellStyle name="Normal 137" xfId="8001"/>
    <cellStyle name="Normal 138" xfId="8002"/>
    <cellStyle name="Normal 139" xfId="8003"/>
    <cellStyle name="Normal 14" xfId="8004"/>
    <cellStyle name="Normal 14 2" xfId="8005"/>
    <cellStyle name="Normal 14 2 2" xfId="8006"/>
    <cellStyle name="Normal 14 3" xfId="8007"/>
    <cellStyle name="Normal 14 4" xfId="8008"/>
    <cellStyle name="Normal 14_2011 CBR Rev Calc by schedule" xfId="8009"/>
    <cellStyle name="Normal 140" xfId="8010"/>
    <cellStyle name="Normal 141" xfId="8011"/>
    <cellStyle name="Normal 142" xfId="8012"/>
    <cellStyle name="Normal 143" xfId="8013"/>
    <cellStyle name="Normal 144" xfId="8014"/>
    <cellStyle name="Normal 145" xfId="8015"/>
    <cellStyle name="Normal 146" xfId="8016"/>
    <cellStyle name="Normal 147" xfId="8017"/>
    <cellStyle name="Normal 148" xfId="8018"/>
    <cellStyle name="Normal 149" xfId="8019"/>
    <cellStyle name="Normal 15" xfId="8020"/>
    <cellStyle name="Normal 15 2" xfId="8021"/>
    <cellStyle name="Normal 15 3" xfId="8022"/>
    <cellStyle name="Normal 15 3 2" xfId="8023"/>
    <cellStyle name="Normal 15 3 3" xfId="8024"/>
    <cellStyle name="Normal 15 4" xfId="8025"/>
    <cellStyle name="Normal 15 4 2" xfId="8026"/>
    <cellStyle name="Normal 15 5" xfId="8027"/>
    <cellStyle name="Normal 15 6" xfId="8028"/>
    <cellStyle name="Normal 15 7" xfId="8029"/>
    <cellStyle name="Normal 15_2011 CBR Rev Calc by schedule" xfId="8030"/>
    <cellStyle name="Normal 150" xfId="8031"/>
    <cellStyle name="Normal 151" xfId="8032"/>
    <cellStyle name="Normal 16" xfId="8033"/>
    <cellStyle name="Normal 16 2" xfId="8034"/>
    <cellStyle name="Normal 16 3" xfId="8035"/>
    <cellStyle name="Normal 16 3 2" xfId="8036"/>
    <cellStyle name="Normal 16 3 3" xfId="8037"/>
    <cellStyle name="Normal 16 4" xfId="8038"/>
    <cellStyle name="Normal 16 4 2" xfId="8039"/>
    <cellStyle name="Normal 16 5" xfId="8040"/>
    <cellStyle name="Normal 16 6" xfId="8041"/>
    <cellStyle name="Normal 16 7" xfId="8042"/>
    <cellStyle name="Normal 16_2011 CBR Rev Calc by schedule" xfId="8043"/>
    <cellStyle name="Normal 17" xfId="8044"/>
    <cellStyle name="Normal 17 2" xfId="8045"/>
    <cellStyle name="Normal 17 3" xfId="8046"/>
    <cellStyle name="Normal 17 3 2" xfId="8047"/>
    <cellStyle name="Normal 17 4" xfId="8048"/>
    <cellStyle name="Normal 17 5" xfId="8049"/>
    <cellStyle name="Normal 18" xfId="8050"/>
    <cellStyle name="Normal 18 2" xfId="8051"/>
    <cellStyle name="Normal 18 3" xfId="8052"/>
    <cellStyle name="Normal 18 3 2" xfId="8053"/>
    <cellStyle name="Normal 18 4" xfId="8054"/>
    <cellStyle name="Normal 18 5" xfId="8055"/>
    <cellStyle name="Normal 19" xfId="8056"/>
    <cellStyle name="Normal 19 2" xfId="8057"/>
    <cellStyle name="Normal 19 3" xfId="8058"/>
    <cellStyle name="Normal 19 3 2" xfId="8059"/>
    <cellStyle name="Normal 19 4" xfId="8060"/>
    <cellStyle name="Normal 2" xfId="4"/>
    <cellStyle name="Normal 2 10" xfId="8061"/>
    <cellStyle name="Normal 2 10 2" xfId="8062"/>
    <cellStyle name="Normal 2 10 2 2" xfId="8063"/>
    <cellStyle name="Normal 2 10 3" xfId="8064"/>
    <cellStyle name="Normal 2 11" xfId="8065"/>
    <cellStyle name="Normal 2 11 2" xfId="8066"/>
    <cellStyle name="Normal 2 12" xfId="8067"/>
    <cellStyle name="Normal 2 2" xfId="8068"/>
    <cellStyle name="Normal 2 2 10" xfId="8069"/>
    <cellStyle name="Normal 2 2 11" xfId="8070"/>
    <cellStyle name="Normal 2 2 2" xfId="8071"/>
    <cellStyle name="Normal 2 2 2 2" xfId="8072"/>
    <cellStyle name="Normal 2 2 2 2 2" xfId="8073"/>
    <cellStyle name="Normal 2 2 2 3" xfId="8074"/>
    <cellStyle name="Normal 2 2 2 3 2" xfId="8075"/>
    <cellStyle name="Normal 2 2 2 4" xfId="8076"/>
    <cellStyle name="Normal 2 2 2 5" xfId="8077"/>
    <cellStyle name="Normal 2 2 2 6" xfId="8078"/>
    <cellStyle name="Normal 2 2 2 7" xfId="8079"/>
    <cellStyle name="Normal 2 2 2_Chelan PUD Power Costs (8-10)" xfId="8080"/>
    <cellStyle name="Normal 2 2 3" xfId="8081"/>
    <cellStyle name="Normal 2 2 3 2" xfId="8082"/>
    <cellStyle name="Normal 2 2 3 3" xfId="8083"/>
    <cellStyle name="Normal 2 2 4" xfId="8084"/>
    <cellStyle name="Normal 2 2 4 2" xfId="8085"/>
    <cellStyle name="Normal 2 2 5" xfId="8086"/>
    <cellStyle name="Normal 2 2 6" xfId="8087"/>
    <cellStyle name="Normal 2 2 7" xfId="8088"/>
    <cellStyle name="Normal 2 2 8" xfId="8089"/>
    <cellStyle name="Normal 2 2 9" xfId="8090"/>
    <cellStyle name="Normal 2 2_ Price Inputs" xfId="8091"/>
    <cellStyle name="Normal 2 3" xfId="8092"/>
    <cellStyle name="Normal 2 3 2" xfId="8093"/>
    <cellStyle name="Normal 2 3 3" xfId="8094"/>
    <cellStyle name="Normal 2 3 4" xfId="8095"/>
    <cellStyle name="Normal 2 4" xfId="8096"/>
    <cellStyle name="Normal 2 4 2" xfId="8097"/>
    <cellStyle name="Normal 2 4 3" xfId="8098"/>
    <cellStyle name="Normal 2 5" xfId="8099"/>
    <cellStyle name="Normal 2 5 2" xfId="8100"/>
    <cellStyle name="Normal 2 5 3" xfId="8101"/>
    <cellStyle name="Normal 2 6" xfId="8102"/>
    <cellStyle name="Normal 2 6 2" xfId="8103"/>
    <cellStyle name="Normal 2 6 2 2" xfId="8104"/>
    <cellStyle name="Normal 2 6 3" xfId="8105"/>
    <cellStyle name="Normal 2 6 4" xfId="8106"/>
    <cellStyle name="Normal 2 6 5" xfId="8107"/>
    <cellStyle name="Normal 2 6 6" xfId="8108"/>
    <cellStyle name="Normal 2 7" xfId="8109"/>
    <cellStyle name="Normal 2 7 2" xfId="8110"/>
    <cellStyle name="Normal 2 7 2 2" xfId="8111"/>
    <cellStyle name="Normal 2 7 3" xfId="8112"/>
    <cellStyle name="Normal 2 7 4" xfId="8113"/>
    <cellStyle name="Normal 2 8" xfId="8114"/>
    <cellStyle name="Normal 2 8 2" xfId="8115"/>
    <cellStyle name="Normal 2 8 2 2" xfId="8116"/>
    <cellStyle name="Normal 2 8 2 2 2" xfId="8117"/>
    <cellStyle name="Normal 2 8 2 3" xfId="8118"/>
    <cellStyle name="Normal 2 8 3" xfId="8119"/>
    <cellStyle name="Normal 2 8 3 2" xfId="8120"/>
    <cellStyle name="Normal 2 8 4" xfId="8121"/>
    <cellStyle name="Normal 2 8 5" xfId="8122"/>
    <cellStyle name="Normal 2 9" xfId="8123"/>
    <cellStyle name="Normal 2 9 2" xfId="8124"/>
    <cellStyle name="Normal 2 9 2 2" xfId="8125"/>
    <cellStyle name="Normal 2 9 3" xfId="8126"/>
    <cellStyle name="Normal 2 9 4" xfId="8127"/>
    <cellStyle name="Normal 2_16.37E Wild Horse Expansion DeferralRevwrkingfile SF" xfId="8128"/>
    <cellStyle name="Normal 20" xfId="8129"/>
    <cellStyle name="Normal 20 2" xfId="8130"/>
    <cellStyle name="Normal 20 2 2" xfId="8131"/>
    <cellStyle name="Normal 20 3" xfId="8132"/>
    <cellStyle name="Normal 20 3 2" xfId="8133"/>
    <cellStyle name="Normal 20 4" xfId="8134"/>
    <cellStyle name="Normal 20 4 2" xfId="8135"/>
    <cellStyle name="Normal 20 5" xfId="8136"/>
    <cellStyle name="Normal 20 6" xfId="8137"/>
    <cellStyle name="Normal 21" xfId="8138"/>
    <cellStyle name="Normal 21 2" xfId="8139"/>
    <cellStyle name="Normal 21 2 2" xfId="8140"/>
    <cellStyle name="Normal 21 2 3" xfId="8141"/>
    <cellStyle name="Normal 21 3" xfId="8142"/>
    <cellStyle name="Normal 21 3 2" xfId="8143"/>
    <cellStyle name="Normal 21 4" xfId="8144"/>
    <cellStyle name="Normal 21 5" xfId="8145"/>
    <cellStyle name="Normal 21 6" xfId="8146"/>
    <cellStyle name="Normal 22" xfId="8147"/>
    <cellStyle name="Normal 22 2" xfId="8148"/>
    <cellStyle name="Normal 22 2 2" xfId="8149"/>
    <cellStyle name="Normal 22 2 3" xfId="8150"/>
    <cellStyle name="Normal 22 3" xfId="8151"/>
    <cellStyle name="Normal 22 3 2" xfId="8152"/>
    <cellStyle name="Normal 22 4" xfId="8153"/>
    <cellStyle name="Normal 22 5" xfId="8154"/>
    <cellStyle name="Normal 22 6" xfId="8155"/>
    <cellStyle name="Normal 23" xfId="8156"/>
    <cellStyle name="Normal 23 2" xfId="8157"/>
    <cellStyle name="Normal 23 2 2" xfId="8158"/>
    <cellStyle name="Normal 23 2 3" xfId="8159"/>
    <cellStyle name="Normal 23 3" xfId="8160"/>
    <cellStyle name="Normal 23 3 2" xfId="8161"/>
    <cellStyle name="Normal 23 4" xfId="8162"/>
    <cellStyle name="Normal 23 5" xfId="8163"/>
    <cellStyle name="Normal 23 6" xfId="8164"/>
    <cellStyle name="Normal 24" xfId="8165"/>
    <cellStyle name="Normal 24 2" xfId="8166"/>
    <cellStyle name="Normal 24 2 2" xfId="8167"/>
    <cellStyle name="Normal 24 2 3" xfId="8168"/>
    <cellStyle name="Normal 24 3" xfId="8169"/>
    <cellStyle name="Normal 24 3 2" xfId="8170"/>
    <cellStyle name="Normal 24 4" xfId="8171"/>
    <cellStyle name="Normal 24 5" xfId="8172"/>
    <cellStyle name="Normal 25" xfId="8173"/>
    <cellStyle name="Normal 25 2" xfId="8174"/>
    <cellStyle name="Normal 25 2 2" xfId="8175"/>
    <cellStyle name="Normal 25 2 3" xfId="8176"/>
    <cellStyle name="Normal 25 3" xfId="8177"/>
    <cellStyle name="Normal 25 3 2" xfId="8178"/>
    <cellStyle name="Normal 25 4" xfId="8179"/>
    <cellStyle name="Normal 25 5" xfId="8180"/>
    <cellStyle name="Normal 26" xfId="8181"/>
    <cellStyle name="Normal 26 2" xfId="8182"/>
    <cellStyle name="Normal 26 2 2" xfId="8183"/>
    <cellStyle name="Normal 26 2 3" xfId="8184"/>
    <cellStyle name="Normal 26 3" xfId="8185"/>
    <cellStyle name="Normal 26 3 2" xfId="8186"/>
    <cellStyle name="Normal 26 4" xfId="8187"/>
    <cellStyle name="Normal 26 5" xfId="8188"/>
    <cellStyle name="Normal 27" xfId="8189"/>
    <cellStyle name="Normal 27 2" xfId="8190"/>
    <cellStyle name="Normal 27 2 2" xfId="8191"/>
    <cellStyle name="Normal 27 2 3" xfId="8192"/>
    <cellStyle name="Normal 27 3" xfId="8193"/>
    <cellStyle name="Normal 27 3 2" xfId="8194"/>
    <cellStyle name="Normal 27 4" xfId="8195"/>
    <cellStyle name="Normal 27 5" xfId="8196"/>
    <cellStyle name="Normal 28" xfId="8197"/>
    <cellStyle name="Normal 28 2" xfId="8198"/>
    <cellStyle name="Normal 28 2 2" xfId="8199"/>
    <cellStyle name="Normal 28 2 3" xfId="8200"/>
    <cellStyle name="Normal 28 3" xfId="8201"/>
    <cellStyle name="Normal 28 3 2" xfId="8202"/>
    <cellStyle name="Normal 28 4" xfId="8203"/>
    <cellStyle name="Normal 28 5" xfId="8204"/>
    <cellStyle name="Normal 29" xfId="8205"/>
    <cellStyle name="Normal 29 2" xfId="8206"/>
    <cellStyle name="Normal 29 2 2" xfId="8207"/>
    <cellStyle name="Normal 29 2 3" xfId="8208"/>
    <cellStyle name="Normal 29 3" xfId="8209"/>
    <cellStyle name="Normal 29 3 2" xfId="8210"/>
    <cellStyle name="Normal 29 4" xfId="8211"/>
    <cellStyle name="Normal 29 5" xfId="8212"/>
    <cellStyle name="Normal 3" xfId="8213"/>
    <cellStyle name="Normal 3 10" xfId="8214"/>
    <cellStyle name="Normal 3 2" xfId="8215"/>
    <cellStyle name="Normal 3 2 2" xfId="8216"/>
    <cellStyle name="Normal 3 2 2 2" xfId="8217"/>
    <cellStyle name="Normal 3 2 3" xfId="8218"/>
    <cellStyle name="Normal 3 2 4" xfId="8219"/>
    <cellStyle name="Normal 3 2 5" xfId="8220"/>
    <cellStyle name="Normal 3 2 6" xfId="8221"/>
    <cellStyle name="Normal 3 2_Chelan PUD Power Costs (8-10)" xfId="8222"/>
    <cellStyle name="Normal 3 3" xfId="8223"/>
    <cellStyle name="Normal 3 3 2" xfId="8224"/>
    <cellStyle name="Normal 3 3 2 2" xfId="8225"/>
    <cellStyle name="Normal 3 3 2 3" xfId="8226"/>
    <cellStyle name="Normal 3 3 3" xfId="8227"/>
    <cellStyle name="Normal 3 3 4" xfId="8228"/>
    <cellStyle name="Normal 3 3 5" xfId="8229"/>
    <cellStyle name="Normal 3 3 6" xfId="8230"/>
    <cellStyle name="Normal 3 4" xfId="8231"/>
    <cellStyle name="Normal 3 4 2" xfId="8232"/>
    <cellStyle name="Normal 3 4 2 2" xfId="8233"/>
    <cellStyle name="Normal 3 4 3" xfId="8234"/>
    <cellStyle name="Normal 3 4 3 2" xfId="8235"/>
    <cellStyle name="Normal 3 4 4" xfId="8236"/>
    <cellStyle name="Normal 3 4 4 2" xfId="8237"/>
    <cellStyle name="Normal 3 4 5" xfId="8238"/>
    <cellStyle name="Normal 3 5" xfId="8239"/>
    <cellStyle name="Normal 3 5 2" xfId="8240"/>
    <cellStyle name="Normal 3 6" xfId="8241"/>
    <cellStyle name="Normal 3 6 2" xfId="8242"/>
    <cellStyle name="Normal 3 7" xfId="8243"/>
    <cellStyle name="Normal 3 8" xfId="8244"/>
    <cellStyle name="Normal 3 9" xfId="8245"/>
    <cellStyle name="Normal 3_ Price Inputs" xfId="8246"/>
    <cellStyle name="Normal 30" xfId="8247"/>
    <cellStyle name="Normal 30 2" xfId="8248"/>
    <cellStyle name="Normal 30 2 2" xfId="8249"/>
    <cellStyle name="Normal 30 2 3" xfId="8250"/>
    <cellStyle name="Normal 30 3" xfId="8251"/>
    <cellStyle name="Normal 30 3 2" xfId="8252"/>
    <cellStyle name="Normal 30 4" xfId="8253"/>
    <cellStyle name="Normal 30 5" xfId="8254"/>
    <cellStyle name="Normal 31" xfId="8255"/>
    <cellStyle name="Normal 31 2" xfId="8256"/>
    <cellStyle name="Normal 31 2 2" xfId="8257"/>
    <cellStyle name="Normal 31 2 3" xfId="8258"/>
    <cellStyle name="Normal 31 3" xfId="8259"/>
    <cellStyle name="Normal 31 3 2" xfId="8260"/>
    <cellStyle name="Normal 31 4" xfId="8261"/>
    <cellStyle name="Normal 31 5" xfId="8262"/>
    <cellStyle name="Normal 32" xfId="8263"/>
    <cellStyle name="Normal 32 2" xfId="8264"/>
    <cellStyle name="Normal 32 2 2" xfId="8265"/>
    <cellStyle name="Normal 32 2 3" xfId="8266"/>
    <cellStyle name="Normal 32 3" xfId="8267"/>
    <cellStyle name="Normal 32 3 2" xfId="8268"/>
    <cellStyle name="Normal 32 4" xfId="8269"/>
    <cellStyle name="Normal 32 5" xfId="8270"/>
    <cellStyle name="Normal 33" xfId="8271"/>
    <cellStyle name="Normal 33 2" xfId="8272"/>
    <cellStyle name="Normal 33 2 2" xfId="8273"/>
    <cellStyle name="Normal 33 2 3" xfId="8274"/>
    <cellStyle name="Normal 33 3" xfId="8275"/>
    <cellStyle name="Normal 33 3 2" xfId="8276"/>
    <cellStyle name="Normal 33 4" xfId="8277"/>
    <cellStyle name="Normal 33 5" xfId="8278"/>
    <cellStyle name="Normal 34" xfId="8279"/>
    <cellStyle name="Normal 34 2" xfId="8280"/>
    <cellStyle name="Normal 34 2 2" xfId="8281"/>
    <cellStyle name="Normal 34 2 3" xfId="8282"/>
    <cellStyle name="Normal 34 3" xfId="8283"/>
    <cellStyle name="Normal 34 3 2" xfId="8284"/>
    <cellStyle name="Normal 34 4" xfId="8285"/>
    <cellStyle name="Normal 34 5" xfId="8286"/>
    <cellStyle name="Normal 35" xfId="8287"/>
    <cellStyle name="Normal 35 2" xfId="8288"/>
    <cellStyle name="Normal 35 2 2" xfId="8289"/>
    <cellStyle name="Normal 35 2 3" xfId="8290"/>
    <cellStyle name="Normal 35 3" xfId="8291"/>
    <cellStyle name="Normal 35 3 2" xfId="8292"/>
    <cellStyle name="Normal 35 4" xfId="8293"/>
    <cellStyle name="Normal 35 5" xfId="8294"/>
    <cellStyle name="Normal 36" xfId="8295"/>
    <cellStyle name="Normal 36 2" xfId="8296"/>
    <cellStyle name="Normal 36 2 2" xfId="8297"/>
    <cellStyle name="Normal 36 2 3" xfId="8298"/>
    <cellStyle name="Normal 36 3" xfId="8299"/>
    <cellStyle name="Normal 36 3 2" xfId="8300"/>
    <cellStyle name="Normal 36 4" xfId="8301"/>
    <cellStyle name="Normal 36 5" xfId="8302"/>
    <cellStyle name="Normal 37" xfId="8303"/>
    <cellStyle name="Normal 37 2" xfId="8304"/>
    <cellStyle name="Normal 37 2 2" xfId="8305"/>
    <cellStyle name="Normal 37 2 3" xfId="8306"/>
    <cellStyle name="Normal 37 3" xfId="8307"/>
    <cellStyle name="Normal 37 3 2" xfId="8308"/>
    <cellStyle name="Normal 37 4" xfId="8309"/>
    <cellStyle name="Normal 37 5" xfId="8310"/>
    <cellStyle name="Normal 38" xfId="8311"/>
    <cellStyle name="Normal 38 2" xfId="8312"/>
    <cellStyle name="Normal 38 2 2" xfId="8313"/>
    <cellStyle name="Normal 38 2 3" xfId="8314"/>
    <cellStyle name="Normal 38 3" xfId="8315"/>
    <cellStyle name="Normal 38 3 2" xfId="8316"/>
    <cellStyle name="Normal 38 4" xfId="8317"/>
    <cellStyle name="Normal 38 5" xfId="8318"/>
    <cellStyle name="Normal 39" xfId="8319"/>
    <cellStyle name="Normal 39 2" xfId="8320"/>
    <cellStyle name="Normal 39 2 2" xfId="8321"/>
    <cellStyle name="Normal 39 2 3" xfId="8322"/>
    <cellStyle name="Normal 39 3" xfId="8323"/>
    <cellStyle name="Normal 39 3 2" xfId="8324"/>
    <cellStyle name="Normal 39 4" xfId="8325"/>
    <cellStyle name="Normal 39 5" xfId="8326"/>
    <cellStyle name="Normal 4" xfId="8327"/>
    <cellStyle name="Normal 4 2" xfId="8328"/>
    <cellStyle name="Normal 4 2 2" xfId="8329"/>
    <cellStyle name="Normal 4 2 2 2" xfId="8330"/>
    <cellStyle name="Normal 4 2 2 3" xfId="8331"/>
    <cellStyle name="Normal 4 2 3" xfId="8332"/>
    <cellStyle name="Normal 4 2 3 2" xfId="8333"/>
    <cellStyle name="Normal 4 2 4" xfId="8334"/>
    <cellStyle name="Normal 4 2 5" xfId="8335"/>
    <cellStyle name="Normal 4 2 6" xfId="8336"/>
    <cellStyle name="Normal 4 3" xfId="8337"/>
    <cellStyle name="Normal 4 3 2" xfId="8338"/>
    <cellStyle name="Normal 4 4" xfId="8339"/>
    <cellStyle name="Normal 4 4 2" xfId="8340"/>
    <cellStyle name="Normal 4 5" xfId="8341"/>
    <cellStyle name="Normal 4 5 2" xfId="8342"/>
    <cellStyle name="Normal 4 6" xfId="8343"/>
    <cellStyle name="Normal 4 7" xfId="8344"/>
    <cellStyle name="Normal 4_ Price Inputs" xfId="8345"/>
    <cellStyle name="Normal 40" xfId="8346"/>
    <cellStyle name="Normal 40 2" xfId="8347"/>
    <cellStyle name="Normal 41" xfId="8348"/>
    <cellStyle name="Normal 41 2" xfId="8349"/>
    <cellStyle name="Normal 41 2 2" xfId="8350"/>
    <cellStyle name="Normal 41 3" xfId="8351"/>
    <cellStyle name="Normal 41 3 2" xfId="8352"/>
    <cellStyle name="Normal 41 4" xfId="8353"/>
    <cellStyle name="Normal 41 4 2" xfId="8354"/>
    <cellStyle name="Normal 42" xfId="8355"/>
    <cellStyle name="Normal 42 2" xfId="8356"/>
    <cellStyle name="Normal 42 2 2" xfId="8357"/>
    <cellStyle name="Normal 42 2 2 2" xfId="8358"/>
    <cellStyle name="Normal 42 2 3" xfId="8359"/>
    <cellStyle name="Normal 42 3" xfId="8360"/>
    <cellStyle name="Normal 42 3 2" xfId="8361"/>
    <cellStyle name="Normal 42 4" xfId="8362"/>
    <cellStyle name="Normal 42 4 2" xfId="8363"/>
    <cellStyle name="Normal 42 5" xfId="8364"/>
    <cellStyle name="Normal 42 5 2" xfId="8365"/>
    <cellStyle name="Normal 43" xfId="8366"/>
    <cellStyle name="Normal 43 2" xfId="8367"/>
    <cellStyle name="Normal 43 3" xfId="8368"/>
    <cellStyle name="Normal 43 3 2" xfId="8369"/>
    <cellStyle name="Normal 44" xfId="8370"/>
    <cellStyle name="Normal 44 2" xfId="8371"/>
    <cellStyle name="Normal 44 2 2" xfId="8372"/>
    <cellStyle name="Normal 44 2 2 2" xfId="8373"/>
    <cellStyle name="Normal 44 2 3" xfId="8374"/>
    <cellStyle name="Normal 44 2 4" xfId="8375"/>
    <cellStyle name="Normal 44 3" xfId="8376"/>
    <cellStyle name="Normal 44 3 2" xfId="8377"/>
    <cellStyle name="Normal 44 3 3" xfId="8378"/>
    <cellStyle name="Normal 44 4" xfId="8379"/>
    <cellStyle name="Normal 44 4 2" xfId="8380"/>
    <cellStyle name="Normal 44 5" xfId="8381"/>
    <cellStyle name="Normal 44 5 2" xfId="8382"/>
    <cellStyle name="Normal 44 6" xfId="8383"/>
    <cellStyle name="Normal 44 7" xfId="8384"/>
    <cellStyle name="Normal 45" xfId="8385"/>
    <cellStyle name="Normal 45 2" xfId="8386"/>
    <cellStyle name="Normal 45 2 2" xfId="8387"/>
    <cellStyle name="Normal 45 3" xfId="8388"/>
    <cellStyle name="Normal 45 4" xfId="8389"/>
    <cellStyle name="Normal 45 5" xfId="8390"/>
    <cellStyle name="Normal 45 6" xfId="8391"/>
    <cellStyle name="Normal 46" xfId="8392"/>
    <cellStyle name="Normal 46 2" xfId="8393"/>
    <cellStyle name="Normal 46 2 2" xfId="8394"/>
    <cellStyle name="Normal 46 2 3" xfId="8395"/>
    <cellStyle name="Normal 46 3" xfId="8396"/>
    <cellStyle name="Normal 46 4" xfId="8397"/>
    <cellStyle name="Normal 46 5" xfId="8398"/>
    <cellStyle name="Normal 46 6" xfId="8399"/>
    <cellStyle name="Normal 47" xfId="8400"/>
    <cellStyle name="Normal 47 2" xfId="8401"/>
    <cellStyle name="Normal 47 2 2" xfId="8402"/>
    <cellStyle name="Normal 47 3" xfId="8403"/>
    <cellStyle name="Normal 47 3 2" xfId="8404"/>
    <cellStyle name="Normal 47 4" xfId="8405"/>
    <cellStyle name="Normal 47 4 2" xfId="8406"/>
    <cellStyle name="Normal 47 5" xfId="8407"/>
    <cellStyle name="Normal 48" xfId="8408"/>
    <cellStyle name="Normal 48 2" xfId="8409"/>
    <cellStyle name="Normal 48 2 2" xfId="8410"/>
    <cellStyle name="Normal 48 3" xfId="8411"/>
    <cellStyle name="Normal 48 3 2" xfId="8412"/>
    <cellStyle name="Normal 48 4" xfId="8413"/>
    <cellStyle name="Normal 48 4 2" xfId="8414"/>
    <cellStyle name="Normal 49" xfId="8415"/>
    <cellStyle name="Normal 49 2" xfId="8416"/>
    <cellStyle name="Normal 49 2 2" xfId="8417"/>
    <cellStyle name="Normal 49 3" xfId="8418"/>
    <cellStyle name="Normal 49 3 2" xfId="8419"/>
    <cellStyle name="Normal 49 4" xfId="8420"/>
    <cellStyle name="Normal 49 4 2" xfId="8421"/>
    <cellStyle name="Normal 5" xfId="8422"/>
    <cellStyle name="Normal 5 2" xfId="8423"/>
    <cellStyle name="Normal 5 2 2" xfId="8424"/>
    <cellStyle name="Normal 5 2 3" xfId="8425"/>
    <cellStyle name="Normal 5 3" xfId="8426"/>
    <cellStyle name="Normal 5 3 2" xfId="8427"/>
    <cellStyle name="Normal 5 4" xfId="8428"/>
    <cellStyle name="Normal 5 4 2" xfId="8429"/>
    <cellStyle name="Normal 5 5" xfId="8430"/>
    <cellStyle name="Normal 5 5 2" xfId="8431"/>
    <cellStyle name="Normal 5 6" xfId="8432"/>
    <cellStyle name="Normal 5_2011 CBR Rev Calc by schedule" xfId="8433"/>
    <cellStyle name="Normal 50" xfId="8434"/>
    <cellStyle name="Normal 50 2" xfId="8435"/>
    <cellStyle name="Normal 50 2 2" xfId="8436"/>
    <cellStyle name="Normal 50 3" xfId="8437"/>
    <cellStyle name="Normal 50 3 2" xfId="8438"/>
    <cellStyle name="Normal 50 4" xfId="8439"/>
    <cellStyle name="Normal 50 4 2" xfId="8440"/>
    <cellStyle name="Normal 51" xfId="8441"/>
    <cellStyle name="Normal 51 2" xfId="8442"/>
    <cellStyle name="Normal 51 2 2" xfId="8443"/>
    <cellStyle name="Normal 51 2 3" xfId="8444"/>
    <cellStyle name="Normal 51 3" xfId="8445"/>
    <cellStyle name="Normal 51 4" xfId="8446"/>
    <cellStyle name="Normal 51 5" xfId="8447"/>
    <cellStyle name="Normal 51 6" xfId="8448"/>
    <cellStyle name="Normal 52" xfId="8449"/>
    <cellStyle name="Normal 53" xfId="8450"/>
    <cellStyle name="Normal 53 2" xfId="8451"/>
    <cellStyle name="Normal 53 3" xfId="8452"/>
    <cellStyle name="Normal 53 3 2" xfId="8453"/>
    <cellStyle name="Normal 53 4" xfId="8454"/>
    <cellStyle name="Normal 54" xfId="8455"/>
    <cellStyle name="Normal 54 2" xfId="8456"/>
    <cellStyle name="Normal 54 3" xfId="8457"/>
    <cellStyle name="Normal 54 3 2" xfId="8458"/>
    <cellStyle name="Normal 54 4" xfId="8459"/>
    <cellStyle name="Normal 55" xfId="8460"/>
    <cellStyle name="Normal 55 2" xfId="8461"/>
    <cellStyle name="Normal 55 2 2" xfId="8462"/>
    <cellStyle name="Normal 55 3" xfId="8463"/>
    <cellStyle name="Normal 56" xfId="8464"/>
    <cellStyle name="Normal 56 2" xfId="8465"/>
    <cellStyle name="Normal 56 2 2" xfId="8466"/>
    <cellStyle name="Normal 56 3" xfId="8467"/>
    <cellStyle name="Normal 57" xfId="8468"/>
    <cellStyle name="Normal 57 2" xfId="8469"/>
    <cellStyle name="Normal 58" xfId="8470"/>
    <cellStyle name="Normal 58 2" xfId="8471"/>
    <cellStyle name="Normal 59" xfId="8472"/>
    <cellStyle name="Normal 59 2" xfId="8473"/>
    <cellStyle name="Normal 6" xfId="8474"/>
    <cellStyle name="Normal 6 2" xfId="8475"/>
    <cellStyle name="Normal 6 2 2" xfId="8476"/>
    <cellStyle name="Normal 6 2 2 2" xfId="8477"/>
    <cellStyle name="Normal 6 2 3" xfId="8478"/>
    <cellStyle name="Normal 6 2 4" xfId="8479"/>
    <cellStyle name="Normal 6 3" xfId="8480"/>
    <cellStyle name="Normal 6 3 2" xfId="8481"/>
    <cellStyle name="Normal 6 4" xfId="8482"/>
    <cellStyle name="Normal 6 5" xfId="8483"/>
    <cellStyle name="Normal 6 5 2" xfId="8484"/>
    <cellStyle name="Normal 6 6" xfId="8485"/>
    <cellStyle name="Normal 6_Scenario 1 REC vs PTC Offset" xfId="8486"/>
    <cellStyle name="Normal 60" xfId="8487"/>
    <cellStyle name="Normal 60 2" xfId="8488"/>
    <cellStyle name="Normal 61" xfId="8489"/>
    <cellStyle name="Normal 61 2" xfId="8490"/>
    <cellStyle name="Normal 62" xfId="8491"/>
    <cellStyle name="Normal 62 2" xfId="8492"/>
    <cellStyle name="Normal 63" xfId="8493"/>
    <cellStyle name="Normal 63 2" xfId="8494"/>
    <cellStyle name="Normal 64" xfId="8495"/>
    <cellStyle name="Normal 64 2" xfId="8496"/>
    <cellStyle name="Normal 65" xfId="8497"/>
    <cellStyle name="Normal 65 2" xfId="8498"/>
    <cellStyle name="Normal 66" xfId="8499"/>
    <cellStyle name="Normal 66 2" xfId="8500"/>
    <cellStyle name="Normal 67" xfId="8501"/>
    <cellStyle name="Normal 67 2" xfId="8502"/>
    <cellStyle name="Normal 68" xfId="8503"/>
    <cellStyle name="Normal 68 2" xfId="8504"/>
    <cellStyle name="Normal 69" xfId="8505"/>
    <cellStyle name="Normal 69 2" xfId="8506"/>
    <cellStyle name="Normal 7" xfId="8507"/>
    <cellStyle name="Normal 7 2" xfId="8508"/>
    <cellStyle name="Normal 7 2 2" xfId="8509"/>
    <cellStyle name="Normal 7 2 2 2" xfId="8510"/>
    <cellStyle name="Normal 7 2 3" xfId="8511"/>
    <cellStyle name="Normal 7 3" xfId="8512"/>
    <cellStyle name="Normal 7 4" xfId="8513"/>
    <cellStyle name="Normal 7 4 2" xfId="8514"/>
    <cellStyle name="Normal 7 5" xfId="8515"/>
    <cellStyle name="Normal 70" xfId="8516"/>
    <cellStyle name="Normal 70 2" xfId="8517"/>
    <cellStyle name="Normal 71" xfId="8518"/>
    <cellStyle name="Normal 71 2" xfId="8519"/>
    <cellStyle name="Normal 72" xfId="8520"/>
    <cellStyle name="Normal 72 2" xfId="8521"/>
    <cellStyle name="Normal 73" xfId="8522"/>
    <cellStyle name="Normal 73 2" xfId="8523"/>
    <cellStyle name="Normal 74" xfId="8524"/>
    <cellStyle name="Normal 75" xfId="8525"/>
    <cellStyle name="Normal 76" xfId="8526"/>
    <cellStyle name="Normal 77" xfId="8527"/>
    <cellStyle name="Normal 78" xfId="8528"/>
    <cellStyle name="Normal 79" xfId="8529"/>
    <cellStyle name="Normal 8" xfId="8530"/>
    <cellStyle name="Normal 8 2" xfId="8531"/>
    <cellStyle name="Normal 8 2 2" xfId="8532"/>
    <cellStyle name="Normal 8 2 2 2" xfId="8533"/>
    <cellStyle name="Normal 8 2 3" xfId="8534"/>
    <cellStyle name="Normal 8 2 4" xfId="8535"/>
    <cellStyle name="Normal 8 3" xfId="8536"/>
    <cellStyle name="Normal 8 4" xfId="8537"/>
    <cellStyle name="Normal 8 4 2" xfId="8538"/>
    <cellStyle name="Normal 8 5" xfId="8539"/>
    <cellStyle name="Normal 8 6" xfId="8540"/>
    <cellStyle name="Normal 80" xfId="8541"/>
    <cellStyle name="Normal 81" xfId="8542"/>
    <cellStyle name="Normal 82" xfId="8543"/>
    <cellStyle name="Normal 83" xfId="8544"/>
    <cellStyle name="Normal 84" xfId="8545"/>
    <cellStyle name="Normal 85" xfId="8546"/>
    <cellStyle name="Normal 86" xfId="8547"/>
    <cellStyle name="Normal 87" xfId="8548"/>
    <cellStyle name="Normal 88" xfId="8549"/>
    <cellStyle name="Normal 89" xfId="8550"/>
    <cellStyle name="Normal 9" xfId="8551"/>
    <cellStyle name="Normal 9 2" xfId="8552"/>
    <cellStyle name="Normal 9 2 2" xfId="8553"/>
    <cellStyle name="Normal 9 2 2 2" xfId="8554"/>
    <cellStyle name="Normal 9 2 3" xfId="8555"/>
    <cellStyle name="Normal 9 3" xfId="8556"/>
    <cellStyle name="Normal 9 3 2" xfId="8557"/>
    <cellStyle name="Normal 9 4" xfId="8558"/>
    <cellStyle name="Normal 90" xfId="8559"/>
    <cellStyle name="Normal 91" xfId="8560"/>
    <cellStyle name="Normal 92" xfId="8561"/>
    <cellStyle name="Normal 93" xfId="8562"/>
    <cellStyle name="Normal 94" xfId="8563"/>
    <cellStyle name="Normal 95" xfId="8564"/>
    <cellStyle name="Normal 96" xfId="8565"/>
    <cellStyle name="Normal 96 2" xfId="8566"/>
    <cellStyle name="Normal 97" xfId="8567"/>
    <cellStyle name="Normal 98" xfId="8568"/>
    <cellStyle name="Normal 99" xfId="8569"/>
    <cellStyle name="Note 10" xfId="8570"/>
    <cellStyle name="Note 10 2" xfId="8571"/>
    <cellStyle name="Note 10 2 2" xfId="8572"/>
    <cellStyle name="Note 10 3" xfId="8573"/>
    <cellStyle name="Note 11" xfId="8574"/>
    <cellStyle name="Note 11 2" xfId="8575"/>
    <cellStyle name="Note 11 2 2" xfId="8576"/>
    <cellStyle name="Note 11 3" xfId="8577"/>
    <cellStyle name="Note 12" xfId="8578"/>
    <cellStyle name="Note 12 2" xfId="8579"/>
    <cellStyle name="Note 12 2 2" xfId="8580"/>
    <cellStyle name="Note 12 3" xfId="8581"/>
    <cellStyle name="Note 12 3 2" xfId="8582"/>
    <cellStyle name="Note 12 4" xfId="8583"/>
    <cellStyle name="Note 13" xfId="8584"/>
    <cellStyle name="Note 13 2" xfId="8585"/>
    <cellStyle name="Note 14" xfId="8586"/>
    <cellStyle name="Note 2" xfId="8587"/>
    <cellStyle name="Note 2 2" xfId="8588"/>
    <cellStyle name="Note 2 2 2" xfId="8589"/>
    <cellStyle name="Note 2 2 3" xfId="8590"/>
    <cellStyle name="Note 2 2 4" xfId="8591"/>
    <cellStyle name="Note 2 3" xfId="8592"/>
    <cellStyle name="Note 2 3 2" xfId="8593"/>
    <cellStyle name="Note 2 4" xfId="8594"/>
    <cellStyle name="Note 2 4 2" xfId="8595"/>
    <cellStyle name="Note 2 5" xfId="8596"/>
    <cellStyle name="Note 2_AURORA Total New" xfId="8597"/>
    <cellStyle name="Note 3" xfId="8598"/>
    <cellStyle name="Note 3 2" xfId="8599"/>
    <cellStyle name="Note 3 2 2" xfId="8600"/>
    <cellStyle name="Note 3 3" xfId="8601"/>
    <cellStyle name="Note 3 4" xfId="8602"/>
    <cellStyle name="Note 4" xfId="8603"/>
    <cellStyle name="Note 4 2" xfId="8604"/>
    <cellStyle name="Note 4 2 2" xfId="8605"/>
    <cellStyle name="Note 4 3" xfId="8606"/>
    <cellStyle name="Note 4 4" xfId="8607"/>
    <cellStyle name="Note 5" xfId="8608"/>
    <cellStyle name="Note 5 2" xfId="8609"/>
    <cellStyle name="Note 5 2 2" xfId="8610"/>
    <cellStyle name="Note 5 3" xfId="8611"/>
    <cellStyle name="Note 5 4" xfId="8612"/>
    <cellStyle name="Note 6" xfId="8613"/>
    <cellStyle name="Note 6 2" xfId="8614"/>
    <cellStyle name="Note 6 2 2" xfId="8615"/>
    <cellStyle name="Note 6 3" xfId="8616"/>
    <cellStyle name="Note 6 4" xfId="8617"/>
    <cellStyle name="Note 7" xfId="8618"/>
    <cellStyle name="Note 7 2" xfId="8619"/>
    <cellStyle name="Note 7 2 2" xfId="8620"/>
    <cellStyle name="Note 7 3" xfId="8621"/>
    <cellStyle name="Note 7 4" xfId="8622"/>
    <cellStyle name="Note 8" xfId="8623"/>
    <cellStyle name="Note 8 2" xfId="8624"/>
    <cellStyle name="Note 8 2 2" xfId="8625"/>
    <cellStyle name="Note 8 3" xfId="8626"/>
    <cellStyle name="Note 8 4" xfId="8627"/>
    <cellStyle name="Note 9" xfId="8628"/>
    <cellStyle name="Note 9 2" xfId="8629"/>
    <cellStyle name="Note 9 2 2" xfId="8630"/>
    <cellStyle name="Note 9 3" xfId="8631"/>
    <cellStyle name="Note 9 4" xfId="8632"/>
    <cellStyle name="Output 2" xfId="8633"/>
    <cellStyle name="Output 2 2" xfId="8634"/>
    <cellStyle name="Output 2 2 2" xfId="8635"/>
    <cellStyle name="Output 2 2 3" xfId="8636"/>
    <cellStyle name="Output 2 3" xfId="8637"/>
    <cellStyle name="Output 2 4" xfId="8638"/>
    <cellStyle name="Output 3" xfId="8639"/>
    <cellStyle name="Output 3 2" xfId="8640"/>
    <cellStyle name="Output 3 3" xfId="8641"/>
    <cellStyle name="Output 3 4" xfId="8642"/>
    <cellStyle name="Output 4" xfId="8643"/>
    <cellStyle name="Output 5" xfId="8644"/>
    <cellStyle name="Output 6" xfId="8645"/>
    <cellStyle name="Percen - Style1" xfId="8646"/>
    <cellStyle name="Percen - Style1 2" xfId="8647"/>
    <cellStyle name="Percen - Style2" xfId="8648"/>
    <cellStyle name="Percen - Style2 2" xfId="8649"/>
    <cellStyle name="Percen - Style2 3" xfId="8650"/>
    <cellStyle name="Percen - Style3" xfId="8651"/>
    <cellStyle name="Percen - Style3 2" xfId="8652"/>
    <cellStyle name="Percen - Style3 2 2" xfId="8653"/>
    <cellStyle name="Percen - Style3 3" xfId="8654"/>
    <cellStyle name="Percen - Style3 4" xfId="8655"/>
    <cellStyle name="Percen - Style3_ACCOUNTS" xfId="8656"/>
    <cellStyle name="Percent" xfId="3" builtinId="5"/>
    <cellStyle name="Percent (0)" xfId="8657"/>
    <cellStyle name="Percent [2]" xfId="8658"/>
    <cellStyle name="Percent [2] 2" xfId="8659"/>
    <cellStyle name="Percent [2] 2 2" xfId="8660"/>
    <cellStyle name="Percent [2] 2 2 2" xfId="8661"/>
    <cellStyle name="Percent [2] 2 3" xfId="8662"/>
    <cellStyle name="Percent [2] 3" xfId="8663"/>
    <cellStyle name="Percent [2] 3 2" xfId="8664"/>
    <cellStyle name="Percent [2] 3 2 2" xfId="8665"/>
    <cellStyle name="Percent [2] 3 3" xfId="8666"/>
    <cellStyle name="Percent [2] 3 3 2" xfId="8667"/>
    <cellStyle name="Percent [2] 3 4" xfId="8668"/>
    <cellStyle name="Percent [2] 3 4 2" xfId="8669"/>
    <cellStyle name="Percent [2] 4" xfId="8670"/>
    <cellStyle name="Percent [2] 4 2" xfId="8671"/>
    <cellStyle name="Percent [2] 5" xfId="8672"/>
    <cellStyle name="Percent [2] 6" xfId="8673"/>
    <cellStyle name="Percent [2] 7" xfId="8674"/>
    <cellStyle name="Percent 10" xfId="8675"/>
    <cellStyle name="Percent 10 2" xfId="8676"/>
    <cellStyle name="Percent 10 3" xfId="8677"/>
    <cellStyle name="Percent 10 3 2" xfId="8678"/>
    <cellStyle name="Percent 10 4" xfId="8679"/>
    <cellStyle name="Percent 100" xfId="8680"/>
    <cellStyle name="Percent 101" xfId="8681"/>
    <cellStyle name="Percent 102" xfId="8682"/>
    <cellStyle name="Percent 103" xfId="8683"/>
    <cellStyle name="Percent 104" xfId="8684"/>
    <cellStyle name="Percent 105" xfId="8685"/>
    <cellStyle name="Percent 106" xfId="8686"/>
    <cellStyle name="Percent 107" xfId="8687"/>
    <cellStyle name="Percent 108" xfId="8688"/>
    <cellStyle name="Percent 109" xfId="8689"/>
    <cellStyle name="Percent 11" xfId="8690"/>
    <cellStyle name="Percent 11 2" xfId="8691"/>
    <cellStyle name="Percent 11 2 2" xfId="8692"/>
    <cellStyle name="Percent 11 3" xfId="8693"/>
    <cellStyle name="Percent 11 3 2" xfId="8694"/>
    <cellStyle name="Percent 11 4" xfId="8695"/>
    <cellStyle name="Percent 11 4 2" xfId="8696"/>
    <cellStyle name="Percent 11 5" xfId="8697"/>
    <cellStyle name="Percent 110" xfId="8698"/>
    <cellStyle name="Percent 111" xfId="8699"/>
    <cellStyle name="Percent 112" xfId="8700"/>
    <cellStyle name="Percent 113" xfId="8701"/>
    <cellStyle name="Percent 114" xfId="8702"/>
    <cellStyle name="Percent 115" xfId="8703"/>
    <cellStyle name="Percent 116" xfId="8704"/>
    <cellStyle name="Percent 117" xfId="8705"/>
    <cellStyle name="Percent 118" xfId="8706"/>
    <cellStyle name="Percent 119" xfId="8707"/>
    <cellStyle name="Percent 12" xfId="8708"/>
    <cellStyle name="Percent 12 2" xfId="8709"/>
    <cellStyle name="Percent 12 2 2" xfId="8710"/>
    <cellStyle name="Percent 12 2 2 2" xfId="8711"/>
    <cellStyle name="Percent 12 2 3" xfId="8712"/>
    <cellStyle name="Percent 12 3" xfId="8713"/>
    <cellStyle name="Percent 12 3 2" xfId="8714"/>
    <cellStyle name="Percent 12 4" xfId="8715"/>
    <cellStyle name="Percent 12 4 2" xfId="8716"/>
    <cellStyle name="Percent 12 5" xfId="8717"/>
    <cellStyle name="Percent 12 5 2" xfId="8718"/>
    <cellStyle name="Percent 120" xfId="8719"/>
    <cellStyle name="Percent 13" xfId="8720"/>
    <cellStyle name="Percent 13 2" xfId="8721"/>
    <cellStyle name="Percent 13 2 2" xfId="8722"/>
    <cellStyle name="Percent 13 2 3" xfId="8723"/>
    <cellStyle name="Percent 13 3" xfId="8724"/>
    <cellStyle name="Percent 13 3 2" xfId="8725"/>
    <cellStyle name="Percent 13 4" xfId="8726"/>
    <cellStyle name="Percent 13 5" xfId="8727"/>
    <cellStyle name="Percent 13 6" xfId="8728"/>
    <cellStyle name="Percent 14" xfId="8729"/>
    <cellStyle name="Percent 14 2" xfId="8730"/>
    <cellStyle name="Percent 14 2 2" xfId="8731"/>
    <cellStyle name="Percent 14 3" xfId="8732"/>
    <cellStyle name="Percent 14 4" xfId="8733"/>
    <cellStyle name="Percent 14 4 2" xfId="8734"/>
    <cellStyle name="Percent 14 5" xfId="8735"/>
    <cellStyle name="Percent 15" xfId="8736"/>
    <cellStyle name="Percent 15 2" xfId="8737"/>
    <cellStyle name="Percent 15 2 2" xfId="8738"/>
    <cellStyle name="Percent 15 2 3" xfId="8739"/>
    <cellStyle name="Percent 15 2 4" xfId="8740"/>
    <cellStyle name="Percent 15 3" xfId="8741"/>
    <cellStyle name="Percent 15 3 2" xfId="8742"/>
    <cellStyle name="Percent 15 4" xfId="8743"/>
    <cellStyle name="Percent 15 4 2" xfId="8744"/>
    <cellStyle name="Percent 15 5" xfId="8745"/>
    <cellStyle name="Percent 15 6" xfId="8746"/>
    <cellStyle name="Percent 16" xfId="8747"/>
    <cellStyle name="Percent 16 2" xfId="8748"/>
    <cellStyle name="Percent 16 2 2" xfId="8749"/>
    <cellStyle name="Percent 16 3" xfId="8750"/>
    <cellStyle name="Percent 16 3 2" xfId="8751"/>
    <cellStyle name="Percent 16 4" xfId="8752"/>
    <cellStyle name="Percent 16 4 2" xfId="8753"/>
    <cellStyle name="Percent 17" xfId="8754"/>
    <cellStyle name="Percent 17 2" xfId="8755"/>
    <cellStyle name="Percent 17 2 2" xfId="8756"/>
    <cellStyle name="Percent 17 2 3" xfId="8757"/>
    <cellStyle name="Percent 17 3" xfId="8758"/>
    <cellStyle name="Percent 17 3 2" xfId="8759"/>
    <cellStyle name="Percent 17 4" xfId="8760"/>
    <cellStyle name="Percent 17 4 2" xfId="8761"/>
    <cellStyle name="Percent 18" xfId="8762"/>
    <cellStyle name="Percent 18 2" xfId="8763"/>
    <cellStyle name="Percent 18 2 2" xfId="8764"/>
    <cellStyle name="Percent 18 3" xfId="8765"/>
    <cellStyle name="Percent 18 3 2" xfId="8766"/>
    <cellStyle name="Percent 18 4" xfId="8767"/>
    <cellStyle name="Percent 18 4 2" xfId="8768"/>
    <cellStyle name="Percent 18 5" xfId="8769"/>
    <cellStyle name="Percent 19" xfId="8770"/>
    <cellStyle name="Percent 19 2" xfId="8771"/>
    <cellStyle name="Percent 19 2 2" xfId="8772"/>
    <cellStyle name="Percent 19 3" xfId="8773"/>
    <cellStyle name="Percent 19 3 2" xfId="8774"/>
    <cellStyle name="Percent 19 4" xfId="8775"/>
    <cellStyle name="Percent 19 4 2" xfId="8776"/>
    <cellStyle name="Percent 2" xfId="8777"/>
    <cellStyle name="Percent 2 2" xfId="8778"/>
    <cellStyle name="Percent 2 2 2" xfId="8779"/>
    <cellStyle name="Percent 2 2 2 2" xfId="8780"/>
    <cellStyle name="Percent 2 2 3" xfId="8781"/>
    <cellStyle name="Percent 2 2 4" xfId="8782"/>
    <cellStyle name="Percent 2 3" xfId="8783"/>
    <cellStyle name="Percent 2 3 2" xfId="8784"/>
    <cellStyle name="Percent 2 3 3" xfId="8785"/>
    <cellStyle name="Percent 2 3 4" xfId="8786"/>
    <cellStyle name="Percent 2 4" xfId="8787"/>
    <cellStyle name="Percent 2 4 2" xfId="8788"/>
    <cellStyle name="Percent 2 5" xfId="8789"/>
    <cellStyle name="Percent 2 6" xfId="8790"/>
    <cellStyle name="Percent 20" xfId="8791"/>
    <cellStyle name="Percent 20 2" xfId="8792"/>
    <cellStyle name="Percent 20 2 2" xfId="8793"/>
    <cellStyle name="Percent 20 2 3" xfId="8794"/>
    <cellStyle name="Percent 20 2 4" xfId="8795"/>
    <cellStyle name="Percent 20 3" xfId="8796"/>
    <cellStyle name="Percent 20 4" xfId="8797"/>
    <cellStyle name="Percent 20 5" xfId="8798"/>
    <cellStyle name="Percent 21" xfId="8799"/>
    <cellStyle name="Percent 21 2" xfId="8800"/>
    <cellStyle name="Percent 21 3" xfId="8801"/>
    <cellStyle name="Percent 22" xfId="8802"/>
    <cellStyle name="Percent 22 2" xfId="8803"/>
    <cellStyle name="Percent 22 3" xfId="8804"/>
    <cellStyle name="Percent 22 3 2" xfId="8805"/>
    <cellStyle name="Percent 22 4" xfId="8806"/>
    <cellStyle name="Percent 23" xfId="8807"/>
    <cellStyle name="Percent 23 2" xfId="8808"/>
    <cellStyle name="Percent 23 3" xfId="8809"/>
    <cellStyle name="Percent 23 3 2" xfId="8810"/>
    <cellStyle name="Percent 23 4" xfId="8811"/>
    <cellStyle name="Percent 24" xfId="8812"/>
    <cellStyle name="Percent 24 2" xfId="8813"/>
    <cellStyle name="Percent 24 2 2" xfId="8814"/>
    <cellStyle name="Percent 24 3" xfId="8815"/>
    <cellStyle name="Percent 24 3 2" xfId="8816"/>
    <cellStyle name="Percent 24 4" xfId="8817"/>
    <cellStyle name="Percent 24 4 2" xfId="8818"/>
    <cellStyle name="Percent 24 5" xfId="8819"/>
    <cellStyle name="Percent 25" xfId="8820"/>
    <cellStyle name="Percent 25 2" xfId="8821"/>
    <cellStyle name="Percent 25 2 2" xfId="8822"/>
    <cellStyle name="Percent 25 3" xfId="8823"/>
    <cellStyle name="Percent 26" xfId="8824"/>
    <cellStyle name="Percent 26 2" xfId="8825"/>
    <cellStyle name="Percent 27" xfId="8826"/>
    <cellStyle name="Percent 27 2" xfId="8827"/>
    <cellStyle name="Percent 28" xfId="8828"/>
    <cellStyle name="Percent 28 2" xfId="8829"/>
    <cellStyle name="Percent 29" xfId="8830"/>
    <cellStyle name="Percent 29 2" xfId="8831"/>
    <cellStyle name="Percent 3" xfId="8832"/>
    <cellStyle name="Percent 3 2" xfId="8833"/>
    <cellStyle name="Percent 3 2 2" xfId="8834"/>
    <cellStyle name="Percent 3 2 2 2" xfId="8835"/>
    <cellStyle name="Percent 3 2 3" xfId="8836"/>
    <cellStyle name="Percent 3 3" xfId="8837"/>
    <cellStyle name="Percent 3 3 2" xfId="8838"/>
    <cellStyle name="Percent 3 4" xfId="8839"/>
    <cellStyle name="Percent 3 5" xfId="8840"/>
    <cellStyle name="Percent 30" xfId="8841"/>
    <cellStyle name="Percent 30 2" xfId="8842"/>
    <cellStyle name="Percent 31" xfId="8843"/>
    <cellStyle name="Percent 31 2" xfId="8844"/>
    <cellStyle name="Percent 32" xfId="8845"/>
    <cellStyle name="Percent 32 2" xfId="8846"/>
    <cellStyle name="Percent 33" xfId="8847"/>
    <cellStyle name="Percent 33 2" xfId="8848"/>
    <cellStyle name="Percent 34" xfId="8849"/>
    <cellStyle name="Percent 34 2" xfId="8850"/>
    <cellStyle name="Percent 35" xfId="8851"/>
    <cellStyle name="Percent 35 2" xfId="8852"/>
    <cellStyle name="Percent 36" xfId="8853"/>
    <cellStyle name="Percent 36 2" xfId="8854"/>
    <cellStyle name="Percent 37" xfId="8855"/>
    <cellStyle name="Percent 37 2" xfId="8856"/>
    <cellStyle name="Percent 38" xfId="8857"/>
    <cellStyle name="Percent 38 2" xfId="8858"/>
    <cellStyle name="Percent 39" xfId="8859"/>
    <cellStyle name="Percent 39 2" xfId="8860"/>
    <cellStyle name="Percent 4" xfId="8861"/>
    <cellStyle name="Percent 4 2" xfId="8862"/>
    <cellStyle name="Percent 4 2 2" xfId="8863"/>
    <cellStyle name="Percent 4 2 3" xfId="8864"/>
    <cellStyle name="Percent 4 2 3 2" xfId="8865"/>
    <cellStyle name="Percent 4 2 4" xfId="8866"/>
    <cellStyle name="Percent 4 2 5" xfId="8867"/>
    <cellStyle name="Percent 4 3" xfId="8868"/>
    <cellStyle name="Percent 4 3 2" xfId="8869"/>
    <cellStyle name="Percent 4 4" xfId="8870"/>
    <cellStyle name="Percent 4 5" xfId="8871"/>
    <cellStyle name="Percent 40" xfId="8872"/>
    <cellStyle name="Percent 40 2" xfId="8873"/>
    <cellStyle name="Percent 41" xfId="8874"/>
    <cellStyle name="Percent 41 2" xfId="8875"/>
    <cellStyle name="Percent 42" xfId="8876"/>
    <cellStyle name="Percent 42 2" xfId="8877"/>
    <cellStyle name="Percent 43" xfId="8878"/>
    <cellStyle name="Percent 43 2" xfId="8879"/>
    <cellStyle name="Percent 44" xfId="8880"/>
    <cellStyle name="Percent 44 2" xfId="8881"/>
    <cellStyle name="Percent 45" xfId="8882"/>
    <cellStyle name="Percent 45 2" xfId="8883"/>
    <cellStyle name="Percent 46" xfId="8884"/>
    <cellStyle name="Percent 47" xfId="8885"/>
    <cellStyle name="Percent 48" xfId="8886"/>
    <cellStyle name="Percent 49" xfId="8887"/>
    <cellStyle name="Percent 5" xfId="8888"/>
    <cellStyle name="Percent 5 2" xfId="8889"/>
    <cellStyle name="Percent 5 2 2" xfId="8890"/>
    <cellStyle name="Percent 5 3" xfId="8891"/>
    <cellStyle name="Percent 5 4" xfId="8892"/>
    <cellStyle name="Percent 50" xfId="8893"/>
    <cellStyle name="Percent 51" xfId="8894"/>
    <cellStyle name="Percent 52" xfId="8895"/>
    <cellStyle name="Percent 53" xfId="8896"/>
    <cellStyle name="Percent 54" xfId="8897"/>
    <cellStyle name="Percent 55" xfId="8898"/>
    <cellStyle name="Percent 56" xfId="8899"/>
    <cellStyle name="Percent 57" xfId="8900"/>
    <cellStyle name="Percent 58" xfId="8901"/>
    <cellStyle name="Percent 59" xfId="8902"/>
    <cellStyle name="Percent 6" xfId="8903"/>
    <cellStyle name="Percent 6 2" xfId="8904"/>
    <cellStyle name="Percent 6 2 2" xfId="8905"/>
    <cellStyle name="Percent 6 2 2 2" xfId="8906"/>
    <cellStyle name="Percent 6 2 3" xfId="8907"/>
    <cellStyle name="Percent 6 3" xfId="8908"/>
    <cellStyle name="Percent 6 3 2" xfId="8909"/>
    <cellStyle name="Percent 6 4" xfId="8910"/>
    <cellStyle name="Percent 6 5" xfId="8911"/>
    <cellStyle name="Percent 60" xfId="8912"/>
    <cellStyle name="Percent 61" xfId="8913"/>
    <cellStyle name="Percent 62" xfId="8914"/>
    <cellStyle name="Percent 63" xfId="8915"/>
    <cellStyle name="Percent 64" xfId="8916"/>
    <cellStyle name="Percent 65" xfId="8917"/>
    <cellStyle name="Percent 66" xfId="8918"/>
    <cellStyle name="Percent 67" xfId="8919"/>
    <cellStyle name="Percent 68" xfId="8920"/>
    <cellStyle name="Percent 69" xfId="8921"/>
    <cellStyle name="Percent 7" xfId="8922"/>
    <cellStyle name="Percent 7 2" xfId="8923"/>
    <cellStyle name="Percent 7 2 2" xfId="8924"/>
    <cellStyle name="Percent 7 2 3" xfId="8925"/>
    <cellStyle name="Percent 7 3" xfId="8926"/>
    <cellStyle name="Percent 7 3 2" xfId="8927"/>
    <cellStyle name="Percent 7 3 3" xfId="8928"/>
    <cellStyle name="Percent 7 3 4" xfId="8929"/>
    <cellStyle name="Percent 7 4" xfId="8930"/>
    <cellStyle name="Percent 7 4 2" xfId="8931"/>
    <cellStyle name="Percent 7 5" xfId="8932"/>
    <cellStyle name="Percent 7 5 2" xfId="8933"/>
    <cellStyle name="Percent 7 6" xfId="8934"/>
    <cellStyle name="Percent 7 7" xfId="8935"/>
    <cellStyle name="Percent 7 8" xfId="8936"/>
    <cellStyle name="Percent 7 9" xfId="8937"/>
    <cellStyle name="Percent 70" xfId="8938"/>
    <cellStyle name="Percent 71" xfId="8939"/>
    <cellStyle name="Percent 72" xfId="8940"/>
    <cellStyle name="Percent 73" xfId="8941"/>
    <cellStyle name="Percent 74" xfId="8942"/>
    <cellStyle name="Percent 75" xfId="8943"/>
    <cellStyle name="Percent 76" xfId="8944"/>
    <cellStyle name="Percent 77" xfId="8945"/>
    <cellStyle name="Percent 78" xfId="8946"/>
    <cellStyle name="Percent 79" xfId="8947"/>
    <cellStyle name="Percent 8" xfId="8948"/>
    <cellStyle name="Percent 8 2" xfId="8949"/>
    <cellStyle name="Percent 8 2 2" xfId="8950"/>
    <cellStyle name="Percent 8 3" xfId="8951"/>
    <cellStyle name="Percent 80" xfId="8952"/>
    <cellStyle name="Percent 81" xfId="8953"/>
    <cellStyle name="Percent 82" xfId="8954"/>
    <cellStyle name="Percent 83" xfId="8955"/>
    <cellStyle name="Percent 84" xfId="8956"/>
    <cellStyle name="Percent 85" xfId="8957"/>
    <cellStyle name="Percent 86" xfId="8958"/>
    <cellStyle name="Percent 87" xfId="8959"/>
    <cellStyle name="Percent 88" xfId="8960"/>
    <cellStyle name="Percent 89" xfId="8961"/>
    <cellStyle name="Percent 9" xfId="8962"/>
    <cellStyle name="Percent 9 2" xfId="8963"/>
    <cellStyle name="Percent 9 2 2" xfId="8964"/>
    <cellStyle name="Percent 9 2 3" xfId="8965"/>
    <cellStyle name="Percent 9 3" xfId="8966"/>
    <cellStyle name="Percent 9 4" xfId="8967"/>
    <cellStyle name="Percent 90" xfId="8968"/>
    <cellStyle name="Percent 91" xfId="8969"/>
    <cellStyle name="Percent 92" xfId="8970"/>
    <cellStyle name="Percent 93" xfId="8971"/>
    <cellStyle name="Percent 94" xfId="8972"/>
    <cellStyle name="Percent 95" xfId="8973"/>
    <cellStyle name="Percent 96" xfId="8974"/>
    <cellStyle name="Percent 97" xfId="8975"/>
    <cellStyle name="Percent 98" xfId="8976"/>
    <cellStyle name="Percent 99" xfId="8977"/>
    <cellStyle name="Processing" xfId="8978"/>
    <cellStyle name="Processing 2" xfId="8979"/>
    <cellStyle name="Processing 2 2" xfId="8980"/>
    <cellStyle name="Processing 3" xfId="8981"/>
    <cellStyle name="Processing 4" xfId="8982"/>
    <cellStyle name="Processing_AURORA Total New" xfId="8983"/>
    <cellStyle name="PSChar" xfId="8984"/>
    <cellStyle name="PSChar 2" xfId="8985"/>
    <cellStyle name="PSChar 2 2" xfId="8986"/>
    <cellStyle name="PSChar 3" xfId="8987"/>
    <cellStyle name="PSChar 4" xfId="8988"/>
    <cellStyle name="PSDate" xfId="8989"/>
    <cellStyle name="PSDate 2" xfId="8990"/>
    <cellStyle name="PSDate 2 2" xfId="8991"/>
    <cellStyle name="PSDate 3" xfId="8992"/>
    <cellStyle name="PSDate 4" xfId="8993"/>
    <cellStyle name="PSDec" xfId="8994"/>
    <cellStyle name="PSDec 2" xfId="8995"/>
    <cellStyle name="PSDec 2 2" xfId="8996"/>
    <cellStyle name="PSDec 3" xfId="8997"/>
    <cellStyle name="PSDec 4" xfId="8998"/>
    <cellStyle name="PSHeading" xfId="8999"/>
    <cellStyle name="PSHeading 2" xfId="9000"/>
    <cellStyle name="PSHeading 2 2" xfId="9001"/>
    <cellStyle name="PSHeading 3" xfId="9002"/>
    <cellStyle name="PSHeading 4" xfId="9003"/>
    <cellStyle name="PSInt" xfId="9004"/>
    <cellStyle name="PSInt 2" xfId="9005"/>
    <cellStyle name="PSInt 2 2" xfId="9006"/>
    <cellStyle name="PSInt 3" xfId="9007"/>
    <cellStyle name="PSInt 4" xfId="9008"/>
    <cellStyle name="PSSpacer" xfId="9009"/>
    <cellStyle name="PSSpacer 2" xfId="9010"/>
    <cellStyle name="PSSpacer 2 2" xfId="9011"/>
    <cellStyle name="PSSpacer 3" xfId="9012"/>
    <cellStyle name="PSSpacer 4" xfId="9013"/>
    <cellStyle name="purple - Style8" xfId="9014"/>
    <cellStyle name="purple - Style8 2" xfId="9015"/>
    <cellStyle name="purple - Style8 2 2" xfId="9016"/>
    <cellStyle name="purple - Style8 3" xfId="9017"/>
    <cellStyle name="purple - Style8_ACCOUNTS" xfId="9018"/>
    <cellStyle name="RED" xfId="9019"/>
    <cellStyle name="Red - Style7" xfId="9020"/>
    <cellStyle name="Red - Style7 2" xfId="9021"/>
    <cellStyle name="Red - Style7 2 2" xfId="9022"/>
    <cellStyle name="Red - Style7 3" xfId="9023"/>
    <cellStyle name="Red - Style7_ACCOUNTS" xfId="9024"/>
    <cellStyle name="RED 10" xfId="9025"/>
    <cellStyle name="RED 11" xfId="9026"/>
    <cellStyle name="RED 12" xfId="9027"/>
    <cellStyle name="RED 13" xfId="9028"/>
    <cellStyle name="RED 14" xfId="9029"/>
    <cellStyle name="RED 15" xfId="9030"/>
    <cellStyle name="RED 16" xfId="9031"/>
    <cellStyle name="RED 17" xfId="9032"/>
    <cellStyle name="RED 18" xfId="9033"/>
    <cellStyle name="RED 19" xfId="9034"/>
    <cellStyle name="RED 2" xfId="9035"/>
    <cellStyle name="RED 2 2" xfId="9036"/>
    <cellStyle name="RED 20" xfId="9037"/>
    <cellStyle name="RED 21" xfId="9038"/>
    <cellStyle name="RED 22" xfId="9039"/>
    <cellStyle name="RED 23" xfId="9040"/>
    <cellStyle name="RED 24" xfId="9041"/>
    <cellStyle name="RED 3" xfId="9042"/>
    <cellStyle name="RED 4" xfId="9043"/>
    <cellStyle name="RED 5" xfId="9044"/>
    <cellStyle name="RED 6" xfId="9045"/>
    <cellStyle name="RED 7" xfId="9046"/>
    <cellStyle name="RED 8" xfId="9047"/>
    <cellStyle name="RED 9" xfId="9048"/>
    <cellStyle name="RED_04 07E Wild Horse Wind Expansion (C) (2)" xfId="9049"/>
    <cellStyle name="Report" xfId="9050"/>
    <cellStyle name="Report - Style5" xfId="9051"/>
    <cellStyle name="Report - Style6" xfId="9052"/>
    <cellStyle name="Report - Style7" xfId="9053"/>
    <cellStyle name="Report - Style8" xfId="9054"/>
    <cellStyle name="Report 2" xfId="9055"/>
    <cellStyle name="Report 2 2" xfId="9056"/>
    <cellStyle name="Report 3" xfId="9057"/>
    <cellStyle name="Report 4" xfId="9058"/>
    <cellStyle name="Report 5" xfId="9059"/>
    <cellStyle name="Report 6" xfId="9060"/>
    <cellStyle name="Report Bar" xfId="9061"/>
    <cellStyle name="Report Bar 2" xfId="9062"/>
    <cellStyle name="Report Bar 2 2" xfId="9063"/>
    <cellStyle name="Report Bar 3" xfId="9064"/>
    <cellStyle name="Report Bar 4" xfId="9065"/>
    <cellStyle name="Report Bar 5" xfId="9066"/>
    <cellStyle name="Report Bar_AURORA Total New" xfId="9067"/>
    <cellStyle name="Report Heading" xfId="6"/>
    <cellStyle name="Report Heading 2" xfId="9068"/>
    <cellStyle name="Report Heading 3" xfId="9069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3" xfId="9114"/>
    <cellStyle name="Reports Total 4" xfId="9115"/>
    <cellStyle name="Reports Total 5" xfId="9116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_14.21G &amp; 16.28E Incentive Pay" xfId="9121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SAPBEXaggData" xfId="9141"/>
    <cellStyle name="SAPBEXaggData 2" xfId="9142"/>
    <cellStyle name="SAPBEXaggData 3" xfId="9143"/>
    <cellStyle name="SAPBEXaggDataEmph" xfId="9144"/>
    <cellStyle name="SAPBEXaggDataEmph 2" xfId="9145"/>
    <cellStyle name="SAPBEXaggDataEmph 3" xfId="9146"/>
    <cellStyle name="SAPBEXaggItem" xfId="9147"/>
    <cellStyle name="SAPBEXaggItem 2" xfId="9148"/>
    <cellStyle name="SAPBEXaggItem 3" xfId="9149"/>
    <cellStyle name="SAPBEXaggItemX" xfId="9150"/>
    <cellStyle name="SAPBEXaggItemX 2" xfId="9151"/>
    <cellStyle name="SAPBEXaggItemX 3" xfId="9152"/>
    <cellStyle name="SAPBEXchaText" xfId="9153"/>
    <cellStyle name="SAPBEXchaText 2" xfId="9154"/>
    <cellStyle name="SAPBEXchaText 2 2" xfId="9155"/>
    <cellStyle name="SAPBEXchaText 2 2 2" xfId="9156"/>
    <cellStyle name="SAPBEXchaText 2 3" xfId="9157"/>
    <cellStyle name="SAPBEXchaText 3" xfId="9158"/>
    <cellStyle name="SAPBEXchaText 3 2" xfId="9159"/>
    <cellStyle name="SAPBEXchaText 3 2 2" xfId="9160"/>
    <cellStyle name="SAPBEXchaText 3 3" xfId="9161"/>
    <cellStyle name="SAPBEXchaText 3 3 2" xfId="9162"/>
    <cellStyle name="SAPBEXchaText 3 4" xfId="9163"/>
    <cellStyle name="SAPBEXchaText 3 4 2" xfId="9164"/>
    <cellStyle name="SAPBEXchaText 4" xfId="9165"/>
    <cellStyle name="SAPBEXchaText 4 2" xfId="9166"/>
    <cellStyle name="SAPBEXchaText 5" xfId="9167"/>
    <cellStyle name="SAPBEXchaText 6" xfId="9168"/>
    <cellStyle name="SAPBEXchaText 7" xfId="9169"/>
    <cellStyle name="SAPBEXchaText 8" xfId="9170"/>
    <cellStyle name="SAPBEXchaText 9" xfId="9171"/>
    <cellStyle name="SAPBEXexcBad7" xfId="9172"/>
    <cellStyle name="SAPBEXexcBad7 2" xfId="9173"/>
    <cellStyle name="SAPBEXexcBad7 3" xfId="9174"/>
    <cellStyle name="SAPBEXexcBad8" xfId="9175"/>
    <cellStyle name="SAPBEXexcBad8 2" xfId="9176"/>
    <cellStyle name="SAPBEXexcBad8 3" xfId="9177"/>
    <cellStyle name="SAPBEXexcBad9" xfId="9178"/>
    <cellStyle name="SAPBEXexcBad9 2" xfId="9179"/>
    <cellStyle name="SAPBEXexcBad9 3" xfId="9180"/>
    <cellStyle name="SAPBEXexcCritical4" xfId="9181"/>
    <cellStyle name="SAPBEXexcCritical4 2" xfId="9182"/>
    <cellStyle name="SAPBEXexcCritical4 3" xfId="9183"/>
    <cellStyle name="SAPBEXexcCritical5" xfId="9184"/>
    <cellStyle name="SAPBEXexcCritical5 2" xfId="9185"/>
    <cellStyle name="SAPBEXexcCritical5 3" xfId="9186"/>
    <cellStyle name="SAPBEXexcCritical6" xfId="9187"/>
    <cellStyle name="SAPBEXexcCritical6 2" xfId="9188"/>
    <cellStyle name="SAPBEXexcCritical6 3" xfId="9189"/>
    <cellStyle name="SAPBEXexcGood1" xfId="9190"/>
    <cellStyle name="SAPBEXexcGood1 2" xfId="9191"/>
    <cellStyle name="SAPBEXexcGood1 3" xfId="9192"/>
    <cellStyle name="SAPBEXexcGood2" xfId="9193"/>
    <cellStyle name="SAPBEXexcGood2 2" xfId="9194"/>
    <cellStyle name="SAPBEXexcGood2 3" xfId="9195"/>
    <cellStyle name="SAPBEXexcGood3" xfId="9196"/>
    <cellStyle name="SAPBEXexcGood3 2" xfId="9197"/>
    <cellStyle name="SAPBEXexcGood3 3" xfId="9198"/>
    <cellStyle name="SAPBEXfilterDrill" xfId="9199"/>
    <cellStyle name="SAPBEXfilterDrill 2" xfId="9200"/>
    <cellStyle name="SAPBEXfilterDrill 3" xfId="9201"/>
    <cellStyle name="SAPBEXfilterDrill 4" xfId="9202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3" xfId="9212"/>
    <cellStyle name="SAPBEXformats 4" xfId="9213"/>
    <cellStyle name="SAPBEXheaderItem" xfId="9214"/>
    <cellStyle name="SAPBEXheaderItem 2" xfId="9215"/>
    <cellStyle name="SAPBEXheaderItem 3" xfId="9216"/>
    <cellStyle name="SAPBEXheaderItem 4" xfId="9217"/>
    <cellStyle name="SAPBEXheaderText" xfId="9218"/>
    <cellStyle name="SAPBEXheaderText 2" xfId="9219"/>
    <cellStyle name="SAPBEXheaderText 3" xfId="9220"/>
    <cellStyle name="SAPBEXheaderText 4" xfId="9221"/>
    <cellStyle name="SAPBEXHLevel0" xfId="9222"/>
    <cellStyle name="SAPBEXHLevel0 2" xfId="9223"/>
    <cellStyle name="SAPBEXHLevel0 2 2" xfId="9224"/>
    <cellStyle name="SAPBEXHLevel0 3" xfId="9225"/>
    <cellStyle name="SAPBEXHLevel0 4" xfId="9226"/>
    <cellStyle name="SAPBEXHLevel0X" xfId="9227"/>
    <cellStyle name="SAPBEXHLevel0X 2" xfId="9228"/>
    <cellStyle name="SAPBEXHLevel0X 2 2" xfId="9229"/>
    <cellStyle name="SAPBEXHLevel0X 2 2 2" xfId="9230"/>
    <cellStyle name="SAPBEXHLevel0X 2 3" xfId="9231"/>
    <cellStyle name="SAPBEXHLevel0X 3" xfId="9232"/>
    <cellStyle name="SAPBEXHLevel0X 3 2" xfId="9233"/>
    <cellStyle name="SAPBEXHLevel0X 3 2 2" xfId="9234"/>
    <cellStyle name="SAPBEXHLevel0X 3 3" xfId="9235"/>
    <cellStyle name="SAPBEXHLevel0X 3 3 2" xfId="9236"/>
    <cellStyle name="SAPBEXHLevel0X 3 4" xfId="9237"/>
    <cellStyle name="SAPBEXHLevel0X 3 4 2" xfId="9238"/>
    <cellStyle name="SAPBEXHLevel0X 4" xfId="9239"/>
    <cellStyle name="SAPBEXHLevel0X 4 2" xfId="9240"/>
    <cellStyle name="SAPBEXHLevel0X 5" xfId="9241"/>
    <cellStyle name="SAPBEXHLevel0X 6" xfId="9242"/>
    <cellStyle name="SAPBEXHLevel0X 7" xfId="9243"/>
    <cellStyle name="SAPBEXHLevel0X 8" xfId="9244"/>
    <cellStyle name="SAPBEXHLevel1" xfId="9245"/>
    <cellStyle name="SAPBEXHLevel1 2" xfId="9246"/>
    <cellStyle name="SAPBEXHLevel1 2 2" xfId="9247"/>
    <cellStyle name="SAPBEXHLevel1 3" xfId="9248"/>
    <cellStyle name="SAPBEXHLevel1 4" xfId="9249"/>
    <cellStyle name="SAPBEXHLevel1X" xfId="9250"/>
    <cellStyle name="SAPBEXHLevel1X 2" xfId="9251"/>
    <cellStyle name="SAPBEXHLevel1X 2 2" xfId="9252"/>
    <cellStyle name="SAPBEXHLevel1X 3" xfId="9253"/>
    <cellStyle name="SAPBEXHLevel1X 4" xfId="9254"/>
    <cellStyle name="SAPBEXHLevel2" xfId="9255"/>
    <cellStyle name="SAPBEXHLevel2 2" xfId="9256"/>
    <cellStyle name="SAPBEXHLevel2 2 2" xfId="9257"/>
    <cellStyle name="SAPBEXHLevel2 3" xfId="9258"/>
    <cellStyle name="SAPBEXHLevel2 4" xfId="9259"/>
    <cellStyle name="SAPBEXHLevel2X" xfId="9260"/>
    <cellStyle name="SAPBEXHLevel2X 2" xfId="9261"/>
    <cellStyle name="SAPBEXHLevel2X 2 2" xfId="9262"/>
    <cellStyle name="SAPBEXHLevel2X 3" xfId="9263"/>
    <cellStyle name="SAPBEXHLevel2X 4" xfId="9264"/>
    <cellStyle name="SAPBEXHLevel3" xfId="9265"/>
    <cellStyle name="SAPBEXHLevel3 2" xfId="9266"/>
    <cellStyle name="SAPBEXHLevel3 2 2" xfId="9267"/>
    <cellStyle name="SAPBEXHLevel3 3" xfId="9268"/>
    <cellStyle name="SAPBEXHLevel3 4" xfId="9269"/>
    <cellStyle name="SAPBEXHLevel3X" xfId="9270"/>
    <cellStyle name="SAPBEXHLevel3X 2" xfId="9271"/>
    <cellStyle name="SAPBEXHLevel3X 2 2" xfId="9272"/>
    <cellStyle name="SAPBEXHLevel3X 3" xfId="9273"/>
    <cellStyle name="SAPBEXHLevel3X 4" xfId="9274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Emph" xfId="9283"/>
    <cellStyle name="SAPBEXresDataEmph 2" xfId="9284"/>
    <cellStyle name="SAPBEXresDataEmph 3" xfId="9285"/>
    <cellStyle name="SAPBEXresItem" xfId="9286"/>
    <cellStyle name="SAPBEXresItem 2" xfId="9287"/>
    <cellStyle name="SAPBEXresItem 3" xfId="9288"/>
    <cellStyle name="SAPBEXresItemX" xfId="9289"/>
    <cellStyle name="SAPBEXresItemX 2" xfId="9290"/>
    <cellStyle name="SAPBEXresItemX 3" xfId="9291"/>
    <cellStyle name="SAPBEXstdData" xfId="9292"/>
    <cellStyle name="SAPBEXstdData 2" xfId="9293"/>
    <cellStyle name="SAPBEXstdData 3" xfId="9294"/>
    <cellStyle name="SAPBEXstdData 4" xfId="9295"/>
    <cellStyle name="SAPBEXstdDataEmph" xfId="9296"/>
    <cellStyle name="SAPBEXstdDataEmph 2" xfId="9297"/>
    <cellStyle name="SAPBEXstdDataEmph 3" xfId="9298"/>
    <cellStyle name="SAPBEXstdItem" xfId="9299"/>
    <cellStyle name="SAPBEXstdItem 2" xfId="9300"/>
    <cellStyle name="SAPBEXstdItem 2 2" xfId="9301"/>
    <cellStyle name="SAPBEXstdItem 2 2 2" xfId="9302"/>
    <cellStyle name="SAPBEXstdItem 2 3" xfId="9303"/>
    <cellStyle name="SAPBEXstdItem 3" xfId="9304"/>
    <cellStyle name="SAPBEXstdItem 3 2" xfId="9305"/>
    <cellStyle name="SAPBEXstdItem 3 2 2" xfId="9306"/>
    <cellStyle name="SAPBEXstdItem 3 3" xfId="9307"/>
    <cellStyle name="SAPBEXstdItem 3 3 2" xfId="9308"/>
    <cellStyle name="SAPBEXstdItem 3 4" xfId="9309"/>
    <cellStyle name="SAPBEXstdItem 3 4 2" xfId="9310"/>
    <cellStyle name="SAPBEXstdItem 4" xfId="9311"/>
    <cellStyle name="SAPBEXstdItem 4 2" xfId="9312"/>
    <cellStyle name="SAPBEXstdItem 5" xfId="9313"/>
    <cellStyle name="SAPBEXstdItem 6" xfId="9314"/>
    <cellStyle name="SAPBEXstdItem 7" xfId="9315"/>
    <cellStyle name="SAPBEXstdItem 8" xfId="9316"/>
    <cellStyle name="SAPBEXstdItemX" xfId="9317"/>
    <cellStyle name="SAPBEXstdItemX 2" xfId="9318"/>
    <cellStyle name="SAPBEXstdItemX 2 2" xfId="9319"/>
    <cellStyle name="SAPBEXstdItemX 2 2 2" xfId="9320"/>
    <cellStyle name="SAPBEXstdItemX 2 3" xfId="9321"/>
    <cellStyle name="SAPBEXstdItemX 3" xfId="9322"/>
    <cellStyle name="SAPBEXstdItemX 3 2" xfId="9323"/>
    <cellStyle name="SAPBEXstdItemX 3 2 2" xfId="9324"/>
    <cellStyle name="SAPBEXstdItemX 3 3" xfId="9325"/>
    <cellStyle name="SAPBEXstdItemX 3 3 2" xfId="9326"/>
    <cellStyle name="SAPBEXstdItemX 3 4" xfId="9327"/>
    <cellStyle name="SAPBEXstdItemX 3 4 2" xfId="9328"/>
    <cellStyle name="SAPBEXstdItemX 4" xfId="9329"/>
    <cellStyle name="SAPBEXstdItemX 4 2" xfId="9330"/>
    <cellStyle name="SAPBEXstdItemX 5" xfId="9331"/>
    <cellStyle name="SAPBEXstdItemX 6" xfId="9332"/>
    <cellStyle name="SAPBEXstdItemX 7" xfId="9333"/>
    <cellStyle name="SAPBEXstdItemX 8" xfId="9334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2" xfId="9382"/>
    <cellStyle name="StmtTtl2 2 2" xfId="9383"/>
    <cellStyle name="StmtTtl2 3" xfId="9384"/>
    <cellStyle name="StmtTtl2 3 2" xfId="9385"/>
    <cellStyle name="StmtTtl2 4" xfId="9386"/>
    <cellStyle name="StmtTtl2 5" xfId="9387"/>
    <cellStyle name="StmtTtl2 6" xfId="9388"/>
    <cellStyle name="StmtTtl2 7" xfId="9389"/>
    <cellStyle name="StmtTtl2 8" xfId="9390"/>
    <cellStyle name="StmtTtl2 9" xfId="9391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2" xfId="9440"/>
    <cellStyle name="STYLE3" xfId="9441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3" xfId="9456"/>
    <cellStyle name="Title 3" xfId="9457"/>
    <cellStyle name="Title 3 2" xfId="9458"/>
    <cellStyle name="Title 3 3" xfId="9459"/>
    <cellStyle name="Title 3 4" xfId="9460"/>
    <cellStyle name="Title 4" xfId="9461"/>
    <cellStyle name="Title 5" xfId="9462"/>
    <cellStyle name="Title 6" xfId="9463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3" xfId="9478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5" xfId="9490"/>
    <cellStyle name="Total 6" xfId="9491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Warning Text 2" xfId="9499"/>
    <cellStyle name="Warning Text 2 2" xfId="9500"/>
    <cellStyle name="Warning Text 2 2 2" xfId="9501"/>
    <cellStyle name="Warning Text 2 3" xfId="9502"/>
    <cellStyle name="Warning Text 3" xfId="9503"/>
    <cellStyle name="Warning Text 4" xfId="9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ates\Public\PILIARIS\2012%20Decoupling%20Filing%20(UE-121697%20and%20UG-121705)\Testimony\Jon\Supplemental\2-27\2013.02.27%20Workpapers%20JAP-12%20JAP-14%20JAP-16%20JAP-18%20JAP-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 Papers--&gt;"/>
      <sheetName val="Residential Interest Calcs"/>
      <sheetName val="Non-Res Interest Calcs"/>
      <sheetName val="Elec Customers Avg YE 12-2010"/>
      <sheetName val="2011 GRC Elec Margin Rate"/>
      <sheetName val="p14 2011 GRC ERF - COS"/>
      <sheetName val="2013 ERF Elec Margin Rate"/>
      <sheetName val="Elec - F2012 Sales"/>
      <sheetName val="Elec - F2012 Customers"/>
      <sheetName val="Elec Weather Norm kWh YE 6-2012"/>
      <sheetName val="2011 GRC Proforma Prop"/>
      <sheetName val="2013 ERF Proposed Monthly Rev"/>
      <sheetName val="2013 ERF Proforma Proposed Rev"/>
      <sheetName val="ERF Monthly Rev Breakdown"/>
      <sheetName val="Forecasted BSC"/>
      <sheetName val="Electric Rev Monthly 2013-15"/>
      <sheetName val="Elec Customers Avg YE 6-2012"/>
      <sheetName val="2011 GRC COS Rev"/>
      <sheetName val="2013 ERF Sch 7 Rate Design"/>
      <sheetName val="2013 ERF Sch 24 Rate Design"/>
      <sheetName val="2013 ERF Sch 25 Rate Design"/>
      <sheetName val="2013 ERF Sch 26 Rate Design"/>
      <sheetName val="2013 ERF Sch 29 Rate Design"/>
      <sheetName val="2013 ERF Sch 31 Rate Design"/>
      <sheetName val="2013 ERF Sch 35 Rate Design"/>
      <sheetName val="2013 ERF Sch 43 Rate Design"/>
      <sheetName val="2013 ERF Sch 40 Rate Design"/>
      <sheetName val="2013 ERF Sch 46 Rate Design"/>
      <sheetName val="2013 ERF Sch 49 Rate Des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3"/>
  <sheetViews>
    <sheetView tabSelected="1" workbookViewId="0">
      <selection activeCell="D32" sqref="D32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7" width="9.140625" style="1"/>
    <col min="8" max="8" width="12.5703125" style="1" customWidth="1"/>
    <col min="9" max="16384" width="9.140625" style="1"/>
  </cols>
  <sheetData>
    <row r="1" spans="1:15">
      <c r="A1" s="27" t="s">
        <v>31</v>
      </c>
      <c r="B1" s="27"/>
      <c r="C1" s="27"/>
      <c r="D1" s="27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>
      <c r="A2" s="27" t="s">
        <v>30</v>
      </c>
      <c r="B2" s="27"/>
      <c r="C2" s="27"/>
      <c r="D2" s="27"/>
      <c r="E2" s="27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8" t="s">
        <v>29</v>
      </c>
      <c r="B3" s="27"/>
      <c r="C3" s="27"/>
      <c r="D3" s="27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28" t="s">
        <v>28</v>
      </c>
      <c r="B4" s="27"/>
      <c r="C4" s="27"/>
      <c r="D4" s="27"/>
      <c r="E4" s="27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5"/>
      <c r="B5" s="5"/>
      <c r="C5" s="5"/>
      <c r="D5" s="5"/>
      <c r="E5" s="5"/>
    </row>
    <row r="6" spans="1:15">
      <c r="A6" s="5"/>
      <c r="B6" s="5"/>
      <c r="C6" s="5"/>
      <c r="D6" s="5"/>
      <c r="E6" s="5"/>
    </row>
    <row r="7" spans="1:15" ht="25.5">
      <c r="A7" s="24" t="s">
        <v>27</v>
      </c>
      <c r="B7" s="25"/>
      <c r="C7" s="24" t="s">
        <v>26</v>
      </c>
      <c r="D7" s="24" t="s">
        <v>25</v>
      </c>
      <c r="E7" s="24" t="s">
        <v>24</v>
      </c>
    </row>
    <row r="8" spans="1:15">
      <c r="A8" s="6"/>
      <c r="B8" s="3" t="s">
        <v>23</v>
      </c>
      <c r="C8" s="3" t="s">
        <v>22</v>
      </c>
      <c r="D8" s="3" t="s">
        <v>21</v>
      </c>
      <c r="E8" s="3" t="s">
        <v>20</v>
      </c>
    </row>
    <row r="9" spans="1:15">
      <c r="A9" s="3">
        <v>1</v>
      </c>
      <c r="B9" s="23"/>
      <c r="C9" s="3"/>
      <c r="D9" s="3"/>
      <c r="E9" s="3"/>
    </row>
    <row r="10" spans="1:15">
      <c r="A10" s="3">
        <f>A9+1</f>
        <v>2</v>
      </c>
      <c r="B10" s="6" t="s">
        <v>19</v>
      </c>
      <c r="C10" s="20" t="s">
        <v>15</v>
      </c>
      <c r="D10" s="22">
        <v>373040614.57279885</v>
      </c>
      <c r="E10" s="22">
        <v>245053047.79549074</v>
      </c>
    </row>
    <row r="11" spans="1:15">
      <c r="A11" s="3">
        <f>A10+1</f>
        <v>3</v>
      </c>
      <c r="B11" s="6"/>
      <c r="C11" s="3"/>
      <c r="D11" s="6"/>
      <c r="E11" s="6"/>
    </row>
    <row r="12" spans="1:15">
      <c r="A12" s="3">
        <f>A11+1</f>
        <v>4</v>
      </c>
      <c r="B12" s="12" t="s">
        <v>18</v>
      </c>
      <c r="C12" s="20" t="s">
        <v>15</v>
      </c>
      <c r="D12" s="21">
        <v>93138648.479999989</v>
      </c>
      <c r="E12" s="21">
        <v>31407936.850000001</v>
      </c>
    </row>
    <row r="13" spans="1:15">
      <c r="A13" s="3">
        <f>A12+1</f>
        <v>5</v>
      </c>
      <c r="B13" s="12"/>
      <c r="C13" s="20"/>
      <c r="D13" s="7"/>
      <c r="E13" s="7"/>
    </row>
    <row r="14" spans="1:15">
      <c r="A14" s="3">
        <f>A13+1</f>
        <v>6</v>
      </c>
      <c r="B14" s="6" t="s">
        <v>17</v>
      </c>
      <c r="C14" s="3" t="str">
        <f>"("&amp;A$10&amp;") - ("&amp;A12&amp;")"</f>
        <v>(2) - (4)</v>
      </c>
      <c r="D14" s="7">
        <f>+D10-D12</f>
        <v>279901966.09279883</v>
      </c>
      <c r="E14" s="7">
        <f>+E10-E12</f>
        <v>213645110.94549075</v>
      </c>
    </row>
    <row r="15" spans="1:15">
      <c r="A15" s="3">
        <f>A14+1</f>
        <v>7</v>
      </c>
      <c r="B15" s="12"/>
      <c r="C15" s="20"/>
      <c r="D15" s="6"/>
      <c r="E15" s="6"/>
    </row>
    <row r="16" spans="1:15">
      <c r="A16" s="3">
        <f>A15+1</f>
        <v>8</v>
      </c>
      <c r="B16" s="12" t="s">
        <v>16</v>
      </c>
      <c r="C16" s="20" t="s">
        <v>15</v>
      </c>
      <c r="D16" s="13">
        <v>10773318324.189205</v>
      </c>
      <c r="E16" s="13">
        <v>10336852082.775232</v>
      </c>
    </row>
    <row r="17" spans="1:5">
      <c r="A17" s="3">
        <f>A16+1</f>
        <v>9</v>
      </c>
      <c r="B17" s="6"/>
      <c r="C17" s="3"/>
      <c r="D17" s="6"/>
      <c r="E17" s="6"/>
    </row>
    <row r="18" spans="1:5" ht="13.5" thickBot="1">
      <c r="A18" s="3">
        <f>A17+1</f>
        <v>10</v>
      </c>
      <c r="B18" s="12" t="s">
        <v>14</v>
      </c>
      <c r="C18" s="3" t="str">
        <f>"("&amp;A14&amp;") / ("&amp;A16&amp;")"</f>
        <v>(6) / (8)</v>
      </c>
      <c r="D18" s="11">
        <f>ROUND(D14/D16,6)</f>
        <v>2.5981000000000001E-2</v>
      </c>
      <c r="E18" s="11">
        <f>ROUND(E14/E16,6)</f>
        <v>2.0667999999999999E-2</v>
      </c>
    </row>
    <row r="19" spans="1:5" ht="13.5" thickTop="1">
      <c r="A19" s="3">
        <f>A18+1</f>
        <v>11</v>
      </c>
      <c r="B19" s="5"/>
      <c r="C19" s="5"/>
      <c r="D19" s="5"/>
      <c r="E19" s="5"/>
    </row>
    <row r="20" spans="1:5">
      <c r="A20" s="3">
        <f>A19+1</f>
        <v>12</v>
      </c>
      <c r="B20" s="6" t="s">
        <v>13</v>
      </c>
      <c r="C20" s="3" t="s">
        <v>12</v>
      </c>
      <c r="D20" s="19">
        <v>303.37</v>
      </c>
      <c r="E20" s="19">
        <v>1791.41</v>
      </c>
    </row>
    <row r="21" spans="1:5">
      <c r="A21" s="3">
        <f>A20+1</f>
        <v>13</v>
      </c>
      <c r="B21" s="6"/>
      <c r="C21" s="3"/>
      <c r="D21" s="6"/>
      <c r="E21" s="6"/>
    </row>
    <row r="22" spans="1:5">
      <c r="A22" s="3">
        <f>A21+1</f>
        <v>14</v>
      </c>
      <c r="B22" s="10" t="s">
        <v>11</v>
      </c>
      <c r="C22" s="3" t="s">
        <v>6</v>
      </c>
      <c r="D22" s="18">
        <v>963047.14418852364</v>
      </c>
      <c r="E22" s="18">
        <v>122832.76301239445</v>
      </c>
    </row>
    <row r="23" spans="1:5">
      <c r="A23" s="3">
        <f>A22+1</f>
        <v>15</v>
      </c>
      <c r="B23" s="6"/>
      <c r="C23" s="3"/>
      <c r="D23" s="6"/>
      <c r="E23" s="6"/>
    </row>
    <row r="24" spans="1:5">
      <c r="A24" s="3">
        <f>A23+1</f>
        <v>16</v>
      </c>
      <c r="B24" s="10" t="s">
        <v>10</v>
      </c>
      <c r="C24" s="3" t="str">
        <f>"("&amp;A$20&amp;") x ("&amp;A22&amp;")"</f>
        <v>(12) x (14)</v>
      </c>
      <c r="D24" s="15">
        <f>D20*D22</f>
        <v>292159612.1324724</v>
      </c>
      <c r="E24" s="15">
        <f>E20*E22</f>
        <v>220043839.98803356</v>
      </c>
    </row>
    <row r="25" spans="1:5">
      <c r="A25" s="3">
        <f>A24+1</f>
        <v>17</v>
      </c>
      <c r="B25" s="6"/>
      <c r="C25" s="3"/>
      <c r="D25" s="15"/>
      <c r="E25" s="15"/>
    </row>
    <row r="26" spans="1:5">
      <c r="A26" s="3">
        <f>A25+1</f>
        <v>18</v>
      </c>
      <c r="B26" s="6" t="s">
        <v>9</v>
      </c>
      <c r="C26" s="3"/>
      <c r="D26" s="17">
        <v>0</v>
      </c>
      <c r="E26" s="17">
        <v>0</v>
      </c>
    </row>
    <row r="27" spans="1:5">
      <c r="A27" s="3">
        <f>A26+1</f>
        <v>19</v>
      </c>
      <c r="B27" s="6"/>
      <c r="C27" s="3"/>
      <c r="D27" s="16"/>
      <c r="E27" s="16"/>
    </row>
    <row r="28" spans="1:5">
      <c r="A28" s="3">
        <f>A27+1</f>
        <v>20</v>
      </c>
      <c r="B28" s="6" t="s">
        <v>8</v>
      </c>
      <c r="C28" s="3" t="str">
        <f>"("&amp;A24&amp;") + ("&amp;A26&amp;")"</f>
        <v>(16) + (18)</v>
      </c>
      <c r="D28" s="15">
        <f>D24+D26</f>
        <v>292159612.1324724</v>
      </c>
      <c r="E28" s="15">
        <f>E24+E26</f>
        <v>220043839.98803356</v>
      </c>
    </row>
    <row r="29" spans="1:5">
      <c r="A29" s="3">
        <f>A28+1</f>
        <v>21</v>
      </c>
      <c r="B29" s="5"/>
      <c r="C29" s="5"/>
      <c r="D29" s="14"/>
      <c r="E29" s="14"/>
    </row>
    <row r="30" spans="1:5">
      <c r="A30" s="3">
        <f>A29+1</f>
        <v>22</v>
      </c>
      <c r="B30" s="10" t="s">
        <v>7</v>
      </c>
      <c r="C30" s="3" t="s">
        <v>6</v>
      </c>
      <c r="D30" s="13">
        <v>10580952000</v>
      </c>
      <c r="E30" s="13">
        <v>10475312000</v>
      </c>
    </row>
    <row r="31" spans="1:5">
      <c r="A31" s="3">
        <f>A30+1</f>
        <v>23</v>
      </c>
      <c r="B31" s="5"/>
      <c r="C31" s="5"/>
      <c r="D31" s="5"/>
      <c r="E31" s="5"/>
    </row>
    <row r="32" spans="1:5" ht="13.5" thickBot="1">
      <c r="A32" s="3">
        <f>A31+1</f>
        <v>24</v>
      </c>
      <c r="B32" s="12" t="s">
        <v>5</v>
      </c>
      <c r="C32" s="3" t="str">
        <f>"("&amp;A28&amp;") / ("&amp;A30&amp;")"</f>
        <v>(20) / (22)</v>
      </c>
      <c r="D32" s="11">
        <f>ROUND(D28/D30,6)</f>
        <v>2.7612000000000001E-2</v>
      </c>
      <c r="E32" s="11">
        <f>ROUND(E28/E30,6)</f>
        <v>2.1006E-2</v>
      </c>
    </row>
    <row r="33" spans="1:5" ht="13.5" thickTop="1">
      <c r="A33" s="3">
        <f>A32+1</f>
        <v>25</v>
      </c>
      <c r="B33" s="5"/>
      <c r="C33" s="5"/>
      <c r="D33" s="5"/>
      <c r="E33" s="5"/>
    </row>
    <row r="34" spans="1:5">
      <c r="A34" s="3">
        <f>A33+1</f>
        <v>26</v>
      </c>
      <c r="B34" s="10" t="s">
        <v>4</v>
      </c>
      <c r="C34" s="3" t="str">
        <f>"("&amp;A32&amp;") - ("&amp;A18&amp;")"</f>
        <v>(24) - (10)</v>
      </c>
      <c r="D34" s="9">
        <f>D32-D18</f>
        <v>1.6310000000000005E-3</v>
      </c>
      <c r="E34" s="9">
        <f>E32-E18</f>
        <v>3.3800000000000149E-4</v>
      </c>
    </row>
    <row r="35" spans="1:5">
      <c r="A35" s="3">
        <f>A34+1</f>
        <v>27</v>
      </c>
      <c r="B35" s="10"/>
      <c r="C35" s="3"/>
      <c r="D35" s="9"/>
      <c r="E35" s="9"/>
    </row>
    <row r="36" spans="1:5">
      <c r="A36" s="3">
        <f>A35+1</f>
        <v>28</v>
      </c>
      <c r="B36" s="6" t="s">
        <v>3</v>
      </c>
      <c r="C36" s="3" t="s">
        <v>2</v>
      </c>
      <c r="D36" s="9">
        <f>'JAP-18 Page 2'!D34</f>
        <v>1.6310000000000005E-3</v>
      </c>
      <c r="E36" s="9">
        <f>'JAP-18 Page 2'!E34</f>
        <v>3.3800000000000149E-4</v>
      </c>
    </row>
    <row r="37" spans="1:5">
      <c r="A37" s="3">
        <f>A36+1</f>
        <v>29</v>
      </c>
      <c r="B37" s="6"/>
      <c r="C37" s="3"/>
      <c r="D37" s="5"/>
      <c r="E37" s="5"/>
    </row>
    <row r="38" spans="1:5">
      <c r="A38" s="3">
        <f>A37+1</f>
        <v>30</v>
      </c>
      <c r="B38" s="6" t="s">
        <v>1</v>
      </c>
      <c r="C38" s="3" t="s">
        <v>0</v>
      </c>
      <c r="D38" s="8">
        <f>IF(D34=D36,D26,(D26-((D34-D36)*D30)))</f>
        <v>0</v>
      </c>
      <c r="E38" s="7">
        <f>IF(E34=E36,E26,(E26-((E34-E36)*E30)))</f>
        <v>0</v>
      </c>
    </row>
    <row r="39" spans="1:5">
      <c r="A39" s="3">
        <f>A38+1</f>
        <v>31</v>
      </c>
      <c r="B39" s="6"/>
      <c r="C39" s="3"/>
      <c r="D39" s="5"/>
      <c r="E39" s="5"/>
    </row>
    <row r="40" spans="1:5">
      <c r="A40" s="3">
        <f>A39+1</f>
        <v>32</v>
      </c>
      <c r="B40" s="5" t="s">
        <v>54</v>
      </c>
      <c r="C40" s="5"/>
      <c r="D40" s="4"/>
      <c r="E40" s="4"/>
    </row>
    <row r="41" spans="1:5">
      <c r="A41" s="3">
        <f>A40+1</f>
        <v>33</v>
      </c>
    </row>
    <row r="43" spans="1:5">
      <c r="D43" s="2"/>
      <c r="E43" s="2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Normal="100" workbookViewId="0">
      <selection activeCell="D32" sqref="D32"/>
    </sheetView>
  </sheetViews>
  <sheetFormatPr defaultRowHeight="15"/>
  <cols>
    <col min="1" max="1" width="6.42578125" customWidth="1"/>
    <col min="2" max="2" width="57.5703125" customWidth="1"/>
    <col min="3" max="3" width="17" bestFit="1" customWidth="1"/>
    <col min="4" max="5" width="19.7109375" customWidth="1"/>
  </cols>
  <sheetData>
    <row r="1" spans="1:5">
      <c r="A1" s="27" t="s">
        <v>31</v>
      </c>
      <c r="B1" s="27"/>
      <c r="C1" s="27"/>
      <c r="D1" s="27"/>
      <c r="E1" s="27"/>
    </row>
    <row r="2" spans="1:5">
      <c r="A2" s="27" t="s">
        <v>30</v>
      </c>
      <c r="B2" s="27"/>
      <c r="C2" s="27"/>
      <c r="D2" s="27"/>
      <c r="E2" s="27"/>
    </row>
    <row r="3" spans="1:5">
      <c r="A3" s="27" t="s">
        <v>53</v>
      </c>
      <c r="B3" s="27"/>
      <c r="C3" s="27"/>
      <c r="D3" s="27"/>
      <c r="E3" s="27"/>
    </row>
    <row r="4" spans="1:5">
      <c r="A4" s="27" t="s">
        <v>28</v>
      </c>
      <c r="B4" s="27"/>
      <c r="C4" s="27"/>
      <c r="D4" s="27"/>
      <c r="E4" s="27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 ht="25.5">
      <c r="A7" s="40" t="s">
        <v>27</v>
      </c>
      <c r="B7" s="41"/>
      <c r="C7" s="40" t="s">
        <v>26</v>
      </c>
      <c r="D7" s="40" t="s">
        <v>25</v>
      </c>
      <c r="E7" s="40" t="s">
        <v>24</v>
      </c>
    </row>
    <row r="8" spans="1:5">
      <c r="A8" s="6"/>
      <c r="B8" s="3" t="s">
        <v>23</v>
      </c>
      <c r="C8" s="3" t="s">
        <v>22</v>
      </c>
      <c r="D8" s="3" t="s">
        <v>21</v>
      </c>
      <c r="E8" s="3" t="s">
        <v>20</v>
      </c>
    </row>
    <row r="9" spans="1:5">
      <c r="A9" s="3">
        <v>1</v>
      </c>
      <c r="B9" s="23"/>
      <c r="C9" s="3"/>
      <c r="D9" s="3"/>
      <c r="E9" s="3"/>
    </row>
    <row r="10" spans="1:5">
      <c r="A10" s="3">
        <f>A9+1</f>
        <v>2</v>
      </c>
      <c r="B10" s="6" t="s">
        <v>52</v>
      </c>
      <c r="C10" s="3" t="s">
        <v>47</v>
      </c>
      <c r="D10" s="22">
        <v>1121865803.5727987</v>
      </c>
      <c r="E10" s="22">
        <v>895287728.79549074</v>
      </c>
    </row>
    <row r="11" spans="1:5">
      <c r="A11" s="3">
        <f>A10+1</f>
        <v>3</v>
      </c>
      <c r="B11" s="6"/>
      <c r="C11" s="3"/>
      <c r="D11" s="6"/>
      <c r="E11" s="6"/>
    </row>
    <row r="12" spans="1:5">
      <c r="A12" s="3">
        <f>A11+1</f>
        <v>4</v>
      </c>
      <c r="B12" s="6" t="s">
        <v>51</v>
      </c>
      <c r="C12" s="3"/>
      <c r="D12" s="39">
        <v>0</v>
      </c>
      <c r="E12" s="39">
        <v>0</v>
      </c>
    </row>
    <row r="13" spans="1:5">
      <c r="A13" s="3">
        <f>A12+1</f>
        <v>5</v>
      </c>
      <c r="B13" s="6"/>
      <c r="C13" s="3"/>
      <c r="D13" s="6"/>
      <c r="E13" s="6"/>
    </row>
    <row r="14" spans="1:5">
      <c r="A14" s="3">
        <f>A13+1</f>
        <v>6</v>
      </c>
      <c r="B14" s="6" t="s">
        <v>50</v>
      </c>
      <c r="C14" s="3" t="s">
        <v>49</v>
      </c>
      <c r="D14" s="22">
        <f>D10-D12</f>
        <v>1121865803.5727987</v>
      </c>
      <c r="E14" s="22">
        <f>E10-E12</f>
        <v>895287728.79549074</v>
      </c>
    </row>
    <row r="15" spans="1:5">
      <c r="A15" s="3">
        <f>A14+1</f>
        <v>7</v>
      </c>
      <c r="B15" s="6"/>
      <c r="C15" s="3"/>
      <c r="D15" s="6"/>
      <c r="E15" s="6"/>
    </row>
    <row r="16" spans="1:5">
      <c r="A16" s="3">
        <f>A15+1</f>
        <v>8</v>
      </c>
      <c r="B16" s="6" t="s">
        <v>48</v>
      </c>
      <c r="C16" s="3" t="s">
        <v>47</v>
      </c>
      <c r="D16" s="38">
        <v>10773318324.189205</v>
      </c>
      <c r="E16" s="38">
        <v>10336852082.775232</v>
      </c>
    </row>
    <row r="17" spans="1:5">
      <c r="A17" s="3">
        <f>A16+1</f>
        <v>9</v>
      </c>
      <c r="B17" s="6"/>
      <c r="C17" s="3"/>
      <c r="D17" s="6"/>
      <c r="E17" s="6"/>
    </row>
    <row r="18" spans="1:5">
      <c r="A18" s="3">
        <f>A17+1</f>
        <v>10</v>
      </c>
      <c r="B18" s="6" t="s">
        <v>46</v>
      </c>
      <c r="C18" s="3" t="s">
        <v>45</v>
      </c>
      <c r="D18" s="31">
        <f>ROUND(D10/D16,6)</f>
        <v>0.104134</v>
      </c>
      <c r="E18" s="31">
        <f>ROUND(E10/E16,6)</f>
        <v>8.6610999999999994E-2</v>
      </c>
    </row>
    <row r="19" spans="1:5">
      <c r="A19" s="3">
        <f>A18+1</f>
        <v>11</v>
      </c>
      <c r="B19" s="6"/>
      <c r="C19" s="3"/>
      <c r="D19" s="36"/>
      <c r="E19" s="36"/>
    </row>
    <row r="20" spans="1:5">
      <c r="A20" s="3">
        <f>A19+1</f>
        <v>12</v>
      </c>
      <c r="B20" s="6" t="s">
        <v>44</v>
      </c>
      <c r="C20" s="3"/>
      <c r="D20" s="37">
        <v>0</v>
      </c>
      <c r="E20" s="37">
        <v>0</v>
      </c>
    </row>
    <row r="21" spans="1:5">
      <c r="A21" s="3">
        <f>A20+1</f>
        <v>13</v>
      </c>
      <c r="B21" s="6"/>
      <c r="C21" s="3"/>
      <c r="D21" s="36"/>
      <c r="E21" s="36"/>
    </row>
    <row r="22" spans="1:5">
      <c r="A22" s="3">
        <f>A21+1</f>
        <v>14</v>
      </c>
      <c r="B22" s="6" t="s">
        <v>43</v>
      </c>
      <c r="C22" s="3" t="s">
        <v>42</v>
      </c>
      <c r="D22" s="31">
        <f>D18+D20</f>
        <v>0.104134</v>
      </c>
      <c r="E22" s="31">
        <f>E18+E20</f>
        <v>8.6610999999999994E-2</v>
      </c>
    </row>
    <row r="23" spans="1:5">
      <c r="A23" s="3">
        <f>A22+1</f>
        <v>15</v>
      </c>
      <c r="B23" s="6"/>
      <c r="C23" s="3"/>
      <c r="D23" s="36"/>
      <c r="E23" s="36"/>
    </row>
    <row r="24" spans="1:5">
      <c r="A24" s="3">
        <f>A23+1</f>
        <v>16</v>
      </c>
      <c r="B24" s="6" t="s">
        <v>41</v>
      </c>
      <c r="C24" s="3" t="s">
        <v>40</v>
      </c>
      <c r="D24" s="31">
        <f>'JAP-18 Page 1'!D34</f>
        <v>1.6310000000000005E-3</v>
      </c>
      <c r="E24" s="31">
        <f>'JAP-18 Page 1'!E34</f>
        <v>3.3800000000000149E-4</v>
      </c>
    </row>
    <row r="25" spans="1:5">
      <c r="A25" s="3">
        <f>A24+1</f>
        <v>17</v>
      </c>
      <c r="B25" s="6"/>
      <c r="C25" s="3"/>
      <c r="D25" s="6"/>
      <c r="E25" s="6"/>
    </row>
    <row r="26" spans="1:5">
      <c r="A26" s="3">
        <f>A25+1</f>
        <v>18</v>
      </c>
      <c r="B26" s="6" t="s">
        <v>39</v>
      </c>
      <c r="C26" s="3" t="s">
        <v>38</v>
      </c>
      <c r="D26" s="9">
        <f>D24-D20</f>
        <v>1.6310000000000005E-3</v>
      </c>
      <c r="E26" s="9">
        <f>E24-E20</f>
        <v>3.3800000000000149E-4</v>
      </c>
    </row>
    <row r="27" spans="1:5">
      <c r="A27" s="3">
        <f>A26+1</f>
        <v>19</v>
      </c>
      <c r="B27" s="6"/>
      <c r="C27" s="3"/>
      <c r="D27" s="6"/>
      <c r="E27" s="6"/>
    </row>
    <row r="28" spans="1:5">
      <c r="A28" s="3">
        <f>A27+1</f>
        <v>20</v>
      </c>
      <c r="B28" s="6" t="s">
        <v>37</v>
      </c>
      <c r="C28" s="3" t="s">
        <v>36</v>
      </c>
      <c r="D28" s="35">
        <f>D26/D22</f>
        <v>1.5662511763689099E-2</v>
      </c>
      <c r="E28" s="35">
        <f>E26/E22</f>
        <v>3.9025066100149119E-3</v>
      </c>
    </row>
    <row r="29" spans="1:5">
      <c r="A29" s="3">
        <f>A28+1</f>
        <v>21</v>
      </c>
      <c r="B29" s="6"/>
      <c r="C29" s="3"/>
      <c r="D29" s="6"/>
      <c r="E29" s="6"/>
    </row>
    <row r="30" spans="1:5">
      <c r="A30" s="3">
        <f>A29+1</f>
        <v>22</v>
      </c>
      <c r="B30" s="6" t="s">
        <v>35</v>
      </c>
      <c r="C30" s="3" t="s">
        <v>0</v>
      </c>
      <c r="D30" s="34">
        <f>IF(D28&gt;3%,D28-3%,0)</f>
        <v>0</v>
      </c>
      <c r="E30" s="34">
        <f>IF(E28&gt;3%,E28-3%,0)</f>
        <v>0</v>
      </c>
    </row>
    <row r="31" spans="1:5">
      <c r="A31" s="3">
        <f>A30+1</f>
        <v>23</v>
      </c>
      <c r="B31" s="6"/>
      <c r="C31" s="3"/>
      <c r="D31" s="6"/>
      <c r="E31" s="6"/>
    </row>
    <row r="32" spans="1:5">
      <c r="A32" s="3">
        <f>A31+1</f>
        <v>24</v>
      </c>
      <c r="B32" s="6" t="s">
        <v>34</v>
      </c>
      <c r="C32" s="3" t="s">
        <v>33</v>
      </c>
      <c r="D32" s="33">
        <f>D30*D22</f>
        <v>0</v>
      </c>
      <c r="E32" s="33">
        <f>E30*E22</f>
        <v>0</v>
      </c>
    </row>
    <row r="33" spans="1:5">
      <c r="A33" s="3">
        <f>A32+1</f>
        <v>25</v>
      </c>
      <c r="B33" s="5"/>
      <c r="C33" s="5"/>
      <c r="D33" s="32"/>
      <c r="E33" s="32"/>
    </row>
    <row r="34" spans="1:5">
      <c r="A34" s="3">
        <f>A33+1</f>
        <v>26</v>
      </c>
      <c r="B34" s="6" t="s">
        <v>3</v>
      </c>
      <c r="C34" s="3" t="s">
        <v>32</v>
      </c>
      <c r="D34" s="31">
        <f>D24-D32</f>
        <v>1.6310000000000005E-3</v>
      </c>
      <c r="E34" s="31">
        <f>E24-E32</f>
        <v>3.3800000000000149E-4</v>
      </c>
    </row>
    <row r="35" spans="1:5">
      <c r="A35" s="3">
        <f>A34+1</f>
        <v>27</v>
      </c>
      <c r="B35" s="30"/>
      <c r="C35" s="30"/>
      <c r="D35" s="30"/>
      <c r="E35" s="30"/>
    </row>
    <row r="36" spans="1:5">
      <c r="A36" s="3">
        <f>A35+1</f>
        <v>28</v>
      </c>
      <c r="B36" s="5" t="s">
        <v>54</v>
      </c>
      <c r="C36" s="30"/>
      <c r="D36" s="30"/>
      <c r="E36" s="30"/>
    </row>
    <row r="37" spans="1:5">
      <c r="A37" s="3"/>
      <c r="B37" s="5"/>
    </row>
    <row r="39" spans="1:5">
      <c r="D39" s="2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35D6C-4E05-449C-92FD-20A5EC1B4691}"/>
</file>

<file path=customXml/itemProps2.xml><?xml version="1.0" encoding="utf-8"?>
<ds:datastoreItem xmlns:ds="http://schemas.openxmlformats.org/officeDocument/2006/customXml" ds:itemID="{01BA1A9A-461F-410F-A2D0-CE421F80AA9E}"/>
</file>

<file path=customXml/itemProps3.xml><?xml version="1.0" encoding="utf-8"?>
<ds:datastoreItem xmlns:ds="http://schemas.openxmlformats.org/officeDocument/2006/customXml" ds:itemID="{0C850D32-27FE-4AB1-A994-7A52D3753A49}"/>
</file>

<file path=customXml/itemProps4.xml><?xml version="1.0" encoding="utf-8"?>
<ds:datastoreItem xmlns:ds="http://schemas.openxmlformats.org/officeDocument/2006/customXml" ds:itemID="{EE0B9DE4-8575-4D04-9011-47900DD415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JAP-18 Page 1</vt:lpstr>
      <vt:lpstr>JAP-18 Page 2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2013-02-28T17:35:19Z</cp:lastPrinted>
  <dcterms:created xsi:type="dcterms:W3CDTF">2013-02-28T17:31:21Z</dcterms:created>
  <dcterms:modified xsi:type="dcterms:W3CDTF">2013-02-28T17:35:24Z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