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xl/externalLinks/externalLink2.xml" ContentType="application/vnd.openxmlformats-officedocument.spreadsheetml.externalLink+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ates\Public\PGA Files\PGA2022_Nov 1, 2022 Effective Date\Renewable Thermal Credits\_Final RNG Report for 2022 PGA\"/>
    </mc:Choice>
  </mc:AlternateContent>
  <bookViews>
    <workbookView xWindow="0" yWindow="0" windowWidth="23040" windowHeight="8930"/>
  </bookViews>
  <sheets>
    <sheet name="PSE 2022 RNG Report" sheetId="11" r:id="rId1"/>
  </sheets>
  <externalReferences>
    <externalReference r:id="rId2"/>
    <externalReference r:id="rId3"/>
    <externalReference r:id="rId4"/>
    <externalReference r:id="rId5"/>
    <externalReference r:id="rId6"/>
    <externalReference r:id="rId7"/>
    <externalReference r:id="rId8"/>
  </externalReferences>
  <definedNames>
    <definedName name="_____________________six6" hidden="1">{#N/A,#N/A,FALSE,"CRPT";#N/A,#N/A,FALSE,"TREND";#N/A,#N/A,FALSE,"%Curve"}</definedName>
    <definedName name="____________________six6" hidden="1">{#N/A,#N/A,FALSE,"CRPT";#N/A,#N/A,FALSE,"TREND";#N/A,#N/A,FALSE,"%Curve"}</definedName>
    <definedName name="____________________www1" hidden="1">{#N/A,#N/A,FALSE,"schA"}</definedName>
    <definedName name="__________________six6" hidden="1">{#N/A,#N/A,FALSE,"CRPT";#N/A,#N/A,FALSE,"TREND";#N/A,#N/A,FALSE,"%Curve"}</definedName>
    <definedName name="__________________www1" hidden="1">{#N/A,#N/A,FALSE,"schA"}</definedName>
    <definedName name="_________________six6" hidden="1">{#N/A,#N/A,FALSE,"CRPT";#N/A,#N/A,FALSE,"TREND";#N/A,#N/A,FALSE,"%Curve"}</definedName>
    <definedName name="_________________www1" hidden="1">{#N/A,#N/A,FALSE,"schA"}</definedName>
    <definedName name="________________six6" hidden="1">{#N/A,#N/A,FALSE,"CRPT";#N/A,#N/A,FALSE,"TREND";#N/A,#N/A,FALSE,"%Curve"}</definedName>
    <definedName name="________________www1" hidden="1">{#N/A,#N/A,FALSE,"schA"}</definedName>
    <definedName name="_______________six6" hidden="1">{#N/A,#N/A,FALSE,"CRPT";#N/A,#N/A,FALSE,"TREND";#N/A,#N/A,FALSE,"%Curve"}</definedName>
    <definedName name="_______________www1" hidden="1">{#N/A,#N/A,FALSE,"schA"}</definedName>
    <definedName name="______________six6" hidden="1">{#N/A,#N/A,FALSE,"CRPT";#N/A,#N/A,FALSE,"TREND";#N/A,#N/A,FALSE,"%Curve"}</definedName>
    <definedName name="______________www1" hidden="1">{#N/A,#N/A,FALSE,"schA"}</definedName>
    <definedName name="_____________six6" hidden="1">{#N/A,#N/A,FALSE,"CRPT";#N/A,#N/A,FALSE,"TREND";#N/A,#N/A,FALSE,"%Curve"}</definedName>
    <definedName name="_____________www1" hidden="1">{#N/A,#N/A,FALSE,"schA"}</definedName>
    <definedName name="____________six6" hidden="1">{#N/A,#N/A,FALSE,"CRPT";#N/A,#N/A,FALSE,"TREND";#N/A,#N/A,FALSE,"%Curve"}</definedName>
    <definedName name="____________www1" hidden="1">{#N/A,#N/A,FALSE,"schA"}</definedName>
    <definedName name="___________six6" hidden="1">{#N/A,#N/A,FALSE,"CRPT";#N/A,#N/A,FALSE,"TREND";#N/A,#N/A,FALSE,"%Curve"}</definedName>
    <definedName name="___________www1" hidden="1">{#N/A,#N/A,FALSE,"schA"}</definedName>
    <definedName name="__________six6" hidden="1">{#N/A,#N/A,FALSE,"CRPT";#N/A,#N/A,FALSE,"TREND";#N/A,#N/A,FALSE,"%Curve"}</definedName>
    <definedName name="__________www1" hidden="1">{#N/A,#N/A,FALSE,"schA"}</definedName>
    <definedName name="_________six6" hidden="1">{#N/A,#N/A,FALSE,"CRPT";#N/A,#N/A,FALSE,"TREND";#N/A,#N/A,FALSE,"%Curve"}</definedName>
    <definedName name="_________www1" hidden="1">{#N/A,#N/A,FALSE,"schA"}</definedName>
    <definedName name="________six6" hidden="1">{#N/A,#N/A,FALSE,"CRPT";#N/A,#N/A,FALSE,"TREND";#N/A,#N/A,FALSE,"%Curve"}</definedName>
    <definedName name="________www1" hidden="1">{#N/A,#N/A,FALSE,"schA"}</definedName>
    <definedName name="_______ex1" hidden="1">{#N/A,#N/A,FALSE,"Summ";#N/A,#N/A,FALSE,"General"}</definedName>
    <definedName name="_______new1" hidden="1">{#N/A,#N/A,FALSE,"Summ";#N/A,#N/A,FALSE,"General"}</definedName>
    <definedName name="_______six6" hidden="1">{#N/A,#N/A,FALSE,"CRPT";#N/A,#N/A,FALSE,"TREND";#N/A,#N/A,FALSE,"%Curve"}</definedName>
    <definedName name="_______www1" hidden="1">{#N/A,#N/A,FALSE,"schA"}</definedName>
    <definedName name="______ex1" hidden="1">{#N/A,#N/A,FALSE,"Summ";#N/A,#N/A,FALSE,"General"}</definedName>
    <definedName name="______new1" hidden="1">{#N/A,#N/A,FALSE,"Summ";#N/A,#N/A,FALSE,"General"}</definedName>
    <definedName name="______six6" hidden="1">{#N/A,#N/A,FALSE,"CRPT";#N/A,#N/A,FALSE,"TREND";#N/A,#N/A,FALSE,"%Curve"}</definedName>
    <definedName name="______www1" hidden="1">{#N/A,#N/A,FALSE,"schA"}</definedName>
    <definedName name="_____ex1" hidden="1">{#N/A,#N/A,FALSE,"Summ";#N/A,#N/A,FALSE,"General"}</definedName>
    <definedName name="_____new1" hidden="1">{#N/A,#N/A,FALSE,"Summ";#N/A,#N/A,FALSE,"General"}</definedName>
    <definedName name="_____six6" hidden="1">{#N/A,#N/A,FALSE,"CRPT";#N/A,#N/A,FALSE,"TREND";#N/A,#N/A,FALSE,"%Curve"}</definedName>
    <definedName name="_____www1" hidden="1">{#N/A,#N/A,FALSE,"schA"}</definedName>
    <definedName name="____ex1" hidden="1">{#N/A,#N/A,FALSE,"Summ";#N/A,#N/A,FALSE,"General"}</definedName>
    <definedName name="____new1" hidden="1">{#N/A,#N/A,FALSE,"Summ";#N/A,#N/A,FALSE,"General"}</definedName>
    <definedName name="____six6" hidden="1">{#N/A,#N/A,FALSE,"CRPT";#N/A,#N/A,FALSE,"TREND";#N/A,#N/A,FALSE,"%Curve"}</definedName>
    <definedName name="____www1" hidden="1">{#N/A,#N/A,FALSE,"schA"}</definedName>
    <definedName name="___ex1" hidden="1">{#N/A,#N/A,FALSE,"Summ";#N/A,#N/A,FALSE,"General"}</definedName>
    <definedName name="___new1" hidden="1">{#N/A,#N/A,FALSE,"Summ";#N/A,#N/A,FALSE,"General"}</definedName>
    <definedName name="___six6" hidden="1">{#N/A,#N/A,FALSE,"CRPT";#N/A,#N/A,FALSE,"TREND";#N/A,#N/A,FALSE,"%Curve"}</definedName>
    <definedName name="___www1" hidden="1">{#N/A,#N/A,FALSE,"schA"}</definedName>
    <definedName name="__123Graph_D" hidden="1">#REF!</definedName>
    <definedName name="__123Graph_ECURRENT" hidden="1">[1]ConsolidatingPL!#REF!</definedName>
    <definedName name="__ex1" hidden="1">{#N/A,#N/A,FALSE,"Summ";#N/A,#N/A,FALSE,"General"}</definedName>
    <definedName name="__new1" hidden="1">{#N/A,#N/A,FALSE,"Summ";#N/A,#N/A,FALSE,"General"}</definedName>
    <definedName name="__six6" hidden="1">{#N/A,#N/A,FALSE,"CRPT";#N/A,#N/A,FALSE,"TREND";#N/A,#N/A,FALSE,"%Curve"}</definedName>
    <definedName name="__www1" hidden="1">{#N/A,#N/A,FALSE,"schA"}</definedName>
    <definedName name="_2__123Graph_ABUDG6_Dtons_inv" hidden="1">[2]Quant!#REF!</definedName>
    <definedName name="_3__123Graph_ABUDG6_Dtons_inv" hidden="1">[3]Quant!#REF!</definedName>
    <definedName name="_4__123Graph_ABUDG6_Dtons_inv" hidden="1">'[4]Area D 2011'!#REF!</definedName>
    <definedName name="_6__123Graph_CBUDG6_D_ESCRPR" hidden="1">'[5]2012 Area AB BudgetSummary'!#REF!</definedName>
    <definedName name="_7__123Graph_CBUDG6_D_ESCRPR" hidden="1">'[4]Area D 2011'!#REF!</definedName>
    <definedName name="_7__123Graph_DBUDG6_D_ESCRPR" hidden="1">'[5]2012 Area AB BudgetSummary'!#REF!</definedName>
    <definedName name="_8__123Graph_DBUDG6_D_ESCRPR" hidden="1">'[4]Area D 2011'!#REF!</definedName>
    <definedName name="_ex1" hidden="1">{#N/A,#N/A,FALSE,"Summ";#N/A,#N/A,FALSE,"General"}</definedName>
    <definedName name="_Key1" hidden="1">#REF!</definedName>
    <definedName name="_Key2" hidden="1">#REF!</definedName>
    <definedName name="_new1" hidden="1">{#N/A,#N/A,FALSE,"Summ";#N/A,#N/A,FALSE,"General"}</definedName>
    <definedName name="_Order1" hidden="1">0</definedName>
    <definedName name="_Order2" hidden="1">0</definedName>
    <definedName name="_Parse_In" hidden="1">#REF!</definedName>
    <definedName name="_Regression_Out" localSheetId="0" hidden="1">[6]FIA!#REF!</definedName>
    <definedName name="_Regression_Out" hidden="1">[6]FIA!#REF!</definedName>
    <definedName name="_six6" hidden="1">{#N/A,#N/A,FALSE,"CRPT";#N/A,#N/A,FALSE,"TREND";#N/A,#N/A,FALSE,"%Curve"}</definedName>
    <definedName name="_Sort" hidden="1">#REF!</definedName>
    <definedName name="_www1" hidden="1">{#N/A,#N/A,FALSE,"schA"}</definedName>
    <definedName name="a" localSheetId="0" hidden="1">{"Plat Summary",#N/A,FALSE,"PLAT DESIGN"}</definedName>
    <definedName name="a" hidden="1">{"Plat Summary",#N/A,FALSE,"PLAT DESIGN"}</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AAAAAAAAAAA" hidden="1">{#N/A,#N/A,FALSE,"Coversheet";#N/A,#N/A,FALSE,"QA"}</definedName>
    <definedName name="b" localSheetId="0" hidden="1">{"Plat Summary",#N/A,FALSE,"PLAT DESIGN"}</definedName>
    <definedName name="b" hidden="1">{"Plat Summary",#N/A,FALSE,"PLAT DESIGN"}</definedName>
    <definedName name="BEm" hidden="1">#REF!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[7]ZZCOOM_M03_Q004!#REF!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[7]ZZCOOM_M03_Q004!#REF!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[7]ZZCOOM_M03_Q004!#REF!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[7]ZZCOOM_M03_Q004!#REF!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[7]ZZCOOM_M03_Q004!#REF!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[7]ZZCOOM_M03_Q004!#REF!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L" hidden="1">{#N/A,#N/A,FALSE,"Cover Sheet";"Use of Equipment",#N/A,FALSE,"Area C";"Equipment Hours",#N/A,FALSE,"All";"Summary",#N/A,FALSE,"All"}</definedName>
    <definedName name="blet" hidden="1">{#N/A,#N/A,FALSE,"Cover Sheet";"Use of Equipment",#N/A,FALSE,"Area C";"Equipment Hours",#N/A,FALSE,"All";"Summary",#N/A,FALSE,"All"}</definedName>
    <definedName name="bleth" hidden="1">{#N/A,#N/A,FALSE,"Cover Sheet";"Use of Equipment",#N/A,FALSE,"Area C";"Equipment Hours",#N/A,FALSE,"All";"Summary",#N/A,FALSE,"All"}</definedName>
    <definedName name="Bum" hidden="1">#REF!</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 hidden="1">{#N/A,#N/A,FALSE,"CESTSUM";#N/A,#N/A,FALSE,"est sum A";#N/A,#N/A,FALSE,"est detail A"}</definedName>
    <definedName name="DFIT" hidden="1">{#N/A,#N/A,FALSE,"Coversheet";#N/A,#N/A,FALSE,"QA"}</definedName>
    <definedName name="DUDE" hidden="1">#REF!</definedName>
    <definedName name="ee" localSheetId="0" hidden="1">{#N/A,#N/A,FALSE,"Month ";#N/A,#N/A,FALSE,"YTD";#N/A,#N/A,FALSE,"12 mo ended"}</definedName>
    <definedName name="ee" hidden="1">{#N/A,#N/A,FALSE,"Month ";#N/A,#N/A,FALSE,"YTD";#N/A,#N/A,FALSE,"12 mo ended"}</definedName>
    <definedName name="error" hidden="1">{#N/A,#N/A,FALSE,"Coversheet";#N/A,#N/A,FALSE,"QA"}</definedName>
    <definedName name="Estimate" hidden="1">{#N/A,#N/A,FALSE,"Summ";#N/A,#N/A,FALSE,"General"}</definedName>
    <definedName name="ex" hidden="1">{#N/A,#N/A,FALSE,"Summ";#N/A,#N/A,FALSE,"General"}</definedName>
    <definedName name="F" hidden="1">#REF!</definedName>
    <definedName name="fdasfda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0" hidden="1">{#N/A,#N/A,FALSE,"Month ";#N/A,#N/A,FALSE,"YTD";#N/A,#N/A,FALSE,"12 mo ended"}</definedName>
    <definedName name="fdsafdasfdsa" hidden="1">{#N/A,#N/A,FALSE,"Month ";#N/A,#N/A,FALSE,"YTD";#N/A,#N/A,FALSE,"12 mo ended"}</definedName>
    <definedName name="ffff" hidden="1">{#N/A,#N/A,FALSE,"Coversheet";#N/A,#N/A,FALSE,"QA"}</definedName>
    <definedName name="fffgf" hidden="1">{#N/A,#N/A,FALSE,"Coversheet";#N/A,#N/A,FALSE,"QA"}</definedName>
    <definedName name="gary" hidden="1">{#N/A,#N/A,FALSE,"Cover Sheet";"Use of Equipment",#N/A,FALSE,"Area C";"Equipment Hours",#N/A,FALSE,"All";"Summary",#N/A,FALSE,"All"}</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income_satement_ytd" hidden="1">{#N/A,#N/A,FALSE,"monthly";#N/A,#N/A,FALSE,"year to date";#N/A,#N/A,FALSE,"12_months_IS";#N/A,#N/A,FALSE,"balance sheet";#N/A,#N/A,FALSE,"op_revenues_12m";#N/A,#N/A,FALSE,"op_revenues_ytd";#N/A,#N/A,FALSE,"op_revenues_cm"}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hidden="1">{#N/A,#N/A,FALSE,"monthly";#N/A,#N/A,FALSE,"year to date";#N/A,#N/A,FALSE,"12_months_IS";#N/A,#N/A,FALSE,"balance sheet";#N/A,#N/A,FALSE,"op_revenues_12m";#N/A,#N/A,FALSE,"op_revenues_ytd";#N/A,#N/A,FALSE,"op_revenues_cm"}</definedName>
    <definedName name="Jane" hidden="1">{#N/A,#N/A,FALSE,"Expenditures";#N/A,#N/A,FALSE,"Property Placed In-Service";#N/A,#N/A,FALSE,"Removals";#N/A,#N/A,FALSE,"Retirements";#N/A,#N/A,FALSE,"CWIP Balances";#N/A,#N/A,FALSE,"CWIP_Expend_Ratios";#N/A,#N/A,FALSE,"CWIP_Yr_End"}</definedName>
    <definedName name="jfkljsdkljiejgr" hidden="1">{#N/A,#N/A,FALSE,"Summ";#N/A,#N/A,FALSE,"General"}</definedName>
    <definedName name="k"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okup" hidden="1">{#N/A,#N/A,FALSE,"Coversheet";#N/A,#N/A,FALSE,"QA"}</definedName>
    <definedName name="Miller" hidden="1">{#N/A,#N/A,FALSE,"Expenditures";#N/A,#N/A,FALSE,"Property Placed In-Service";#N/A,#N/A,FALSE,"CWIP Balances"}</definedName>
    <definedName name="new" hidden="1">{#N/A,#N/A,FALSE,"Summ";#N/A,#N/A,FALSE,"General"}</definedName>
    <definedName name="NOYT" hidden="1">{#N/A,#N/A,FALSE,"Cover Sheet";"Use of Equipment",#N/A,FALSE,"Area C";"Equipment Hours",#N/A,FALSE,"All";"Summary",#N/A,FALSE,"All"}</definedName>
    <definedName name="p"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0">'PSE 2022 RNG Report'!$A$1:$O$43</definedName>
    <definedName name="q" hidden="1">{#N/A,#N/A,FALSE,"Coversheet";#N/A,#N/A,FALSE,"QA"}</definedName>
    <definedName name="qqq" hidden="1">{#N/A,#N/A,FALSE,"schA"}</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sdlfhsdlhfkl" hidden="1">{#N/A,#N/A,FALSE,"Summ";#N/A,#N/A,FALSE,"General"}</definedName>
    <definedName name="seven" hidden="1">{#N/A,#N/A,FALSE,"CRPT";#N/A,#N/A,FALSE,"TREND";#N/A,#N/A,FALSE,"%Curve"}</definedName>
    <definedName name="six" hidden="1">{#N/A,#N/A,FALSE,"Drill Sites";"WP 212",#N/A,FALSE,"MWAG EOR";"WP 213",#N/A,FALSE,"MWAG EOR";#N/A,#N/A,FALSE,"Misc. Facility";#N/A,#N/A,FALSE,"WWTP"}</definedName>
    <definedName name="solver_ntri" hidden="1">1000</definedName>
    <definedName name="solver_rsmp" hidden="1">2</definedName>
    <definedName name="solver_seed" hidden="1">0</definedName>
    <definedName name="sue" hidden="1">{#N/A,#N/A,FALSE,"Cover Sheet";"Use of Equipment",#N/A,FALSE,"Area C";"Equipment Hours",#N/A,FALSE,"All";"Summary",#N/A,FALSE,"All"}</definedName>
    <definedName name="summary" localSheetId="0" hidden="1">{"Plat Summary",#N/A,FALSE,"PLAT DESIGN"}</definedName>
    <definedName name="summary" hidden="1">{"Plat Summary",#N/A,FALSE,"PLAT DESIGN"}</definedName>
    <definedName name="susan" hidden="1">{#N/A,#N/A,FALSE,"Cover Sheet";"Use of Equipment",#N/A,FALSE,"Area C";"Equipment Hours",#N/A,FALSE,"All";"Summary",#N/A,FALSE,"All"}</definedName>
    <definedName name="t" hidden="1">{#N/A,#N/A,FALSE,"CESTSUM";#N/A,#N/A,FALSE,"est sum A";#N/A,#N/A,FALSE,"est detail A"}</definedName>
    <definedName name="tem" hidden="1">{#N/A,#N/A,FALSE,"Summ";#N/A,#N/A,FALSE,"General"}</definedName>
    <definedName name="temp" hidden="1">{#N/A,#N/A,FALSE,"Pg 6a CustCount_Electric";#N/A,#N/A,FALSE,"QA";"monthly",#N/A,FALSE,"Elect_Cust#Avg";"Year To Date",#N/A,FALSE,"Elect_Cust#Avg";"Rollling 12 months ended",#N/A,FALSE,"Elect_Cust#Avg";"Budget Month",#N/A,FALSE,"Electric";"Budget YTD",#N/A,FALSE,"Electric";"Budget 12 months",#N/A,FALSE,"Electric"}</definedName>
    <definedName name="Temp1" hidden="1">{#N/A,#N/A,FALSE,"CESTSUM";#N/A,#N/A,FALSE,"est sum A";#N/A,#N/A,FALSE,"est detail A"}</definedName>
    <definedName name="temp2" hidden="1">{#N/A,#N/A,FALSE,"CESTSUM";#N/A,#N/A,FALSE,"est sum A";#N/A,#N/A,FALSE,"est detail A"}</definedName>
    <definedName name="tr" hidden="1">{#N/A,#N/A,FALSE,"CESTSUM";#N/A,#N/A,FALSE,"est sum A";#N/A,#N/A,FALSE,"est detail A"}</definedName>
    <definedName name="Transfer" hidden="1">#REF!</definedName>
    <definedName name="Transfers" hidden="1">#REF!</definedName>
    <definedName name="u" hidden="1">{#N/A,#N/A,FALSE,"Summ";#N/A,#N/A,FALSE,"General"}</definedName>
    <definedName name="v" hidden="1">{#N/A,#N/A,FALSE,"Coversheet";#N/A,#N/A,FALSE,"QA"}</definedName>
    <definedName name="Value" hidden="1">{#N/A,#N/A,FALSE,"Summ";#N/A,#N/A,FALSE,"General"}</definedName>
    <definedName name="w" hidden="1">{#N/A,#N/A,FALSE,"Schedule F";#N/A,#N/A,FALSE,"Schedule G"}</definedName>
    <definedName name="we" localSheetId="0" hidden="1">{#N/A,#N/A,FALSE,"Pg 6b CustCount_Gas";#N/A,#N/A,FALSE,"QA";#N/A,#N/A,FALSE,"Report";#N/A,#N/A,FALSE,"forecast"}</definedName>
    <definedName name="we" hidden="1">{#N/A,#N/A,FALSE,"Pg 6b CustCount_Gas";#N/A,#N/A,FALSE,"QA";#N/A,#N/A,FALSE,"Report";#N/A,#N/A,FALSE,"forecast"}</definedName>
    <definedName name="WH" hidden="1">{#N/A,#N/A,FALSE,"Coversheet";#N/A,#N/A,FALSE,"QA"}</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AAI." hidden="1">{#N/A,#N/A,FALSE,"CRPT";#N/A,#N/A,FALSE,"TREND";#N/A,#N/A,FALSE,"%Curve"}</definedName>
    <definedName name="wrn.AAI._.Report." hidden="1">{#N/A,#N/A,FALSE,"CRPT";#N/A,#N/A,FALSE,"TREND";#N/A,#N/A,FALSE,"% CURVE"}</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hidden="1">{#N/A,#N/A,FALSE,"CRPT";#N/A,#N/A,FALSE,"PCS ";#N/A,#N/A,FALSE,"TREND";#N/A,#N/A,FALSE,"% CURVE";#N/A,#N/A,FALSE,"FWICALC";#N/A,#N/A,FALSE,"CONTINGENCY";#N/A,#N/A,FALSE,"7616 Fab";#N/A,#N/A,FALSE,"7616 NSK"}</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hidden="1">{#N/A,#N/A,FALSE,"Cost Adjustment "}</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Depreciation." hidden="1">{#N/A,#N/A,TRUE,"Depreciation Summary";#N/A,#N/A,TRUE,"18, 21 &amp; 22 Depreciation";#N/A,#N/A,TRUE,"11 &amp; 12 Depreciation"}</definedName>
    <definedName name="wrn.ECR." hidden="1">{#N/A,#N/A,FALSE,"schA"}</definedName>
    <definedName name="wrn.ESTIMATE." hidden="1">{#N/A,#N/A,FALSE,"CESTSUM";#N/A,#N/A,FALSE,"est sum A";#N/A,#N/A,FALSE,"est detail A"}</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IEO." hidden="1">{#N/A,#N/A,FALSE,"SUMMARY";#N/A,#N/A,FALSE,"AE7616";#N/A,#N/A,FALSE,"AE7617";#N/A,#N/A,FALSE,"AE7618";#N/A,#N/A,FALSE,"AE7619"}</definedName>
    <definedName name="wrn.Incentive._.Overhead." localSheetId="0" hidden="1">{#N/A,#N/A,FALSE,"Coversheet";#N/A,#N/A,FALSE,"QA"}</definedName>
    <definedName name="wrn.Incentive._.Overhead." hidden="1">{#N/A,#N/A,FALSE,"Coversheet";#N/A,#N/A,FALSE,"QA"}</definedName>
    <definedName name="wrn.limit_reports." hidden="1">{#N/A,#N/A,FALSE,"Schedule F";#N/A,#N/A,FALSE,"Schedule G"}</definedName>
    <definedName name="wrn.MARGIN_WO_QTR." localSheetId="0" hidden="1">{#N/A,#N/A,FALSE,"Month ";#N/A,#N/A,FALSE,"YTD";#N/A,#N/A,FALSE,"12 mo ended"}</definedName>
    <definedName name="wrn.MARGIN_WO_QTR." hidden="1">{#N/A,#N/A,FALSE,"Month ";#N/A,#N/A,FALSE,"YTD";#N/A,#N/A,FALSE,"12 mo ended"}</definedName>
    <definedName name="wrn.Mining._.Flexibility." hidden="1">{#N/A,#N/A,FALSE,"Cover Sheet";"Use of Equipment",#N/A,FALSE,"Area C";"Equipment Hours",#N/A,FALSE,"All";"Summary",#N/A,FALSE,"All"}</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hidden="1">{#N/A,#N/A,FALSE,"BASE";#N/A,#N/A,FALSE,"LOOPS";#N/A,#N/A,FALSE,"PLC"}</definedName>
    <definedName name="wrn.SCHEDULE." hidden="1">{#N/A,#N/A,FALSE,"7617 Fab";#N/A,#N/A,FALSE,"7617 NSK"}</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hidden="1">{#N/A,#N/A,TRUE,"(SAPC) Summary";#N/A,#N/A,TRUE,"(SAPC) Production";#N/A,#N/A,TRUE,"(SAPC) Adj Hour Wksht";#N/A,#N/A,TRUE,"(SAPC) 605&amp;606 Hrs";#N/A,#N/A,TRUE,"(SAPC) Rept Interval";#N/A,#N/A,TRUE,"(SAPC) SumProd";#N/A,#N/A,TRUE,"(SAPC) Rec. Wksht"}</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hidden="1">{#N/A,#N/A,FALSE,"schA"}</definedName>
    <definedName name="x" hidden="1">{#N/A,#N/A,FALSE,"Coversheet";#N/A,#N/A,FALSE,"QA"}</definedName>
    <definedName name="xx" hidden="1">{#N/A,#N/A,FALSE,"Balance_Sheet";#N/A,#N/A,FALSE,"income_statement_monthly";#N/A,#N/A,FALSE,"income_statement_Quarter";#N/A,#N/A,FALSE,"income_statement_ytd";#N/A,#N/A,FALSE,"income_statement_12Months"}</definedName>
    <definedName name="y"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uf" hidden="1">{#N/A,#N/A,FALSE,"Summ";#N/A,#N/A,FALSE,"General"}</definedName>
    <definedName name="z" hidden="1">{#N/A,#N/A,FALSE,"Coversheet";#N/A,#N/A,FALSE,"QA"}</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11" l="1"/>
  <c r="D38" i="11"/>
  <c r="A38" i="11"/>
  <c r="A37" i="11"/>
  <c r="A36" i="11"/>
  <c r="O35" i="11"/>
  <c r="A35" i="11"/>
  <c r="O34" i="11"/>
  <c r="A34" i="11"/>
  <c r="A33" i="11"/>
  <c r="K32" i="11"/>
  <c r="M32" i="11" s="1"/>
  <c r="A32" i="11"/>
  <c r="A31" i="11"/>
  <c r="A30" i="11"/>
  <c r="A29" i="11"/>
  <c r="A28" i="11"/>
  <c r="A27" i="11"/>
  <c r="O26" i="11"/>
  <c r="K26" i="11"/>
  <c r="M26" i="11" s="1"/>
  <c r="A26" i="11"/>
  <c r="O25" i="11"/>
  <c r="K25" i="11"/>
  <c r="M25" i="11" s="1"/>
  <c r="A25" i="11"/>
  <c r="O24" i="11"/>
  <c r="K24" i="11"/>
  <c r="M24" i="11" s="1"/>
  <c r="A24" i="11"/>
  <c r="O23" i="11"/>
  <c r="K23" i="11"/>
  <c r="M23" i="11" s="1"/>
  <c r="A23" i="11"/>
  <c r="O22" i="11"/>
  <c r="K22" i="11"/>
  <c r="M22" i="11" s="1"/>
  <c r="A22" i="11"/>
  <c r="O21" i="11"/>
  <c r="K21" i="11"/>
  <c r="M21" i="11" s="1"/>
  <c r="A21" i="11"/>
  <c r="O20" i="11"/>
  <c r="K20" i="11"/>
  <c r="M20" i="11" s="1"/>
  <c r="A20" i="11"/>
  <c r="O19" i="11"/>
  <c r="K19" i="11"/>
  <c r="M19" i="11" s="1"/>
  <c r="A19" i="11"/>
  <c r="O18" i="11"/>
  <c r="M18" i="11"/>
  <c r="K18" i="11"/>
  <c r="A18" i="11"/>
  <c r="O17" i="11"/>
  <c r="K17" i="11"/>
  <c r="M17" i="11" s="1"/>
  <c r="A17" i="11"/>
  <c r="O16" i="11"/>
  <c r="K16" i="11"/>
  <c r="M16" i="11" s="1"/>
  <c r="A16" i="11"/>
  <c r="O15" i="11"/>
  <c r="K15" i="11"/>
  <c r="M15" i="11" s="1"/>
  <c r="A15" i="11"/>
  <c r="O14" i="11"/>
  <c r="K14" i="11"/>
  <c r="M14" i="11" s="1"/>
  <c r="A14" i="11"/>
  <c r="O13" i="11"/>
  <c r="K13" i="11"/>
  <c r="M13" i="11" s="1"/>
  <c r="A13" i="11"/>
  <c r="O12" i="11"/>
  <c r="K12" i="11"/>
  <c r="M12" i="11" s="1"/>
  <c r="A12" i="11"/>
  <c r="O11" i="11"/>
  <c r="K11" i="11"/>
  <c r="M11" i="11" s="1"/>
  <c r="A11" i="11"/>
  <c r="O10" i="11"/>
  <c r="K10" i="11"/>
  <c r="M10" i="11" s="1"/>
  <c r="K35" i="11" l="1"/>
  <c r="M35" i="11" s="1"/>
  <c r="K34" i="11"/>
  <c r="M34" i="11" s="1"/>
  <c r="K31" i="11"/>
  <c r="M31" i="11" s="1"/>
  <c r="O30" i="11"/>
  <c r="O29" i="11"/>
  <c r="O32" i="11"/>
  <c r="K27" i="11"/>
  <c r="O28" i="11"/>
  <c r="K28" i="11"/>
  <c r="M28" i="11" s="1"/>
  <c r="O33" i="11"/>
  <c r="K29" i="11"/>
  <c r="M29" i="11" s="1"/>
  <c r="O31" i="11"/>
  <c r="H38" i="11"/>
  <c r="O27" i="11"/>
  <c r="I38" i="11" l="1"/>
  <c r="K30" i="11"/>
  <c r="M30" i="11" s="1"/>
  <c r="K33" i="11"/>
  <c r="M33" i="11" s="1"/>
  <c r="O38" i="11"/>
  <c r="M27" i="11"/>
  <c r="M38" i="11" l="1"/>
  <c r="K38" i="11"/>
</calcChain>
</file>

<file path=xl/sharedStrings.xml><?xml version="1.0" encoding="utf-8"?>
<sst xmlns="http://schemas.openxmlformats.org/spreadsheetml/2006/main" count="31" uniqueCount="31">
  <si>
    <t>As of August 31, 2022</t>
  </si>
  <si>
    <t>Date</t>
  </si>
  <si>
    <t>Notes:</t>
  </si>
  <si>
    <t>Line No.</t>
  </si>
  <si>
    <t>(a)</t>
  </si>
  <si>
    <t>(b)</t>
  </si>
  <si>
    <t xml:space="preserve">(c) </t>
  </si>
  <si>
    <t>(d)</t>
  </si>
  <si>
    <t>Totals</t>
  </si>
  <si>
    <t>Puget Sound Energy (PSE)</t>
  </si>
  <si>
    <t>(1)</t>
  </si>
  <si>
    <t>Source</t>
  </si>
  <si>
    <t>Uses</t>
  </si>
  <si>
    <t>Total Uses</t>
  </si>
  <si>
    <t>HW Hill</t>
  </si>
  <si>
    <t>2022 Purchased Gas Adjustment (PGA) Filing, proposed effective Nov. 1, 2022</t>
  </si>
  <si>
    <t>Renewable Natural Gas (RNG) Report</t>
  </si>
  <si>
    <t>Deliveries to 3rd Parties and Pipeline Imbalance Adjustment Volumes</t>
  </si>
  <si>
    <t>PSE PGA 
(Sch. 101)</t>
  </si>
  <si>
    <t>(f)</t>
  </si>
  <si>
    <t>(g) = (c) + (d) + (f)</t>
  </si>
  <si>
    <t>Total Check</t>
  </si>
  <si>
    <t>PSE Voluntary RNG (VRNG) Service
(Sch. 138)</t>
  </si>
  <si>
    <t>(h) = (a) - (g)</t>
  </si>
  <si>
    <t>(i) = (d) + (f)</t>
  </si>
  <si>
    <r>
      <t>RNG Volumes (Dekatherms) planned to be registered into M-RETS</t>
    </r>
    <r>
      <rPr>
        <b/>
        <u/>
        <vertAlign val="superscript"/>
        <sz val="10"/>
        <color theme="1"/>
        <rFont val="Arial"/>
        <family val="2"/>
      </rPr>
      <t>(1)</t>
    </r>
    <r>
      <rPr>
        <b/>
        <u/>
        <sz val="10"/>
        <color theme="1"/>
        <rFont val="Arial"/>
        <family val="2"/>
      </rPr>
      <t xml:space="preserve"> by Use:</t>
    </r>
  </si>
  <si>
    <t>Total PSE  
[PSE VRNG (Sch. 138) + RNG (Sch. 101)]</t>
  </si>
  <si>
    <r>
      <t>Total est. RTCs</t>
    </r>
    <r>
      <rPr>
        <b/>
        <u/>
        <vertAlign val="superscript"/>
        <sz val="10"/>
        <color theme="1"/>
        <rFont val="Arial"/>
        <family val="2"/>
      </rPr>
      <t>(2)</t>
    </r>
    <r>
      <rPr>
        <b/>
        <u/>
        <sz val="10"/>
        <color theme="1"/>
        <rFont val="Arial"/>
        <family val="2"/>
      </rPr>
      <t xml:space="preserve"> to be retired on behalf of PSE’s customers</t>
    </r>
  </si>
  <si>
    <t>(2)</t>
  </si>
  <si>
    <t xml:space="preserve">Renewable Thermal Credits. The approved tracking system must issue one RTC for each dekatherm of RNG purchased. See the RNG Policy Statement and the VRNG filings mentioned in (1) for more information. </t>
  </si>
  <si>
    <t>The Midwest Renewable Energy Tracking System. Refer to RNG Policy Statement (Docket UG-190818) and VRNG Initial (Docket UG-210194) and Revised (Docket UG-210758) filings,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</si>
</sst>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409]mmm\-yyyy;@"/>
  </numFmts>
  <fonts count="15" x14ac:knownFonts="1">
    <font>
      <sz val="11"/>
      <color theme="1"/>
      <name val="Calibri"/>
      <family val="2"/>
      <scheme val="minor"/>
    </font>
    <font>
      <sz val="11"/>
      <color theme="1"/>
      <name val="Calibri"/>
      <family val="2"/>
      <scheme val="minor"/>
    </font>
    <font>
      <sz val="11"/>
      <color indexed="8"/>
      <name val="Calibri"/>
      <family val="2"/>
      <scheme val="minor"/>
    </font>
    <font>
      <b/>
      <sz val="10"/>
      <color theme="1"/>
      <name val="Arial"/>
      <family val="2"/>
    </font>
    <font>
      <sz val="10"/>
      <color theme="1"/>
      <name val="Arial"/>
      <family val="2"/>
    </font>
    <font>
      <b/>
      <sz val="10"/>
      <color theme="0" tint="-0.249977111117893"/>
      <name val="Arial"/>
      <family val="2"/>
    </font>
    <font>
      <sz val="10"/>
      <name val="Arial"/>
      <family val="2"/>
    </font>
    <font>
      <sz val="8"/>
      <color theme="1" tint="0.499984740745262"/>
      <name val="Arial"/>
      <family val="2"/>
    </font>
    <font>
      <b/>
      <sz val="8"/>
      <color theme="1" tint="0.499984740745262"/>
      <name val="Arial"/>
      <family val="2"/>
    </font>
    <font>
      <b/>
      <sz val="10"/>
      <name val="Arial"/>
      <family val="2"/>
    </font>
    <font>
      <b/>
      <u/>
      <sz val="10"/>
      <color theme="1"/>
      <name val="Arial"/>
      <family val="2"/>
    </font>
    <font>
      <b/>
      <u/>
      <vertAlign val="superscript"/>
      <sz val="10"/>
      <color theme="1"/>
      <name val="Arial"/>
      <family val="2"/>
    </font>
    <font>
      <sz val="10"/>
      <color indexed="8"/>
      <name val="Arial"/>
      <family val="2"/>
    </font>
    <font>
      <sz val="10"/>
      <color rgb="FF0000FF"/>
      <name val="Arial"/>
      <family val="2"/>
    </font>
    <font>
      <vertAlign val="superscript"/>
      <sz val="10"/>
      <color theme="1"/>
      <name val="Arial"/>
      <family val="2"/>
    </font>
  </fonts>
  <fills count="3">
    <fill>
      <patternFill patternType="none"/>
    </fill>
    <fill>
      <patternFill patternType="gray125"/>
    </fill>
    <fill>
      <patternFill patternType="solid">
        <fgColor theme="5" tint="0.79998168889431442"/>
        <bgColor indexed="64"/>
      </patternFill>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46">
    <xf numFmtId="0" fontId="0" fillId="0" borderId="0" xfId="0"/>
    <xf numFmtId="0" fontId="4" fillId="0" borderId="0" xfId="0" applyFont="1"/>
    <xf numFmtId="0" fontId="4" fillId="0" borderId="0" xfId="0" applyFont="1" applyAlignment="1">
      <alignment wrapText="1"/>
    </xf>
    <xf numFmtId="0" fontId="5" fillId="0" borderId="0" xfId="0" applyFont="1" applyBorder="1" applyAlignment="1">
      <alignment horizontal="left"/>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4" fillId="0" borderId="0" xfId="0" applyFont="1" applyBorder="1"/>
    <xf numFmtId="0" fontId="7" fillId="0" borderId="0" xfId="0" applyFont="1"/>
    <xf numFmtId="41" fontId="7" fillId="0" borderId="0" xfId="0" applyNumberFormat="1" applyFont="1"/>
    <xf numFmtId="41" fontId="4" fillId="0" borderId="0" xfId="1" applyNumberFormat="1" applyFont="1" applyAlignment="1">
      <alignment horizontal="center" vertical="center"/>
    </xf>
    <xf numFmtId="0" fontId="4" fillId="0" borderId="0" xfId="0" applyFont="1" applyAlignment="1">
      <alignment horizontal="center" vertical="center"/>
    </xf>
    <xf numFmtId="41" fontId="4" fillId="0" borderId="0" xfId="0" applyNumberFormat="1" applyFont="1" applyAlignment="1">
      <alignment horizontal="center" vertical="center"/>
    </xf>
    <xf numFmtId="41" fontId="4" fillId="0" borderId="0" xfId="1" applyNumberFormat="1" applyFont="1" applyBorder="1" applyAlignment="1">
      <alignment horizontal="center" vertical="center"/>
    </xf>
    <xf numFmtId="41" fontId="7" fillId="0" borderId="0" xfId="0" applyNumberFormat="1" applyFont="1" applyAlignment="1">
      <alignment horizontal="center" vertical="center"/>
    </xf>
    <xf numFmtId="41" fontId="6" fillId="0" borderId="0" xfId="0" applyNumberFormat="1" applyFont="1" applyAlignment="1">
      <alignment horizontal="center" vertical="center"/>
    </xf>
    <xf numFmtId="0" fontId="4" fillId="0" borderId="0" xfId="0" applyFont="1" applyBorder="1" applyAlignment="1">
      <alignment horizontal="center" vertical="center"/>
    </xf>
    <xf numFmtId="0" fontId="7" fillId="0" borderId="0" xfId="0" applyFont="1" applyAlignment="1">
      <alignment horizontal="center" vertical="center"/>
    </xf>
    <xf numFmtId="0" fontId="3"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3" fillId="0" borderId="2" xfId="0" applyFont="1" applyBorder="1" applyAlignment="1">
      <alignment horizontal="center" vertical="center"/>
    </xf>
    <xf numFmtId="41" fontId="4" fillId="0" borderId="2" xfId="0" applyNumberFormat="1" applyFont="1" applyBorder="1" applyAlignment="1">
      <alignment horizontal="center" vertical="center"/>
    </xf>
    <xf numFmtId="0" fontId="3" fillId="0" borderId="0" xfId="0" applyFont="1" applyAlignment="1">
      <alignment horizontal="centerContinuous"/>
    </xf>
    <xf numFmtId="0" fontId="4" fillId="0" borderId="0" xfId="0" applyFont="1" applyAlignment="1">
      <alignment horizontal="centerContinuous"/>
    </xf>
    <xf numFmtId="0" fontId="4" fillId="0" borderId="0" xfId="0" applyFont="1" applyBorder="1" applyAlignment="1">
      <alignment horizontal="centerContinuous"/>
    </xf>
    <xf numFmtId="0" fontId="7" fillId="0" borderId="0" xfId="0" applyFont="1" applyAlignment="1">
      <alignment horizontal="centerContinuous"/>
    </xf>
    <xf numFmtId="0" fontId="3" fillId="0" borderId="0" xfId="0" applyFont="1" applyBorder="1" applyAlignment="1">
      <alignment horizontal="centerContinuous"/>
    </xf>
    <xf numFmtId="0" fontId="8" fillId="0" borderId="0" xfId="0" applyFont="1" applyAlignment="1">
      <alignment horizontal="centerContinuous"/>
    </xf>
    <xf numFmtId="0" fontId="10" fillId="2" borderId="0" xfId="0" applyFont="1" applyFill="1" applyAlignment="1">
      <alignment horizontal="centerContinuous" vertical="center"/>
    </xf>
    <xf numFmtId="0" fontId="10" fillId="2" borderId="0" xfId="0" applyFont="1" applyFill="1" applyBorder="1" applyAlignment="1">
      <alignment horizontal="center" vertical="center" wrapText="1"/>
    </xf>
    <xf numFmtId="41" fontId="4" fillId="0" borderId="0" xfId="1" applyNumberFormat="1" applyFont="1" applyAlignment="1">
      <alignment horizontal="right" vertical="center"/>
    </xf>
    <xf numFmtId="0" fontId="4" fillId="0" borderId="0" xfId="0" applyFont="1" applyAlignment="1">
      <alignment horizontal="right" vertical="center"/>
    </xf>
    <xf numFmtId="41" fontId="7" fillId="0" borderId="0" xfId="0" applyNumberFormat="1" applyFont="1" applyAlignment="1">
      <alignment horizontal="right" vertical="center"/>
    </xf>
    <xf numFmtId="41" fontId="3" fillId="0" borderId="2" xfId="0" applyNumberFormat="1" applyFont="1" applyBorder="1" applyAlignment="1">
      <alignment vertical="center"/>
    </xf>
    <xf numFmtId="41" fontId="8" fillId="0" borderId="2" xfId="0" applyNumberFormat="1" applyFont="1" applyBorder="1" applyAlignment="1">
      <alignment vertical="center"/>
    </xf>
    <xf numFmtId="41" fontId="9" fillId="0" borderId="2" xfId="0" applyNumberFormat="1" applyFont="1" applyBorder="1" applyAlignment="1">
      <alignment vertical="center"/>
    </xf>
    <xf numFmtId="0" fontId="4" fillId="0" borderId="1" xfId="0" applyFont="1" applyBorder="1" applyAlignment="1">
      <alignment horizontal="center" vertical="center" wrapText="1"/>
    </xf>
    <xf numFmtId="0" fontId="12" fillId="0" borderId="1" xfId="2" applyNumberFormat="1" applyFont="1" applyBorder="1" applyAlignment="1">
      <alignment horizontal="center" vertical="center" wrapText="1"/>
    </xf>
    <xf numFmtId="0" fontId="7" fillId="0" borderId="1" xfId="0" applyFont="1" applyFill="1" applyBorder="1" applyAlignment="1">
      <alignment horizontal="center" wrapText="1"/>
    </xf>
    <xf numFmtId="41" fontId="13" fillId="0" borderId="0" xfId="1" applyNumberFormat="1" applyFont="1" applyAlignment="1">
      <alignment horizontal="right" vertical="center"/>
    </xf>
    <xf numFmtId="41" fontId="13" fillId="0" borderId="0" xfId="0" applyNumberFormat="1" applyFont="1" applyAlignment="1">
      <alignment horizontal="right" vertical="center"/>
    </xf>
    <xf numFmtId="164" fontId="4" fillId="0" borderId="0" xfId="0" applyNumberFormat="1" applyFont="1" applyAlignment="1">
      <alignment horizontal="center" vertical="center"/>
    </xf>
    <xf numFmtId="0" fontId="14" fillId="0" borderId="0" xfId="0" quotePrefix="1" applyFont="1" applyAlignment="1">
      <alignment horizontal="center" vertical="top"/>
    </xf>
    <xf numFmtId="0" fontId="4" fillId="0" borderId="1" xfId="0" applyFont="1" applyBorder="1" applyAlignment="1">
      <alignment horizontal="center" vertical="center"/>
    </xf>
    <xf numFmtId="0" fontId="4" fillId="0" borderId="0" xfId="0" applyFont="1" applyAlignment="1">
      <alignment horizontal="left" vertical="top" wrapText="1"/>
    </xf>
  </cellXfs>
  <cellStyles count="7">
    <cellStyle name="Comma" xfId="1" builtinId="3"/>
    <cellStyle name="Comma 2" xfId="4"/>
    <cellStyle name="Comma 2 3" xfId="6"/>
    <cellStyle name="Normal" xfId="0" builtinId="0"/>
    <cellStyle name="Normal 2" xfId="2"/>
    <cellStyle name="Normal 2 2" xfId="3"/>
    <cellStyle name="Normal 2 3" xfId="5"/>
  </cellStyles>
  <dxfs count="0"/>
  <tableStyles count="0" defaultTableStyle="TableStyleMedium2" defaultPivotStyle="PivotStyleLight16"/>
  <colors>
    <mruColors>
      <color rgb="FF0000FF"/>
      <color rgb="FFDAEEF3"/>
      <color rgb="FF215967"/>
      <color rgb="FF33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externalLink" Target="externalLinks/externalLink1.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udget\2011%20Bgt\Units\11%20AOP_A_mo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Temporary%20Internet%20Files\Content.Outlook\S5M2I7E6\1&amp;2%20Section%203%202011%20AOP\Section%203\Section%203%20SpreadShee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ower%20Costs\Resources\Coal\WEC%20Pricing%20Analysis\2012\Colstrip%201&amp;2%202012%20AOP%20Final%20Vers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bdonah\Local%20Settings\Temporary%20Internet%20Files\OLK86B\FIA--kb%20edits--scenario%202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pbwprd.puget.com:50100/irj/go/km/docs/documents/Public%20Documents/Sales%20and%20Margin%20Reports%20(Final)/Sales%20of%20Electricity/2011/Sales_of_Electricity_2011_02_final_20110310_1537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IA"/>
      <sheetName val="Therms"/>
      <sheetName val="ConstructionCosts"/>
      <sheetName val="ReadMe"/>
      <sheetName val="pmt stream"/>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onthly"/>
      <sheetName val="QTD"/>
      <sheetName val="YTD"/>
      <sheetName val="12ME"/>
      <sheetName val="Footnotes"/>
      <sheetName val="Strings"/>
      <sheetName val="ZZCOOM_M03_Q004"/>
      <sheetName val="ZZCOOM_M03_Q004SKF"/>
      <sheetName val="ZZCOOM_M03_Q004ORDERS"/>
      <sheetName val="Revision History"/>
      <sheetName val="Graph"/>
    </sheetNames>
    <sheetDataSet>
      <sheetData sheetId="0" refreshError="1"/>
      <sheetData sheetId="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abSelected="1" zoomScaleNormal="100" workbookViewId="0"/>
  </sheetViews>
  <sheetFormatPr defaultRowHeight="12.5" x14ac:dyDescent="0.25"/>
  <cols>
    <col min="1" max="1" width="5.1796875" style="1" customWidth="1"/>
    <col min="2" max="2" width="11.36328125" style="1" customWidth="1"/>
    <col min="3" max="3" width="1.453125" style="1" customWidth="1"/>
    <col min="4" max="4" width="12.1796875" style="1" customWidth="1"/>
    <col min="5" max="5" width="1.453125" style="1" customWidth="1"/>
    <col min="6" max="6" width="18.81640625" style="1" customWidth="1"/>
    <col min="7" max="7" width="1.453125" style="1" customWidth="1"/>
    <col min="8" max="8" width="13.54296875" style="1" customWidth="1"/>
    <col min="9" max="9" width="11.36328125" style="1" customWidth="1"/>
    <col min="10" max="10" width="1.453125" style="1" customWidth="1"/>
    <col min="11" max="11" width="16" style="1" bestFit="1" customWidth="1"/>
    <col min="12" max="12" width="1.453125" style="6" customWidth="1"/>
    <col min="13" max="13" width="9.6328125" style="7" customWidth="1"/>
    <col min="14" max="14" width="3.7265625" style="6" customWidth="1"/>
    <col min="15" max="15" width="27.81640625" style="1" customWidth="1"/>
    <col min="16" max="16384" width="8.7265625" style="1"/>
  </cols>
  <sheetData>
    <row r="1" spans="1:16" ht="13" x14ac:dyDescent="0.3">
      <c r="A1" s="23" t="s">
        <v>9</v>
      </c>
      <c r="B1" s="24"/>
      <c r="C1" s="24"/>
      <c r="D1" s="23"/>
      <c r="E1" s="24"/>
      <c r="F1" s="24"/>
      <c r="G1" s="24"/>
      <c r="H1" s="24"/>
      <c r="I1" s="24"/>
      <c r="J1" s="24"/>
      <c r="K1" s="24"/>
      <c r="L1" s="25"/>
      <c r="M1" s="26"/>
      <c r="N1" s="25"/>
      <c r="O1" s="24"/>
    </row>
    <row r="2" spans="1:16" ht="13" x14ac:dyDescent="0.3">
      <c r="A2" s="23" t="s">
        <v>15</v>
      </c>
      <c r="B2" s="24"/>
      <c r="C2" s="24"/>
      <c r="D2" s="23"/>
      <c r="E2" s="24"/>
      <c r="F2" s="24"/>
      <c r="G2" s="24"/>
      <c r="H2" s="24"/>
      <c r="I2" s="24"/>
      <c r="J2" s="24"/>
      <c r="K2" s="24"/>
      <c r="L2" s="25"/>
      <c r="M2" s="26"/>
      <c r="N2" s="25"/>
      <c r="O2" s="24"/>
    </row>
    <row r="3" spans="1:16" ht="13" x14ac:dyDescent="0.3">
      <c r="A3" s="23" t="s">
        <v>16</v>
      </c>
      <c r="B3" s="23"/>
      <c r="C3" s="23"/>
      <c r="D3" s="23"/>
      <c r="E3" s="23"/>
      <c r="F3" s="23"/>
      <c r="G3" s="23"/>
      <c r="H3" s="23"/>
      <c r="I3" s="23"/>
      <c r="J3" s="23"/>
      <c r="K3" s="23"/>
      <c r="L3" s="27"/>
      <c r="M3" s="28"/>
      <c r="N3" s="27"/>
      <c r="O3" s="23"/>
    </row>
    <row r="4" spans="1:16" ht="13" x14ac:dyDescent="0.3">
      <c r="A4" s="23" t="s">
        <v>0</v>
      </c>
      <c r="B4" s="23"/>
      <c r="C4" s="23"/>
      <c r="D4" s="23"/>
      <c r="E4" s="23"/>
      <c r="F4" s="23"/>
      <c r="G4" s="23"/>
      <c r="H4" s="23"/>
      <c r="I4" s="23"/>
      <c r="J4" s="23"/>
      <c r="K4" s="23"/>
      <c r="L4" s="27"/>
      <c r="M4" s="28"/>
      <c r="N4" s="27"/>
      <c r="O4" s="23"/>
    </row>
    <row r="5" spans="1:16" x14ac:dyDescent="0.25">
      <c r="A5" s="10"/>
      <c r="B5" s="10"/>
      <c r="C5" s="10"/>
      <c r="D5" s="10"/>
      <c r="E5" s="10"/>
      <c r="F5" s="10"/>
      <c r="G5" s="10"/>
      <c r="H5" s="10"/>
      <c r="I5" s="10"/>
      <c r="J5" s="10"/>
      <c r="K5" s="10"/>
      <c r="L5" s="15"/>
      <c r="M5" s="16"/>
      <c r="N5" s="15"/>
      <c r="O5" s="10"/>
    </row>
    <row r="6" spans="1:16" ht="28" x14ac:dyDescent="0.25">
      <c r="A6" s="10"/>
      <c r="B6" s="10"/>
      <c r="C6" s="10"/>
      <c r="D6" s="29" t="s">
        <v>25</v>
      </c>
      <c r="E6" s="29"/>
      <c r="F6" s="29"/>
      <c r="G6" s="29"/>
      <c r="H6" s="29"/>
      <c r="I6" s="29"/>
      <c r="J6" s="29"/>
      <c r="K6" s="29"/>
      <c r="L6" s="15"/>
      <c r="M6" s="16"/>
      <c r="N6" s="15"/>
      <c r="O6" s="30" t="s">
        <v>27</v>
      </c>
    </row>
    <row r="7" spans="1:16" x14ac:dyDescent="0.25">
      <c r="A7" s="10"/>
      <c r="B7" s="10"/>
      <c r="C7" s="10"/>
      <c r="D7" s="37" t="s">
        <v>11</v>
      </c>
      <c r="E7" s="10"/>
      <c r="F7" s="44" t="s">
        <v>12</v>
      </c>
      <c r="G7" s="44"/>
      <c r="H7" s="44"/>
      <c r="I7" s="44"/>
      <c r="J7" s="44"/>
      <c r="K7" s="44"/>
      <c r="L7" s="15"/>
      <c r="M7" s="16"/>
      <c r="N7" s="15"/>
    </row>
    <row r="8" spans="1:16" s="2" customFormat="1" ht="56.5" customHeight="1" x14ac:dyDescent="0.25">
      <c r="A8" s="37" t="s">
        <v>3</v>
      </c>
      <c r="B8" s="37" t="s">
        <v>1</v>
      </c>
      <c r="C8" s="37"/>
      <c r="D8" s="38" t="s">
        <v>14</v>
      </c>
      <c r="E8" s="37"/>
      <c r="F8" s="37" t="s">
        <v>17</v>
      </c>
      <c r="G8" s="37"/>
      <c r="H8" s="37" t="s">
        <v>22</v>
      </c>
      <c r="I8" s="37" t="s">
        <v>18</v>
      </c>
      <c r="J8" s="37"/>
      <c r="K8" s="37" t="s">
        <v>13</v>
      </c>
      <c r="L8" s="20"/>
      <c r="M8" s="39" t="s">
        <v>21</v>
      </c>
      <c r="N8" s="20"/>
      <c r="O8" s="37" t="s">
        <v>26</v>
      </c>
    </row>
    <row r="9" spans="1:16" s="2" customFormat="1" ht="15" customHeight="1" x14ac:dyDescent="0.25">
      <c r="A9" s="17"/>
      <c r="B9" s="5" t="s">
        <v>4</v>
      </c>
      <c r="C9" s="19"/>
      <c r="D9" s="4" t="s">
        <v>5</v>
      </c>
      <c r="E9" s="19"/>
      <c r="F9" s="5" t="s">
        <v>6</v>
      </c>
      <c r="G9" s="19"/>
      <c r="H9" s="5" t="s">
        <v>7</v>
      </c>
      <c r="I9" s="20" t="s">
        <v>19</v>
      </c>
      <c r="J9" s="17"/>
      <c r="K9" s="5" t="s">
        <v>20</v>
      </c>
      <c r="L9" s="17"/>
      <c r="M9" s="18" t="s">
        <v>23</v>
      </c>
      <c r="N9" s="17"/>
      <c r="O9" s="20" t="s">
        <v>24</v>
      </c>
    </row>
    <row r="10" spans="1:16" ht="13" x14ac:dyDescent="0.3">
      <c r="A10" s="10">
        <v>1</v>
      </c>
      <c r="B10" s="42">
        <v>44013</v>
      </c>
      <c r="C10" s="9"/>
      <c r="D10" s="40">
        <v>137606</v>
      </c>
      <c r="E10" s="31"/>
      <c r="F10" s="40">
        <v>97018</v>
      </c>
      <c r="G10" s="31"/>
      <c r="H10" s="32"/>
      <c r="I10" s="41">
        <v>40588</v>
      </c>
      <c r="J10" s="9"/>
      <c r="K10" s="11">
        <f t="shared" ref="K10:K35" si="0">SUM(F10:I10)</f>
        <v>137606</v>
      </c>
      <c r="L10" s="12"/>
      <c r="M10" s="33">
        <f>D10-K10</f>
        <v>0</v>
      </c>
      <c r="N10" s="12"/>
      <c r="O10" s="14">
        <f>H10+I10</f>
        <v>40588</v>
      </c>
      <c r="P10" s="3"/>
    </row>
    <row r="11" spans="1:16" x14ac:dyDescent="0.25">
      <c r="A11" s="10">
        <f>A10+1</f>
        <v>2</v>
      </c>
      <c r="B11" s="42">
        <v>44044</v>
      </c>
      <c r="C11" s="9"/>
      <c r="D11" s="40">
        <v>137265</v>
      </c>
      <c r="E11" s="31"/>
      <c r="F11" s="40">
        <v>96677</v>
      </c>
      <c r="G11" s="31"/>
      <c r="H11" s="32"/>
      <c r="I11" s="41">
        <v>40588</v>
      </c>
      <c r="J11" s="9"/>
      <c r="K11" s="11">
        <f t="shared" si="0"/>
        <v>137265</v>
      </c>
      <c r="L11" s="12"/>
      <c r="M11" s="33">
        <f t="shared" ref="M11:M35" si="1">D11-K11</f>
        <v>0</v>
      </c>
      <c r="N11" s="12"/>
      <c r="O11" s="14">
        <f t="shared" ref="O11:O35" si="2">H11+I11</f>
        <v>40588</v>
      </c>
    </row>
    <row r="12" spans="1:16" x14ac:dyDescent="0.25">
      <c r="A12" s="10">
        <f t="shared" ref="A12:A38" si="3">A11+1</f>
        <v>3</v>
      </c>
      <c r="B12" s="42">
        <v>44075</v>
      </c>
      <c r="C12" s="9"/>
      <c r="D12" s="40">
        <v>135524</v>
      </c>
      <c r="E12" s="31"/>
      <c r="F12" s="40">
        <v>96336</v>
      </c>
      <c r="G12" s="31"/>
      <c r="H12" s="32"/>
      <c r="I12" s="41">
        <v>39188</v>
      </c>
      <c r="J12" s="9"/>
      <c r="K12" s="11">
        <f t="shared" si="0"/>
        <v>135524</v>
      </c>
      <c r="L12" s="12"/>
      <c r="M12" s="33">
        <f t="shared" si="1"/>
        <v>0</v>
      </c>
      <c r="N12" s="12"/>
      <c r="O12" s="14">
        <f t="shared" si="2"/>
        <v>39188</v>
      </c>
    </row>
    <row r="13" spans="1:16" x14ac:dyDescent="0.25">
      <c r="A13" s="10">
        <f t="shared" si="3"/>
        <v>4</v>
      </c>
      <c r="B13" s="42">
        <v>44105</v>
      </c>
      <c r="C13" s="9"/>
      <c r="D13" s="40">
        <v>95997</v>
      </c>
      <c r="E13" s="31"/>
      <c r="F13" s="40">
        <v>95997</v>
      </c>
      <c r="G13" s="31"/>
      <c r="H13" s="32"/>
      <c r="I13" s="41">
        <v>0</v>
      </c>
      <c r="J13" s="9"/>
      <c r="K13" s="11">
        <f t="shared" si="0"/>
        <v>95997</v>
      </c>
      <c r="L13" s="12"/>
      <c r="M13" s="33">
        <f t="shared" si="1"/>
        <v>0</v>
      </c>
      <c r="N13" s="12"/>
      <c r="O13" s="14">
        <f t="shared" si="2"/>
        <v>0</v>
      </c>
    </row>
    <row r="14" spans="1:16" x14ac:dyDescent="0.25">
      <c r="A14" s="10">
        <f t="shared" si="3"/>
        <v>5</v>
      </c>
      <c r="B14" s="42">
        <v>44136</v>
      </c>
      <c r="C14" s="9"/>
      <c r="D14" s="40">
        <v>135627</v>
      </c>
      <c r="E14" s="31"/>
      <c r="F14" s="40">
        <v>97251</v>
      </c>
      <c r="G14" s="31"/>
      <c r="H14" s="32"/>
      <c r="I14" s="41">
        <v>38376</v>
      </c>
      <c r="J14" s="9"/>
      <c r="K14" s="11">
        <f t="shared" si="0"/>
        <v>135627</v>
      </c>
      <c r="L14" s="12"/>
      <c r="M14" s="33">
        <f t="shared" si="1"/>
        <v>0</v>
      </c>
      <c r="N14" s="12"/>
      <c r="O14" s="14">
        <f t="shared" si="2"/>
        <v>38376</v>
      </c>
    </row>
    <row r="15" spans="1:16" x14ac:dyDescent="0.25">
      <c r="A15" s="10">
        <f t="shared" si="3"/>
        <v>6</v>
      </c>
      <c r="B15" s="42">
        <v>44166</v>
      </c>
      <c r="C15" s="9"/>
      <c r="D15" s="40">
        <v>132543</v>
      </c>
      <c r="E15" s="31"/>
      <c r="F15" s="40">
        <v>102855</v>
      </c>
      <c r="G15" s="31"/>
      <c r="H15" s="32"/>
      <c r="I15" s="41">
        <v>29688</v>
      </c>
      <c r="J15" s="9"/>
      <c r="K15" s="11">
        <f t="shared" si="0"/>
        <v>132543</v>
      </c>
      <c r="L15" s="12"/>
      <c r="M15" s="33">
        <f t="shared" si="1"/>
        <v>0</v>
      </c>
      <c r="N15" s="12"/>
      <c r="O15" s="14">
        <f t="shared" si="2"/>
        <v>29688</v>
      </c>
    </row>
    <row r="16" spans="1:16" x14ac:dyDescent="0.25">
      <c r="A16" s="10">
        <f t="shared" si="3"/>
        <v>7</v>
      </c>
      <c r="B16" s="42">
        <v>44197</v>
      </c>
      <c r="C16" s="9"/>
      <c r="D16" s="40">
        <v>131260</v>
      </c>
      <c r="E16" s="31"/>
      <c r="F16" s="40">
        <v>92672</v>
      </c>
      <c r="G16" s="31"/>
      <c r="H16" s="32"/>
      <c r="I16" s="41">
        <v>38588</v>
      </c>
      <c r="J16" s="9"/>
      <c r="K16" s="11">
        <f t="shared" si="0"/>
        <v>131260</v>
      </c>
      <c r="L16" s="12"/>
      <c r="M16" s="33">
        <f t="shared" si="1"/>
        <v>0</v>
      </c>
      <c r="N16" s="12"/>
      <c r="O16" s="14">
        <f t="shared" si="2"/>
        <v>38588</v>
      </c>
    </row>
    <row r="17" spans="1:15" x14ac:dyDescent="0.25">
      <c r="A17" s="10">
        <f t="shared" si="3"/>
        <v>8</v>
      </c>
      <c r="B17" s="42">
        <v>44228</v>
      </c>
      <c r="C17" s="9"/>
      <c r="D17" s="40">
        <v>115028</v>
      </c>
      <c r="E17" s="31"/>
      <c r="F17" s="40">
        <v>94440</v>
      </c>
      <c r="G17" s="31"/>
      <c r="H17" s="32"/>
      <c r="I17" s="41">
        <v>20588</v>
      </c>
      <c r="J17" s="9"/>
      <c r="K17" s="11">
        <f t="shared" si="0"/>
        <v>115028</v>
      </c>
      <c r="L17" s="12"/>
      <c r="M17" s="33">
        <f t="shared" si="1"/>
        <v>0</v>
      </c>
      <c r="N17" s="12"/>
      <c r="O17" s="14">
        <f t="shared" si="2"/>
        <v>20588</v>
      </c>
    </row>
    <row r="18" spans="1:15" x14ac:dyDescent="0.25">
      <c r="A18" s="10">
        <f t="shared" si="3"/>
        <v>9</v>
      </c>
      <c r="B18" s="42">
        <v>44256</v>
      </c>
      <c r="C18" s="9"/>
      <c r="D18" s="40">
        <v>131420</v>
      </c>
      <c r="E18" s="31"/>
      <c r="F18" s="40">
        <v>97032</v>
      </c>
      <c r="G18" s="31"/>
      <c r="H18" s="32"/>
      <c r="I18" s="41">
        <v>34388</v>
      </c>
      <c r="J18" s="9"/>
      <c r="K18" s="11">
        <f t="shared" si="0"/>
        <v>131420</v>
      </c>
      <c r="L18" s="12"/>
      <c r="M18" s="33">
        <f t="shared" si="1"/>
        <v>0</v>
      </c>
      <c r="N18" s="12"/>
      <c r="O18" s="14">
        <f t="shared" si="2"/>
        <v>34388</v>
      </c>
    </row>
    <row r="19" spans="1:15" x14ac:dyDescent="0.25">
      <c r="A19" s="10">
        <f t="shared" si="3"/>
        <v>10</v>
      </c>
      <c r="B19" s="42">
        <v>44287</v>
      </c>
      <c r="C19" s="9"/>
      <c r="D19" s="40">
        <v>120965</v>
      </c>
      <c r="E19" s="31"/>
      <c r="F19" s="40">
        <v>90865</v>
      </c>
      <c r="G19" s="31"/>
      <c r="H19" s="31"/>
      <c r="I19" s="41">
        <v>30100</v>
      </c>
      <c r="J19" s="9"/>
      <c r="K19" s="11">
        <f t="shared" si="0"/>
        <v>120965</v>
      </c>
      <c r="L19" s="12"/>
      <c r="M19" s="33">
        <f t="shared" si="1"/>
        <v>0</v>
      </c>
      <c r="N19" s="12"/>
      <c r="O19" s="14">
        <f t="shared" si="2"/>
        <v>30100</v>
      </c>
    </row>
    <row r="20" spans="1:15" x14ac:dyDescent="0.25">
      <c r="A20" s="10">
        <f t="shared" si="3"/>
        <v>11</v>
      </c>
      <c r="B20" s="42">
        <v>44317</v>
      </c>
      <c r="C20" s="9"/>
      <c r="D20" s="40">
        <v>122365</v>
      </c>
      <c r="E20" s="31"/>
      <c r="F20" s="40">
        <v>103765</v>
      </c>
      <c r="G20" s="31"/>
      <c r="H20" s="31"/>
      <c r="I20" s="41">
        <v>18600</v>
      </c>
      <c r="J20" s="9"/>
      <c r="K20" s="11">
        <f t="shared" si="0"/>
        <v>122365</v>
      </c>
      <c r="L20" s="12"/>
      <c r="M20" s="33">
        <f t="shared" si="1"/>
        <v>0</v>
      </c>
      <c r="N20" s="12"/>
      <c r="O20" s="14">
        <f t="shared" si="2"/>
        <v>18600</v>
      </c>
    </row>
    <row r="21" spans="1:15" x14ac:dyDescent="0.25">
      <c r="A21" s="10">
        <f t="shared" si="3"/>
        <v>12</v>
      </c>
      <c r="B21" s="42">
        <v>44348</v>
      </c>
      <c r="C21" s="9"/>
      <c r="D21" s="40">
        <v>82949</v>
      </c>
      <c r="E21" s="31"/>
      <c r="F21" s="40">
        <v>82949</v>
      </c>
      <c r="G21" s="31"/>
      <c r="H21" s="31"/>
      <c r="I21" s="41">
        <v>0</v>
      </c>
      <c r="J21" s="9"/>
      <c r="K21" s="11">
        <f t="shared" si="0"/>
        <v>82949</v>
      </c>
      <c r="L21" s="12"/>
      <c r="M21" s="33">
        <f t="shared" si="1"/>
        <v>0</v>
      </c>
      <c r="N21" s="12"/>
      <c r="O21" s="14">
        <f t="shared" si="2"/>
        <v>0</v>
      </c>
    </row>
    <row r="22" spans="1:15" x14ac:dyDescent="0.25">
      <c r="A22" s="10">
        <f t="shared" si="3"/>
        <v>13</v>
      </c>
      <c r="B22" s="42">
        <v>44378</v>
      </c>
      <c r="C22" s="9"/>
      <c r="D22" s="40">
        <v>132777</v>
      </c>
      <c r="E22" s="31"/>
      <c r="F22" s="40">
        <v>96008</v>
      </c>
      <c r="G22" s="31"/>
      <c r="H22" s="31"/>
      <c r="I22" s="41">
        <v>36769</v>
      </c>
      <c r="J22" s="9"/>
      <c r="K22" s="11">
        <f t="shared" si="0"/>
        <v>132777</v>
      </c>
      <c r="L22" s="12"/>
      <c r="M22" s="33">
        <f t="shared" si="1"/>
        <v>0</v>
      </c>
      <c r="N22" s="12"/>
      <c r="O22" s="14">
        <f t="shared" si="2"/>
        <v>36769</v>
      </c>
    </row>
    <row r="23" spans="1:15" x14ac:dyDescent="0.25">
      <c r="A23" s="10">
        <f t="shared" si="3"/>
        <v>14</v>
      </c>
      <c r="B23" s="42">
        <v>44409</v>
      </c>
      <c r="C23" s="9"/>
      <c r="D23" s="40">
        <v>136814</v>
      </c>
      <c r="E23" s="31"/>
      <c r="F23" s="40">
        <v>96014</v>
      </c>
      <c r="G23" s="31"/>
      <c r="H23" s="31"/>
      <c r="I23" s="41">
        <v>40800</v>
      </c>
      <c r="J23" s="9"/>
      <c r="K23" s="11">
        <f t="shared" si="0"/>
        <v>136814</v>
      </c>
      <c r="L23" s="12"/>
      <c r="M23" s="33">
        <f t="shared" si="1"/>
        <v>0</v>
      </c>
      <c r="N23" s="12"/>
      <c r="O23" s="14">
        <f t="shared" si="2"/>
        <v>40800</v>
      </c>
    </row>
    <row r="24" spans="1:15" x14ac:dyDescent="0.25">
      <c r="A24" s="10">
        <f t="shared" si="3"/>
        <v>15</v>
      </c>
      <c r="B24" s="42">
        <v>44440</v>
      </c>
      <c r="C24" s="9"/>
      <c r="D24" s="40">
        <v>131778</v>
      </c>
      <c r="E24" s="31"/>
      <c r="F24" s="40">
        <v>98590</v>
      </c>
      <c r="G24" s="31"/>
      <c r="H24" s="31"/>
      <c r="I24" s="41">
        <v>33188</v>
      </c>
      <c r="J24" s="9"/>
      <c r="K24" s="11">
        <f t="shared" si="0"/>
        <v>131778</v>
      </c>
      <c r="L24" s="12"/>
      <c r="M24" s="33">
        <f t="shared" si="1"/>
        <v>0</v>
      </c>
      <c r="N24" s="12"/>
      <c r="O24" s="14">
        <f t="shared" si="2"/>
        <v>33188</v>
      </c>
    </row>
    <row r="25" spans="1:15" x14ac:dyDescent="0.25">
      <c r="A25" s="10">
        <f t="shared" si="3"/>
        <v>16</v>
      </c>
      <c r="B25" s="42">
        <v>44470</v>
      </c>
      <c r="C25" s="9"/>
      <c r="D25" s="40">
        <v>103557</v>
      </c>
      <c r="E25" s="31"/>
      <c r="F25" s="40">
        <v>94557</v>
      </c>
      <c r="G25" s="31"/>
      <c r="H25" s="31"/>
      <c r="I25" s="41">
        <v>9000</v>
      </c>
      <c r="J25" s="9"/>
      <c r="K25" s="11">
        <f t="shared" si="0"/>
        <v>103557</v>
      </c>
      <c r="L25" s="12"/>
      <c r="M25" s="33">
        <f t="shared" si="1"/>
        <v>0</v>
      </c>
      <c r="N25" s="12"/>
      <c r="O25" s="14">
        <f t="shared" si="2"/>
        <v>9000</v>
      </c>
    </row>
    <row r="26" spans="1:15" x14ac:dyDescent="0.25">
      <c r="A26" s="10">
        <f t="shared" si="3"/>
        <v>17</v>
      </c>
      <c r="B26" s="42">
        <v>44501</v>
      </c>
      <c r="C26" s="9"/>
      <c r="D26" s="40">
        <v>127435</v>
      </c>
      <c r="E26" s="31"/>
      <c r="F26" s="40">
        <v>95435</v>
      </c>
      <c r="G26" s="31"/>
      <c r="H26" s="31"/>
      <c r="I26" s="41">
        <v>32000</v>
      </c>
      <c r="J26" s="9"/>
      <c r="K26" s="11">
        <f t="shared" si="0"/>
        <v>127435</v>
      </c>
      <c r="L26" s="12"/>
      <c r="M26" s="33">
        <f t="shared" si="1"/>
        <v>0</v>
      </c>
      <c r="N26" s="12"/>
      <c r="O26" s="14">
        <f t="shared" si="2"/>
        <v>32000</v>
      </c>
    </row>
    <row r="27" spans="1:15" x14ac:dyDescent="0.25">
      <c r="A27" s="10">
        <f t="shared" si="3"/>
        <v>18</v>
      </c>
      <c r="B27" s="42">
        <v>44531</v>
      </c>
      <c r="C27" s="9"/>
      <c r="D27" s="40">
        <v>113322</v>
      </c>
      <c r="E27" s="31"/>
      <c r="F27" s="40">
        <v>91822</v>
      </c>
      <c r="G27" s="31"/>
      <c r="H27" s="40">
        <v>12.884</v>
      </c>
      <c r="I27" s="41">
        <v>21487.116000000002</v>
      </c>
      <c r="J27" s="9"/>
      <c r="K27" s="11">
        <f t="shared" si="0"/>
        <v>113322</v>
      </c>
      <c r="L27" s="12"/>
      <c r="M27" s="33">
        <f t="shared" si="1"/>
        <v>0</v>
      </c>
      <c r="N27" s="12"/>
      <c r="O27" s="14">
        <f t="shared" si="2"/>
        <v>21500</v>
      </c>
    </row>
    <row r="28" spans="1:15" x14ac:dyDescent="0.25">
      <c r="A28" s="10">
        <f t="shared" si="3"/>
        <v>19</v>
      </c>
      <c r="B28" s="42">
        <v>44562</v>
      </c>
      <c r="C28" s="9"/>
      <c r="D28" s="40">
        <v>128088</v>
      </c>
      <c r="E28" s="31"/>
      <c r="F28" s="40">
        <v>104188</v>
      </c>
      <c r="G28" s="31"/>
      <c r="H28" s="40">
        <v>74.461145399999992</v>
      </c>
      <c r="I28" s="41">
        <v>23825.538854599999</v>
      </c>
      <c r="J28" s="9"/>
      <c r="K28" s="11">
        <f t="shared" si="0"/>
        <v>128088</v>
      </c>
      <c r="L28" s="12"/>
      <c r="M28" s="33">
        <f t="shared" si="1"/>
        <v>0</v>
      </c>
      <c r="N28" s="12"/>
      <c r="O28" s="14">
        <f t="shared" si="2"/>
        <v>23900</v>
      </c>
    </row>
    <row r="29" spans="1:15" x14ac:dyDescent="0.25">
      <c r="A29" s="10">
        <f t="shared" si="3"/>
        <v>20</v>
      </c>
      <c r="B29" s="42">
        <v>44593</v>
      </c>
      <c r="C29" s="9"/>
      <c r="D29" s="40">
        <v>123671</v>
      </c>
      <c r="E29" s="31"/>
      <c r="F29" s="40">
        <v>104683</v>
      </c>
      <c r="G29" s="31"/>
      <c r="H29" s="40">
        <v>180.44042000000002</v>
      </c>
      <c r="I29" s="41">
        <v>18807.559580000001</v>
      </c>
      <c r="J29" s="9"/>
      <c r="K29" s="11">
        <f t="shared" si="0"/>
        <v>123671</v>
      </c>
      <c r="L29" s="12"/>
      <c r="M29" s="33">
        <f t="shared" si="1"/>
        <v>0</v>
      </c>
      <c r="N29" s="12"/>
      <c r="O29" s="14">
        <f t="shared" si="2"/>
        <v>18988</v>
      </c>
    </row>
    <row r="30" spans="1:15" x14ac:dyDescent="0.25">
      <c r="A30" s="10">
        <f t="shared" si="3"/>
        <v>21</v>
      </c>
      <c r="B30" s="42">
        <v>44621</v>
      </c>
      <c r="C30" s="9"/>
      <c r="D30" s="40">
        <v>137482</v>
      </c>
      <c r="E30" s="31"/>
      <c r="F30" s="40">
        <v>98282</v>
      </c>
      <c r="G30" s="31"/>
      <c r="H30" s="40">
        <v>295.49454000000003</v>
      </c>
      <c r="I30" s="41">
        <v>38904.50546</v>
      </c>
      <c r="J30" s="9"/>
      <c r="K30" s="11">
        <f t="shared" si="0"/>
        <v>137482</v>
      </c>
      <c r="L30" s="12"/>
      <c r="M30" s="33">
        <f t="shared" si="1"/>
        <v>0</v>
      </c>
      <c r="N30" s="12"/>
      <c r="O30" s="14">
        <f t="shared" si="2"/>
        <v>39200</v>
      </c>
    </row>
    <row r="31" spans="1:15" x14ac:dyDescent="0.25">
      <c r="A31" s="10">
        <f t="shared" si="3"/>
        <v>22</v>
      </c>
      <c r="B31" s="42">
        <v>44652</v>
      </c>
      <c r="C31" s="9"/>
      <c r="D31" s="40">
        <v>103656</v>
      </c>
      <c r="E31" s="31"/>
      <c r="F31" s="40">
        <v>98656</v>
      </c>
      <c r="G31" s="31"/>
      <c r="H31" s="40">
        <v>458.23620920000013</v>
      </c>
      <c r="I31" s="41">
        <v>4541.7637907999997</v>
      </c>
      <c r="J31" s="9"/>
      <c r="K31" s="11">
        <f t="shared" si="0"/>
        <v>103656</v>
      </c>
      <c r="L31" s="12"/>
      <c r="M31" s="33">
        <f t="shared" si="1"/>
        <v>0</v>
      </c>
      <c r="N31" s="12"/>
      <c r="O31" s="14">
        <f t="shared" si="2"/>
        <v>5000</v>
      </c>
    </row>
    <row r="32" spans="1:15" x14ac:dyDescent="0.25">
      <c r="A32" s="10">
        <f t="shared" si="3"/>
        <v>23</v>
      </c>
      <c r="B32" s="42">
        <v>44682</v>
      </c>
      <c r="C32" s="9"/>
      <c r="D32" s="40">
        <v>141615</v>
      </c>
      <c r="E32" s="31"/>
      <c r="F32" s="40">
        <v>94615</v>
      </c>
      <c r="G32" s="31"/>
      <c r="H32" s="40">
        <v>743.37909939999895</v>
      </c>
      <c r="I32" s="41">
        <v>46256.620900599999</v>
      </c>
      <c r="J32" s="9"/>
      <c r="K32" s="11">
        <f t="shared" si="0"/>
        <v>141615</v>
      </c>
      <c r="L32" s="12"/>
      <c r="M32" s="33">
        <f t="shared" si="1"/>
        <v>0</v>
      </c>
      <c r="N32" s="12"/>
      <c r="O32" s="14">
        <f t="shared" si="2"/>
        <v>47000</v>
      </c>
    </row>
    <row r="33" spans="1:15" x14ac:dyDescent="0.25">
      <c r="A33" s="10">
        <f t="shared" si="3"/>
        <v>24</v>
      </c>
      <c r="B33" s="42">
        <v>44713</v>
      </c>
      <c r="C33" s="9"/>
      <c r="D33" s="40">
        <v>135095</v>
      </c>
      <c r="E33" s="31"/>
      <c r="F33" s="40">
        <v>94595</v>
      </c>
      <c r="G33" s="31"/>
      <c r="H33" s="40">
        <v>1552.1606038000029</v>
      </c>
      <c r="I33" s="41">
        <v>38947.839396199997</v>
      </c>
      <c r="J33" s="9"/>
      <c r="K33" s="11">
        <f t="shared" si="0"/>
        <v>135095</v>
      </c>
      <c r="L33" s="12"/>
      <c r="M33" s="33">
        <f t="shared" si="1"/>
        <v>0</v>
      </c>
      <c r="N33" s="12"/>
      <c r="O33" s="14">
        <f t="shared" si="2"/>
        <v>40500</v>
      </c>
    </row>
    <row r="34" spans="1:15" x14ac:dyDescent="0.25">
      <c r="A34" s="10">
        <f t="shared" si="3"/>
        <v>25</v>
      </c>
      <c r="B34" s="42">
        <v>44743</v>
      </c>
      <c r="C34" s="9"/>
      <c r="D34" s="40">
        <v>137240</v>
      </c>
      <c r="E34" s="31"/>
      <c r="F34" s="40">
        <v>95888</v>
      </c>
      <c r="G34" s="31"/>
      <c r="H34" s="40">
        <v>1826.6291000000001</v>
      </c>
      <c r="I34" s="41">
        <v>39525.370900000002</v>
      </c>
      <c r="J34" s="9"/>
      <c r="K34" s="11">
        <f t="shared" si="0"/>
        <v>137240</v>
      </c>
      <c r="L34" s="12"/>
      <c r="M34" s="33">
        <f t="shared" si="1"/>
        <v>0</v>
      </c>
      <c r="N34" s="12"/>
      <c r="O34" s="14">
        <f t="shared" si="2"/>
        <v>41352</v>
      </c>
    </row>
    <row r="35" spans="1:15" x14ac:dyDescent="0.25">
      <c r="A35" s="10">
        <f t="shared" si="3"/>
        <v>26</v>
      </c>
      <c r="B35" s="42">
        <v>44774</v>
      </c>
      <c r="C35" s="9"/>
      <c r="D35" s="40">
        <v>141850</v>
      </c>
      <c r="E35" s="31"/>
      <c r="F35" s="40">
        <v>97450</v>
      </c>
      <c r="G35" s="31"/>
      <c r="H35" s="40">
        <v>1993.4769000000001</v>
      </c>
      <c r="I35" s="41">
        <v>42406.523099999999</v>
      </c>
      <c r="J35" s="9"/>
      <c r="K35" s="11">
        <f t="shared" si="0"/>
        <v>141850</v>
      </c>
      <c r="L35" s="12"/>
      <c r="M35" s="33">
        <f t="shared" si="1"/>
        <v>0</v>
      </c>
      <c r="N35" s="12"/>
      <c r="O35" s="14">
        <f t="shared" si="2"/>
        <v>44400</v>
      </c>
    </row>
    <row r="36" spans="1:15" x14ac:dyDescent="0.25">
      <c r="A36" s="10">
        <f>A35+1</f>
        <v>27</v>
      </c>
      <c r="B36" s="42"/>
      <c r="C36" s="9"/>
      <c r="D36" s="9"/>
      <c r="E36" s="9"/>
      <c r="F36" s="9"/>
      <c r="G36" s="9"/>
      <c r="H36" s="9"/>
      <c r="I36" s="9"/>
      <c r="J36" s="9"/>
      <c r="K36" s="9"/>
      <c r="L36" s="12"/>
      <c r="M36" s="13"/>
      <c r="N36" s="12"/>
      <c r="O36" s="10"/>
    </row>
    <row r="37" spans="1:15" x14ac:dyDescent="0.25">
      <c r="A37" s="10">
        <f t="shared" si="3"/>
        <v>28</v>
      </c>
      <c r="B37" s="42"/>
      <c r="C37" s="9"/>
      <c r="D37" s="9"/>
      <c r="E37" s="9"/>
      <c r="F37" s="9"/>
      <c r="G37" s="9"/>
      <c r="H37" s="9"/>
      <c r="I37" s="9"/>
      <c r="J37" s="9"/>
      <c r="K37" s="9"/>
      <c r="L37" s="12"/>
      <c r="M37" s="13"/>
      <c r="N37" s="12"/>
      <c r="O37" s="10"/>
    </row>
    <row r="38" spans="1:15" ht="13.5" thickBot="1" x14ac:dyDescent="0.3">
      <c r="A38" s="10">
        <f t="shared" si="3"/>
        <v>29</v>
      </c>
      <c r="B38" s="21" t="s">
        <v>8</v>
      </c>
      <c r="C38" s="22"/>
      <c r="D38" s="34">
        <f>SUM(D10:D37)</f>
        <v>3272929</v>
      </c>
      <c r="E38" s="34"/>
      <c r="F38" s="34">
        <f t="shared" ref="F38:K38" si="4">SUM(F10:F37)</f>
        <v>2508640</v>
      </c>
      <c r="G38" s="34"/>
      <c r="H38" s="34">
        <f t="shared" si="4"/>
        <v>7137.162017800003</v>
      </c>
      <c r="I38" s="34">
        <f t="shared" si="4"/>
        <v>757151.83798219997</v>
      </c>
      <c r="J38" s="34"/>
      <c r="K38" s="34">
        <f t="shared" si="4"/>
        <v>3272929</v>
      </c>
      <c r="L38" s="34"/>
      <c r="M38" s="35">
        <f>SUM(M10:M37)</f>
        <v>0</v>
      </c>
      <c r="N38" s="34"/>
      <c r="O38" s="36">
        <f>SUM(O10:O37)</f>
        <v>764289</v>
      </c>
    </row>
    <row r="39" spans="1:15" ht="13" thickTop="1" x14ac:dyDescent="0.25">
      <c r="M39" s="8"/>
    </row>
    <row r="41" spans="1:15" x14ac:dyDescent="0.25">
      <c r="A41" s="1" t="s">
        <v>2</v>
      </c>
      <c r="M41" s="8"/>
    </row>
    <row r="42" spans="1:15" ht="26" customHeight="1" x14ac:dyDescent="0.25">
      <c r="A42" s="43" t="s">
        <v>10</v>
      </c>
      <c r="B42" s="45" t="s">
        <v>30</v>
      </c>
      <c r="C42" s="45"/>
      <c r="D42" s="45"/>
      <c r="E42" s="45"/>
      <c r="F42" s="45"/>
      <c r="G42" s="45"/>
      <c r="H42" s="45"/>
      <c r="I42" s="45"/>
      <c r="J42" s="45"/>
      <c r="K42" s="45"/>
      <c r="L42" s="45"/>
      <c r="M42" s="45"/>
      <c r="N42" s="45"/>
      <c r="O42" s="45"/>
    </row>
    <row r="43" spans="1:15" ht="27.5" customHeight="1" x14ac:dyDescent="0.25">
      <c r="A43" s="43" t="s">
        <v>28</v>
      </c>
      <c r="B43" s="45" t="s">
        <v>29</v>
      </c>
      <c r="C43" s="45"/>
      <c r="D43" s="45"/>
      <c r="E43" s="45"/>
      <c r="F43" s="45"/>
      <c r="G43" s="45"/>
      <c r="H43" s="45"/>
      <c r="I43" s="45"/>
      <c r="J43" s="45"/>
      <c r="K43" s="45"/>
      <c r="L43" s="45"/>
      <c r="M43" s="45"/>
      <c r="N43" s="45"/>
      <c r="O43" s="45"/>
    </row>
  </sheetData>
  <mergeCells count="3">
    <mergeCell ref="F7:K7"/>
    <mergeCell ref="B42:O42"/>
    <mergeCell ref="B43:O43"/>
  </mergeCells>
  <pageMargins left="0.7" right="0.7" top="0.75" bottom="0.75" header="0.3" footer="0.3"/>
  <pageSetup scale="66" orientation="portrait" r:id="rId1"/>
  <headerFooter>
    <oddFooter>&amp;L&amp;F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F6E554770594EA10CEC380786D935" ma:contentTypeVersion="28" ma:contentTypeDescription="" ma:contentTypeScope="" ma:versionID="3cf45b363fa8d005db8250e395d6064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2022-09-19T07:00:00+00:00</OpenedDate>
    <SignificantOrder xmlns="dc463f71-b30c-4ab2-9473-d307f9d35888">false</SignificantOrder>
    <Date1 xmlns="dc463f71-b30c-4ab2-9473-d307f9d35888">2022-09-19T07:00:00+00:00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220715</DocketNumber>
    <DelegatedOrder xmlns="dc463f71-b30c-4ab2-9473-d307f9d35888">false</DelegatedOrder>
  </documentManagement>
</p:properties>
</file>

<file path=customXml/itemProps1.xml><?xml version="1.0" encoding="utf-8"?>
<ds:datastoreItem xmlns:ds="http://schemas.openxmlformats.org/officeDocument/2006/customXml" ds:itemID="{9B4180BF-9198-4DCB-9BA3-FAE91652D9B1}">
  <ds:schemaRefs>
    <ds:schemaRef ds:uri="http://schemas.microsoft.com/PowerBIAddIn"/>
  </ds:schemaRefs>
</ds:datastoreItem>
</file>

<file path=customXml/itemProps2.xml><?xml version="1.0" encoding="utf-8"?>
<ds:datastoreItem xmlns:ds="http://schemas.openxmlformats.org/officeDocument/2006/customXml" ds:itemID="{7D2520E4-53D2-457F-8957-26AB8C29EDEA}"/>
</file>

<file path=customXml/itemProps3.xml><?xml version="1.0" encoding="utf-8"?>
<ds:datastoreItem xmlns:ds="http://schemas.openxmlformats.org/officeDocument/2006/customXml" ds:itemID="{F05DC9B0-4E6A-4A26-87EE-93BB696EA7C2}"/>
</file>

<file path=customXml/itemProps4.xml><?xml version="1.0" encoding="utf-8"?>
<ds:datastoreItem xmlns:ds="http://schemas.openxmlformats.org/officeDocument/2006/customXml" ds:itemID="{110F633C-9ABE-4D8F-AE8B-1516AD2567F1}"/>
</file>

<file path=customXml/itemProps5.xml><?xml version="1.0" encoding="utf-8"?>
<ds:datastoreItem xmlns:ds="http://schemas.openxmlformats.org/officeDocument/2006/customXml" ds:itemID="{179C8806-4634-496B-8401-F2FE620BE6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PSE 2022 RNG Report</vt:lpstr>
      <vt:lpstr>'PSE 2022 RNG Report'!Print_Area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Yakupova, Kelima;susan.free@pse.com;Chris.Leyerle@pse.com</dc:creator>
  <cp:lastModifiedBy>Yakupova, Kelima</cp:lastModifiedBy>
  <cp:lastPrinted>2022-09-19T17:58:07Z</cp:lastPrinted>
  <dcterms:created xsi:type="dcterms:W3CDTF">2022-09-02T23:39:47Z</dcterms:created>
  <dcterms:modified xsi:type="dcterms:W3CDTF">2022-09-19T22:15:00Z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0x0101006E56B4D1795A2E4DB2F0B01679ED314A00A76F6E554770594EA10CEC380786D935</vt:lpwstr>
  </property>
  <property fmtid="{D5CDD505-2E9C-101B-9397-08002B2CF9AE}" pid="3" name="_docset_NoMedatataSyncRequired">
    <vt:lpwstr>False</vt:lpwstr>
  </property>
  <property fmtid="{D5CDD505-2E9C-101B-9397-08002B2CF9AE}" pid="4" name="IsEFSEC">
    <vt:bool>false</vt:bool>
  </property>
</Properties>
</file>