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xl/externalLinks/externalLink2.xml" ContentType="application/vnd.openxmlformats-officedocument.spreadsheetml.externalLink+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ates\Public\PGA Files\PGA2022_Nov 1, 2022 Effective Date\Renewable Thermal Credits\_Final RNG Report for 2022 PGA\"/>
    </mc:Choice>
  </mc:AlternateContent>
  <bookViews>
    <workbookView xWindow="0" yWindow="0" windowWidth="23040" windowHeight="8930"/>
  </bookViews>
  <sheets>
    <sheet name="PSE 2022 RNG Report" sheetId="11" r:id="rId1"/>
  </sheets>
  <externalReferences>
    <externalReference r:id="rId2"/>
    <externalReference r:id="rId3"/>
    <externalReference r:id="rId4"/>
    <externalReference r:id="rId5"/>
    <externalReference r:id="rId6"/>
    <externalReference r:id="rId7"/>
    <externalReference r:id="rId8"/>
  </externalReferences>
  <definedNames>
    <definedName name="_____________________six6" hidden="1">{#N/A,#N/A,FALSE,"CRPT";#N/A,#N/A,FALSE,"TREND";#N/A,#N/A,FALSE,"%Curve"}</definedName>
    <definedName name="____________________six6" hidden="1">{#N/A,#N/A,FALSE,"CRPT";#N/A,#N/A,FALSE,"TREND";#N/A,#N/A,FALSE,"%Curve"}</definedName>
    <definedName name="____________________www1" hidden="1">{#N/A,#N/A,FALSE,"schA"}</definedName>
    <definedName name="__________________six6" hidden="1">{#N/A,#N/A,FALSE,"CRPT";#N/A,#N/A,FALSE,"TREND";#N/A,#N/A,FALSE,"%Curve"}</definedName>
    <definedName name="__________________www1" hidden="1">{#N/A,#N/A,FALSE,"schA"}</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six6" hidden="1">{#N/A,#N/A,FALSE,"CRPT";#N/A,#N/A,FALSE,"TREND";#N/A,#N/A,FALSE,"%Curve"}</definedName>
    <definedName name="____________www1" hidden="1">{#N/A,#N/A,FALSE,"schA"}</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ex1" hidden="1">{#N/A,#N/A,FALSE,"Summ";#N/A,#N/A,FALSE,"General"}</definedName>
    <definedName name="_______new1" hidden="1">{#N/A,#N/A,FALSE,"Summ";#N/A,#N/A,FALSE,"General"}</definedName>
    <definedName name="_______six6" hidden="1">{#N/A,#N/A,FALSE,"CRPT";#N/A,#N/A,FALSE,"TREND";#N/A,#N/A,FALSE,"%Curve"}</definedName>
    <definedName name="_______www1" hidden="1">{#N/A,#N/A,FALSE,"schA"}</definedName>
    <definedName name="______ex1" hidden="1">{#N/A,#N/A,FALSE,"Summ";#N/A,#N/A,FALSE,"General"}</definedName>
    <definedName name="______new1" hidden="1">{#N/A,#N/A,FALSE,"Summ";#N/A,#N/A,FALSE,"General"}</definedName>
    <definedName name="______six6" hidden="1">{#N/A,#N/A,FALSE,"CRPT";#N/A,#N/A,FALSE,"TREND";#N/A,#N/A,FALSE,"%Curve"}</definedName>
    <definedName name="______www1" hidden="1">{#N/A,#N/A,FALSE,"schA"}</definedName>
    <definedName name="_____ex1" hidden="1">{#N/A,#N/A,FALSE,"Summ";#N/A,#N/A,FALSE,"General"}</definedName>
    <definedName name="_____new1" hidden="1">{#N/A,#N/A,FALSE,"Summ";#N/A,#N/A,FALSE,"General"}</definedName>
    <definedName name="_____six6" hidden="1">{#N/A,#N/A,FALSE,"CRPT";#N/A,#N/A,FALSE,"TREND";#N/A,#N/A,FALSE,"%Curve"}</definedName>
    <definedName name="_____www1" hidden="1">{#N/A,#N/A,FALSE,"schA"}</definedName>
    <definedName name="____ex1" hidden="1">{#N/A,#N/A,FALSE,"Summ";#N/A,#N/A,FALSE,"General"}</definedName>
    <definedName name="____new1" hidden="1">{#N/A,#N/A,FALSE,"Summ";#N/A,#N/A,FALSE,"General"}</definedName>
    <definedName name="____six6" hidden="1">{#N/A,#N/A,FALSE,"CRPT";#N/A,#N/A,FALSE,"TREND";#N/A,#N/A,FALSE,"%Curve"}</definedName>
    <definedName name="____www1" hidden="1">{#N/A,#N/A,FALSE,"schA"}</definedName>
    <definedName name="___ex1" hidden="1">{#N/A,#N/A,FALSE,"Summ";#N/A,#N/A,FALSE,"General"}</definedName>
    <definedName name="___new1" hidden="1">{#N/A,#N/A,FALSE,"Summ";#N/A,#N/A,FALSE,"General"}</definedName>
    <definedName name="___six6" hidden="1">{#N/A,#N/A,FALSE,"CRPT";#N/A,#N/A,FALSE,"TREND";#N/A,#N/A,FALSE,"%Curve"}</definedName>
    <definedName name="___www1" hidden="1">{#N/A,#N/A,FALSE,"schA"}</definedName>
    <definedName name="__123Graph_D" hidden="1">#REF!</definedName>
    <definedName name="__123Graph_ECURRENT" hidden="1">[1]ConsolidatingPL!#REF!</definedName>
    <definedName name="__ex1" hidden="1">{#N/A,#N/A,FALSE,"Summ";#N/A,#N/A,FALSE,"General"}</definedName>
    <definedName name="__new1" hidden="1">{#N/A,#N/A,FALSE,"Summ";#N/A,#N/A,FALSE,"General"}</definedName>
    <definedName name="__six6" hidden="1">{#N/A,#N/A,FALSE,"CRPT";#N/A,#N/A,FALSE,"TREND";#N/A,#N/A,FALSE,"%Curve"}</definedName>
    <definedName name="__www1" hidden="1">{#N/A,#N/A,FALSE,"schA"}</definedName>
    <definedName name="_2__123Graph_ABUDG6_Dtons_inv" hidden="1">[2]Quant!#REF!</definedName>
    <definedName name="_3__123Graph_ABUDG6_Dtons_inv" hidden="1">[3]Quant!#REF!</definedName>
    <definedName name="_4__123Graph_ABUDG6_Dtons_inv" hidden="1">'[4]Area D 2011'!#REF!</definedName>
    <definedName name="_6__123Graph_CBUDG6_D_ESCRPR" hidden="1">'[5]2012 Area AB BudgetSummary'!#REF!</definedName>
    <definedName name="_7__123Graph_CBUDG6_D_ESCRPR" hidden="1">'[4]Area D 2011'!#REF!</definedName>
    <definedName name="_7__123Graph_DBUDG6_D_ESCRPR" hidden="1">'[5]2012 Area AB BudgetSummary'!#REF!</definedName>
    <definedName name="_8__123Graph_DBUDG6_D_ESCRPR" hidden="1">'[4]Area D 2011'!#REF!</definedName>
    <definedName name="_ex1" hidden="1">{#N/A,#N/A,FALSE,"Summ";#N/A,#N/A,FALSE,"General"}</definedName>
    <definedName name="_Key1" hidden="1">#REF!</definedName>
    <definedName name="_Key2" hidden="1">#REF!</definedName>
    <definedName name="_new1" hidden="1">{#N/A,#N/A,FALSE,"Summ";#N/A,#N/A,FALSE,"General"}</definedName>
    <definedName name="_Order1" hidden="1">0</definedName>
    <definedName name="_Order2" hidden="1">0</definedName>
    <definedName name="_Parse_In" hidden="1">#REF!</definedName>
    <definedName name="_Regression_Out" localSheetId="0" hidden="1">[6]FIA!#REF!</definedName>
    <definedName name="_Regression_Out" hidden="1">[6]FIA!#REF!</definedName>
    <definedName name="_six6" hidden="1">{#N/A,#N/A,FALSE,"CRPT";#N/A,#N/A,FALSE,"TREND";#N/A,#N/A,FALSE,"%Curve"}</definedName>
    <definedName name="_Sort" hidden="1">#REF!</definedName>
    <definedName name="_www1" hidden="1">{#N/A,#N/A,FALSE,"schA"}</definedName>
    <definedName name="a" localSheetId="0" hidden="1">{"Plat Summary",#N/A,FALSE,"PLAT DESIGN"}</definedName>
    <definedName name="a" hidden="1">{"Plat Summary",#N/A,FALSE,"PLAT DESIGN"}</definedName>
    <definedName name="aaa"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AAAAAAAAAAA" hidden="1">{#N/A,#N/A,FALSE,"Coversheet";#N/A,#N/A,FALSE,"QA"}</definedName>
    <definedName name="b" localSheetId="0" hidden="1">{"Plat Summary",#N/A,FALSE,"PLAT DESIGN"}</definedName>
    <definedName name="b" hidden="1">{"Plat Summary",#N/A,FALSE,"PLAT DESIGN"}</definedName>
    <definedName name="BEm" hidden="1">#REF!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[7]ZZCOOM_M03_Q004!#REF!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[7]ZZCOOM_M03_Q004!#REF!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[7]ZZCOOM_M03_Q004!#REF!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[7]ZZCOOM_M03_Q004!#REF!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[7]ZZCOOM_M03_Q004!#REF!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[7]ZZCOOM_M03_Q004!#REF!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L" hidden="1">{#N/A,#N/A,FALSE,"Cover Sheet";"Use of Equipment",#N/A,FALSE,"Area C";"Equipment Hours",#N/A,FALSE,"All";"Summary",#N/A,FALSE,"All"}</definedName>
    <definedName name="blet" hidden="1">{#N/A,#N/A,FALSE,"Cover Sheet";"Use of Equipment",#N/A,FALSE,"Area C";"Equipment Hours",#N/A,FALSE,"All";"Summary",#N/A,FALSE,"All"}</definedName>
    <definedName name="bleth" hidden="1">{#N/A,#N/A,FALSE,"Cover Sheet";"Use of Equipment",#N/A,FALSE,"Area C";"Equipment Hours",#N/A,FALSE,"All";"Summary",#N/A,FALSE,"All"}</definedName>
    <definedName name="Bum" hidden="1">#REF!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 hidden="1">{#N/A,#N/A,FALSE,"CESTSUM";#N/A,#N/A,FALSE,"est sum A";#N/A,#N/A,FALSE,"est detail A"}</definedName>
    <definedName name="DFIT" hidden="1">{#N/A,#N/A,FALSE,"Coversheet";#N/A,#N/A,FALSE,"QA"}</definedName>
    <definedName name="DUDE" hidden="1">#REF!</definedName>
    <definedName name="ee" localSheetId="0" hidden="1">{#N/A,#N/A,FALSE,"Month ";#N/A,#N/A,FALSE,"YTD";#N/A,#N/A,FALSE,"12 mo ended"}</definedName>
    <definedName name="ee" hidden="1">{#N/A,#N/A,FALSE,"Month ";#N/A,#N/A,FALSE,"YTD";#N/A,#N/A,FALSE,"12 mo ended"}</definedName>
    <definedName name="error" hidden="1">{#N/A,#N/A,FALSE,"Coversheet";#N/A,#N/A,FALSE,"QA"}</definedName>
    <definedName name="Estimate" hidden="1">{#N/A,#N/A,FALSE,"Summ";#N/A,#N/A,FALSE,"General"}</definedName>
    <definedName name="ex" hidden="1">{#N/A,#N/A,FALSE,"Summ";#N/A,#N/A,FALSE,"General"}</definedName>
    <definedName name="F" hidden="1">#REF!</definedName>
    <definedName name="fdasfda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0" hidden="1">{#N/A,#N/A,FALSE,"Month ";#N/A,#N/A,FALSE,"YTD";#N/A,#N/A,FALSE,"12 mo ended"}</definedName>
    <definedName name="fdsafdasfdsa" hidden="1">{#N/A,#N/A,FALSE,"Month ";#N/A,#N/A,FALSE,"YTD";#N/A,#N/A,FALSE,"12 mo ended"}</definedName>
    <definedName name="ffff" hidden="1">{#N/A,#N/A,FALSE,"Coversheet";#N/A,#N/A,FALSE,"QA"}</definedName>
    <definedName name="fffgf" hidden="1">{#N/A,#N/A,FALSE,"Coversheet";#N/A,#N/A,FALSE,"QA"}</definedName>
    <definedName name="gary" hidden="1">{#N/A,#N/A,FALSE,"Cover Sheet";"Use of Equipment",#N/A,FALSE,"Area C";"Equipment Hours",#N/A,FALSE,"All";"Summary",#N/A,FALSE,"All"}</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income_satement_ytd" hidden="1">{#N/A,#N/A,FALSE,"monthly";#N/A,#N/A,FALSE,"year to date";#N/A,#N/A,FALSE,"12_months_IS";#N/A,#N/A,FALSE,"balance sheet";#N/A,#N/A,FALSE,"op_revenues_12m";#N/A,#N/A,FALSE,"op_revenues_ytd";#N/A,#N/A,FALSE,"op_revenues_cm"}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jfkljsdkljiejgr" hidden="1">{#N/A,#N/A,FALSE,"Summ";#N/A,#N/A,FALSE,"General"}</definedName>
    <definedName name="k"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hidden="1">{#N/A,#N/A,FALSE,"Coversheet";#N/A,#N/A,FALSE,"QA"}</definedName>
    <definedName name="Miller" hidden="1">{#N/A,#N/A,FALSE,"Expenditures";#N/A,#N/A,FALSE,"Property Placed In-Service";#N/A,#N/A,FALSE,"CWIP Balances"}</definedName>
    <definedName name="new" hidden="1">{#N/A,#N/A,FALSE,"Summ";#N/A,#N/A,FALSE,"General"}</definedName>
    <definedName name="NOYT" hidden="1">{#N/A,#N/A,FALSE,"Cover Sheet";"Use of Equipment",#N/A,FALSE,"Area C";"Equipment Hours",#N/A,FALSE,"All";"Summary",#N/A,FALSE,"All"}</definedName>
    <definedName name="p"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0">'PSE 2022 RNG Report'!$A$1:$O$43</definedName>
    <definedName name="q" hidden="1">{#N/A,#N/A,FALSE,"Coversheet";#N/A,#N/A,FALSE,"QA"}</definedName>
    <definedName name="qqq" hidden="1">{#N/A,#N/A,FALSE,"schA"}</definedName>
    <definedName name="rec_weco_gl_contract_aug99"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sdlfhsdlhfkl" hidden="1">{#N/A,#N/A,FALSE,"Summ";#N/A,#N/A,FALSE,"General"}</definedName>
    <definedName name="seven" hidden="1">{#N/A,#N/A,FALSE,"CRPT";#N/A,#N/A,FALSE,"TREND";#N/A,#N/A,FALSE,"%Curve"}</definedName>
    <definedName name="six" hidden="1">{#N/A,#N/A,FALSE,"Drill Sites";"WP 212",#N/A,FALSE,"MWAG EOR";"WP 213",#N/A,FALSE,"MWAG EOR";#N/A,#N/A,FALSE,"Misc. Facility";#N/A,#N/A,FALSE,"WWTP"}</definedName>
    <definedName name="solver_ntri" hidden="1">1000</definedName>
    <definedName name="solver_rsmp" hidden="1">2</definedName>
    <definedName name="solver_seed" hidden="1">0</definedName>
    <definedName name="sue" hidden="1">{#N/A,#N/A,FALSE,"Cover Sheet";"Use of Equipment",#N/A,FALSE,"Area C";"Equipment Hours",#N/A,FALSE,"All";"Summary",#N/A,FALSE,"All"}</definedName>
    <definedName name="summary" localSheetId="0" hidden="1">{"Plat Summary",#N/A,FALSE,"PLAT DESIGN"}</definedName>
    <definedName name="summary" hidden="1">{"Plat Summary",#N/A,FALSE,"PLAT DESIGN"}</definedName>
    <definedName name="susan" hidden="1">{#N/A,#N/A,FALSE,"Cover Sheet";"Use of Equipment",#N/A,FALSE,"Area C";"Equipment Hours",#N/A,FALSE,"All";"Summary",#N/A,FALSE,"All"}</definedName>
    <definedName name="t" hidden="1">{#N/A,#N/A,FALSE,"CESTSUM";#N/A,#N/A,FALSE,"est sum A";#N/A,#N/A,FALSE,"est detail A"}</definedName>
    <definedName name="tem" hidden="1">{#N/A,#N/A,FALSE,"Summ";#N/A,#N/A,FALSE,"General"}</definedName>
    <definedName name="temp" hidden="1">{#N/A,#N/A,FALSE,"Pg 6a CustCount_Electric";#N/A,#N/A,FALSE,"QA";"monthly",#N/A,FALSE,"Elect_Cust#Avg";"Year To Date",#N/A,FALSE,"Elect_Cust#Avg";"Rollling 12 months ended",#N/A,FALSE,"Elect_Cust#Avg";"Budget Month",#N/A,FALSE,"Electric";"Budget YTD",#N/A,FALSE,"Electric";"Budget 12 months",#N/A,FALSE,"Electric"}</definedName>
    <definedName name="Temp1" hidden="1">{#N/A,#N/A,FALSE,"CESTSUM";#N/A,#N/A,FALSE,"est sum A";#N/A,#N/A,FALSE,"est detail A"}</definedName>
    <definedName name="temp2" hidden="1">{#N/A,#N/A,FALSE,"CESTSUM";#N/A,#N/A,FALSE,"est sum A";#N/A,#N/A,FALSE,"est detail A"}</definedName>
    <definedName name="tr" hidden="1">{#N/A,#N/A,FALSE,"CESTSUM";#N/A,#N/A,FALSE,"est sum A";#N/A,#N/A,FALSE,"est detail A"}</definedName>
    <definedName name="Transfer" hidden="1">#REF!</definedName>
    <definedName name="Transfers" hidden="1">#REF!</definedName>
    <definedName name="u" hidden="1">{#N/A,#N/A,FALSE,"Summ";#N/A,#N/A,FALSE,"General"}</definedName>
    <definedName name="v" hidden="1">{#N/A,#N/A,FALSE,"Coversheet";#N/A,#N/A,FALSE,"QA"}</definedName>
    <definedName name="Value" hidden="1">{#N/A,#N/A,FALSE,"Summ";#N/A,#N/A,FALSE,"General"}</definedName>
    <definedName name="w" hidden="1">{#N/A,#N/A,FALSE,"Schedule F";#N/A,#N/A,FALSE,"Schedule G"}</definedName>
    <definedName name="we" localSheetId="0" hidden="1">{#N/A,#N/A,FALSE,"Pg 6b CustCount_Gas";#N/A,#N/A,FALSE,"QA";#N/A,#N/A,FALSE,"Report";#N/A,#N/A,FALSE,"forecast"}</definedName>
    <definedName name="we" hidden="1">{#N/A,#N/A,FALSE,"Pg 6b CustCount_Gas";#N/A,#N/A,FALSE,"QA";#N/A,#N/A,FALSE,"Report";#N/A,#N/A,FALSE,"forecast"}</definedName>
    <definedName name="WH" hidden="1">{#N/A,#N/A,FALSE,"Coversheet";#N/A,#N/A,FALSE,"QA"}</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nual._.Cost._.Adjustment."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Productivity._.Calc." hidden="1">{#N/A,#N/A,FALSE,"Summary (PC)";#N/A,#N/A,FALSE,"Production (PC)";#N/A,#N/A,FALSE,"Adj Hour Wksht (PC)";#N/A,#N/A,FALSE,"605&amp;606 Hrs (PC)";#N/A,#N/A,FALSE,"Rept Interval (PC)";#N/A,#N/A,FALSE,"Sum Prod (PC)";#N/A,#N/A,FALSE,"Rec. Wksht (PC)";#N/A,#N/A,FALSE,"Loc 13 Allocation (PC)"}</definedName>
    <definedName name="wrn.Anvil." hidden="1">{#N/A,#N/A,FALSE,"CRPT";#N/A,#N/A,FALSE,"PCS ";#N/A,#N/A,FALSE,"TREND";#N/A,#N/A,FALSE,"% CURVE";#N/A,#N/A,FALSE,"FWICALC";#N/A,#N/A,FALSE,"CONTINGENCY";#N/A,#N/A,FALSE,"7616 Fab";#N/A,#N/A,FALSE,"7616 NSK"}</definedName>
    <definedName name="wrn.AREA._.INCOME." hidden="1">{"SUMMARY",#N/A,FALSE,"TENYEAR";"YEAR2000",#N/A,FALSE,"TENYEAR";"YEAR2001",#N/A,FALSE,"TENYEAR";"YEAR2002",#N/A,FALSE,"TENYEAR";"YEAR2003",#N/A,FALSE,"TENYEAR";"YEAR2004",#N/A,FALSE,"TENYEAR";"YEAR2005",#N/A,FALSE,"TENYEAR";"YEAR96",#N/A,FALSE,"TENYEAR";"YEAR97",#N/A,FALSE,"TENYEAR";"YEAR98",#N/A,FALSE,"TENYEAR";"YEAR99",#N/A,FALSE,"TENYEAR"}</definedName>
    <definedName name="wrn.Budget._.Model."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Cost._.Adjustment." hidden="1">{#N/A,#N/A,FALSE,"Cost Adjustment "}</definedName>
    <definedName name="wrn.Customer._.Counts._.Electric."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0" hidden="1">{#N/A,#N/A,FALSE,"Pg 6b CustCount_Gas";#N/A,#N/A,FALSE,"QA";#N/A,#N/A,FALSE,"Report";#N/A,#N/A,FALSE,"forecast"}</definedName>
    <definedName name="wrn.Customer._.Counts._.Gas." hidden="1">{#N/A,#N/A,FALSE,"Pg 6b CustCount_Gas";#N/A,#N/A,FALSE,"QA";#N/A,#N/A,FALSE,"Report";#N/A,#N/A,FALSE,"forecast"}</definedName>
    <definedName name="wrn.Depreciation." hidden="1">{#N/A,#N/A,TRUE,"Depreciation Summary";#N/A,#N/A,TRUE,"18, 21 &amp; 22 Depreciation";#N/A,#N/A,TRUE,"11 &amp; 12 Depreciation"}</definedName>
    <definedName name="wrn.ECR." hidden="1">{#N/A,#N/A,FALSE,"schA"}</definedName>
    <definedName name="wrn.ESTIMATE." hidden="1">{#N/A,#N/A,FALSE,"CESTSUM";#N/A,#N/A,FALSE,"est sum A";#N/A,#N/A,FALSE,"est detail A"}</definedName>
    <definedName name="wrn.Forecast."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hidden="1">{#N/A,#N/A,FALSE,"SUMMARY";#N/A,#N/A,FALSE,"AE7616";#N/A,#N/A,FALSE,"AE7617";#N/A,#N/A,FALSE,"AE7618";#N/A,#N/A,FALSE,"AE7619"}</definedName>
    <definedName name="wrn.Incentive._.Overhead." localSheetId="0" hidden="1">{#N/A,#N/A,FALSE,"Coversheet";#N/A,#N/A,FALSE,"QA"}</definedName>
    <definedName name="wrn.Incentive._.Overhead." hidden="1">{#N/A,#N/A,FALSE,"Coversheet";#N/A,#N/A,FALSE,"QA"}</definedName>
    <definedName name="wrn.limit_reports." hidden="1">{#N/A,#N/A,FALSE,"Schedule F";#N/A,#N/A,FALSE,"Schedule G"}</definedName>
    <definedName name="wrn.MARGIN_WO_QTR." localSheetId="0" hidden="1">{#N/A,#N/A,FALSE,"Month ";#N/A,#N/A,FALSE,"YTD";#N/A,#N/A,FALSE,"12 mo ended"}</definedName>
    <definedName name="wrn.MARGIN_WO_QTR." hidden="1">{#N/A,#N/A,FALSE,"Month ";#N/A,#N/A,FALSE,"YTD";#N/A,#N/A,FALSE,"12 mo ended"}</definedName>
    <definedName name="wrn.Mining._.Flexibility." hidden="1">{#N/A,#N/A,FALSE,"Cover Sheet";"Use of Equipment",#N/A,FALSE,"Area C";"Equipment Hours",#N/A,FALSE,"All";"Summary",#N/A,FALSE,"All"}</definedName>
    <definedName name="wrn.Miscellaneous._.Schedules."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unicipal._.Report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oductivity." hidden="1">{#N/A,#N/A,TRUE,"Prod Cover Sheets";"Prod Rec Wksht",#N/A,TRUE,"Prod Rec. Wksht (OLD)";"Table 3 and 4",#N/A,TRUE,"Prod Rec. Wksht (OLD)";"Table 5",#N/A,TRUE,"Prod Rec. Wksht (OLD)";"Tables",#N/A,TRUE,"Prod (OLD)";#N/A,#N/A,TRUE,"605&amp;606 Hrs (PC)"}</definedName>
    <definedName name="wrn.Productivity._.Calculation." hidden="1">{#N/A,#N/A,TRUE,"Summary True-up";#N/A,#N/A,TRUE,"Production True-up";#N/A,#N/A,TRUE,"Adj Hour Wksht True-up";#N/A,#N/A,TRUE,"605&amp;606 Hrs True-up";#N/A,#N/A,TRUE,"Rept Interval True-up";#N/A,#N/A,TRUE,"Sum Prod True-up";#N/A,#N/A,TRUE,"Rec. Wksht True-up";#N/A,#N/A,TRUE,"Loc 13 Allocation True-up"}</definedName>
    <definedName name="wrn.Project._.Services." hidden="1">{#N/A,#N/A,FALSE,"BASE";#N/A,#N/A,FALSE,"LOOPS";#N/A,#N/A,FALSE,"PLC"}</definedName>
    <definedName name="wrn.SCHEDULE." hidden="1">{#N/A,#N/A,FALSE,"7617 Fab";#N/A,#N/A,FALSE,"7617 NSK"}</definedName>
    <definedName name="wrn.Semi._.Annual._.Cost._.Adj."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Prod._.Calc." hidden="1">{#N/A,#N/A,TRUE,"(SAPC) Summary";#N/A,#N/A,TRUE,"(SAPC) Production";#N/A,#N/A,TRUE,"(SAPC) Adj Hour Wksht";#N/A,#N/A,TRUE,"(SAPC) 605&amp;606 Hrs";#N/A,#N/A,TRUE,"(SAPC) Rept Interval";#N/A,#N/A,TRUE,"(SAPC) SumProd";#N/A,#N/A,TRUE,"(SAPC) Rec. Wksht"}</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test."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rueup._.excluding._.Production."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uf" hidden="1">{#N/A,#N/A,FALSE,"Summ";#N/A,#N/A,FALSE,"General"}</definedName>
    <definedName name="z" hidden="1">{#N/A,#N/A,FALSE,"Coversheet";#N/A,#N/A,FALSE,"QA"}</definedName>
    <definedName name="zzz"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11" l="1"/>
  <c r="D38" i="11"/>
  <c r="A38" i="11"/>
  <c r="A37" i="11"/>
  <c r="A36" i="11"/>
  <c r="O35" i="11"/>
  <c r="A35" i="11"/>
  <c r="O34" i="11"/>
  <c r="A34" i="11"/>
  <c r="A33" i="11"/>
  <c r="K32" i="11"/>
  <c r="M32" i="11" s="1"/>
  <c r="A32" i="11"/>
  <c r="A31" i="11"/>
  <c r="A30" i="11"/>
  <c r="A29" i="11"/>
  <c r="A28" i="11"/>
  <c r="A27" i="11"/>
  <c r="O26" i="11"/>
  <c r="K26" i="11"/>
  <c r="M26" i="11" s="1"/>
  <c r="A26" i="11"/>
  <c r="O25" i="11"/>
  <c r="K25" i="11"/>
  <c r="M25" i="11" s="1"/>
  <c r="A25" i="11"/>
  <c r="O24" i="11"/>
  <c r="K24" i="11"/>
  <c r="M24" i="11" s="1"/>
  <c r="A24" i="11"/>
  <c r="O23" i="11"/>
  <c r="K23" i="11"/>
  <c r="M23" i="11" s="1"/>
  <c r="A23" i="11"/>
  <c r="O22" i="11"/>
  <c r="K22" i="11"/>
  <c r="M22" i="11" s="1"/>
  <c r="A22" i="11"/>
  <c r="O21" i="11"/>
  <c r="K21" i="11"/>
  <c r="M21" i="11" s="1"/>
  <c r="A21" i="11"/>
  <c r="O20" i="11"/>
  <c r="K20" i="11"/>
  <c r="M20" i="11" s="1"/>
  <c r="A20" i="11"/>
  <c r="O19" i="11"/>
  <c r="K19" i="11"/>
  <c r="M19" i="11" s="1"/>
  <c r="A19" i="11"/>
  <c r="O18" i="11"/>
  <c r="M18" i="11"/>
  <c r="K18" i="11"/>
  <c r="A18" i="11"/>
  <c r="O17" i="11"/>
  <c r="K17" i="11"/>
  <c r="M17" i="11" s="1"/>
  <c r="A17" i="11"/>
  <c r="O16" i="11"/>
  <c r="K16" i="11"/>
  <c r="M16" i="11" s="1"/>
  <c r="A16" i="11"/>
  <c r="O15" i="11"/>
  <c r="K15" i="11"/>
  <c r="M15" i="11" s="1"/>
  <c r="A15" i="11"/>
  <c r="O14" i="11"/>
  <c r="K14" i="11"/>
  <c r="M14" i="11" s="1"/>
  <c r="A14" i="11"/>
  <c r="O13" i="11"/>
  <c r="K13" i="11"/>
  <c r="M13" i="11" s="1"/>
  <c r="A13" i="11"/>
  <c r="O12" i="11"/>
  <c r="K12" i="11"/>
  <c r="M12" i="11" s="1"/>
  <c r="A12" i="11"/>
  <c r="O11" i="11"/>
  <c r="K11" i="11"/>
  <c r="M11" i="11" s="1"/>
  <c r="A11" i="11"/>
  <c r="O10" i="11"/>
  <c r="K10" i="11"/>
  <c r="M10" i="11" s="1"/>
  <c r="K35" i="11" l="1"/>
  <c r="M35" i="11" s="1"/>
  <c r="K34" i="11"/>
  <c r="M34" i="11" s="1"/>
  <c r="K31" i="11"/>
  <c r="M31" i="11" s="1"/>
  <c r="O30" i="11"/>
  <c r="O29" i="11"/>
  <c r="O32" i="11"/>
  <c r="K27" i="11"/>
  <c r="O28" i="11"/>
  <c r="K28" i="11"/>
  <c r="M28" i="11" s="1"/>
  <c r="O33" i="11"/>
  <c r="K29" i="11"/>
  <c r="M29" i="11" s="1"/>
  <c r="O31" i="11"/>
  <c r="H38" i="11"/>
  <c r="O27" i="11"/>
  <c r="I38" i="11" l="1"/>
  <c r="K30" i="11"/>
  <c r="M30" i="11" s="1"/>
  <c r="K33" i="11"/>
  <c r="M33" i="11" s="1"/>
  <c r="O38" i="11"/>
  <c r="M27" i="11"/>
  <c r="M38" i="11" l="1"/>
  <c r="K38" i="11"/>
</calcChain>
</file>

<file path=xl/sharedStrings.xml><?xml version="1.0" encoding="utf-8"?>
<sst xmlns="http://schemas.openxmlformats.org/spreadsheetml/2006/main" count="31" uniqueCount="31">
  <si>
    <t>As of August 31, 2022</t>
  </si>
  <si>
    <t>Date</t>
  </si>
  <si>
    <t>Notes:</t>
  </si>
  <si>
    <t>Line No.</t>
  </si>
  <si>
    <t>(a)</t>
  </si>
  <si>
    <t>(b)</t>
  </si>
  <si>
    <t xml:space="preserve">(c) </t>
  </si>
  <si>
    <t>(d)</t>
  </si>
  <si>
    <t>Totals</t>
  </si>
  <si>
    <t>Puget Sound Energy (PSE)</t>
  </si>
  <si>
    <t>(1)</t>
  </si>
  <si>
    <t>Source</t>
  </si>
  <si>
    <t>Uses</t>
  </si>
  <si>
    <t>Total Uses</t>
  </si>
  <si>
    <t>HW Hill</t>
  </si>
  <si>
    <t>2022 Purchased Gas Adjustment (PGA) Filing, proposed effective Nov. 1, 2022</t>
  </si>
  <si>
    <t>Renewable Natural Gas (RNG) Report</t>
  </si>
  <si>
    <t>Deliveries to 3rd Parties and Pipeline Imbalance Adjustment Volumes</t>
  </si>
  <si>
    <t>PSE PGA 
(Sch. 101)</t>
  </si>
  <si>
    <t>(f)</t>
  </si>
  <si>
    <t>(g) = (c) + (d) + (f)</t>
  </si>
  <si>
    <t>Total Check</t>
  </si>
  <si>
    <t>PSE Voluntary RNG (VRNG) Service
(Sch. 138)</t>
  </si>
  <si>
    <t>(h) = (a) - (g)</t>
  </si>
  <si>
    <t>(i) = (d) + (f)</t>
  </si>
  <si>
    <r>
      <t>RNG Volumes (Dekatherms) planned to be registered into M-RETS</t>
    </r>
    <r>
      <rPr>
        <b/>
        <u/>
        <vertAlign val="superscript"/>
        <sz val="10"/>
        <color theme="1"/>
        <rFont val="Arial"/>
        <family val="2"/>
      </rPr>
      <t>(1)</t>
    </r>
    <r>
      <rPr>
        <b/>
        <u/>
        <sz val="10"/>
        <color theme="1"/>
        <rFont val="Arial"/>
        <family val="2"/>
      </rPr>
      <t xml:space="preserve"> by Use:</t>
    </r>
  </si>
  <si>
    <t>Total PSE  
[PSE VRNG (Sch. 138) + RNG (Sch. 101)]</t>
  </si>
  <si>
    <r>
      <t>Total est. RTCs</t>
    </r>
    <r>
      <rPr>
        <b/>
        <u/>
        <vertAlign val="superscript"/>
        <sz val="10"/>
        <color theme="1"/>
        <rFont val="Arial"/>
        <family val="2"/>
      </rPr>
      <t>(2)</t>
    </r>
    <r>
      <rPr>
        <b/>
        <u/>
        <sz val="10"/>
        <color theme="1"/>
        <rFont val="Arial"/>
        <family val="2"/>
      </rPr>
      <t xml:space="preserve"> to be retired on behalf of PSE’s customers</t>
    </r>
  </si>
  <si>
    <t>(2)</t>
  </si>
  <si>
    <t xml:space="preserve">Renewable Thermal Credits. The approved tracking system must issue one RTC for each dekatherm of RNG purchased. See the RNG Policy Statement and the VRNG filings mentioned in (1) for more information. </t>
  </si>
  <si>
    <t>The Midwest Renewable Energy Tracking System. Refer to RNG Policy Statement (Docket UG-190818) and VRNG Initial (Docket UG-210194) and Revised (Docket UG-210758) filings, for more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</si>
</sst>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409]mmm\-yyyy;@"/>
  </numFmts>
  <fonts count="15" x14ac:knownFonts="1">
    <font>
      <sz val="11"/>
      <color theme="1"/>
      <name val="Calibri"/>
      <family val="2"/>
      <scheme val="minor"/>
    </font>
    <font>
      <sz val="11"/>
      <color theme="1"/>
      <name val="Calibri"/>
      <family val="2"/>
      <scheme val="minor"/>
    </font>
    <font>
      <sz val="11"/>
      <color indexed="8"/>
      <name val="Calibri"/>
      <family val="2"/>
      <scheme val="minor"/>
    </font>
    <font>
      <b/>
      <sz val="10"/>
      <color theme="1"/>
      <name val="Arial"/>
      <family val="2"/>
    </font>
    <font>
      <sz val="10"/>
      <color theme="1"/>
      <name val="Arial"/>
      <family val="2"/>
    </font>
    <font>
      <b/>
      <sz val="10"/>
      <color theme="0" tint="-0.249977111117893"/>
      <name val="Arial"/>
      <family val="2"/>
    </font>
    <font>
      <sz val="10"/>
      <name val="Arial"/>
      <family val="2"/>
    </font>
    <font>
      <sz val="8"/>
      <color theme="1" tint="0.499984740745262"/>
      <name val="Arial"/>
      <family val="2"/>
    </font>
    <font>
      <b/>
      <sz val="8"/>
      <color theme="1" tint="0.499984740745262"/>
      <name val="Arial"/>
      <family val="2"/>
    </font>
    <font>
      <b/>
      <sz val="10"/>
      <name val="Arial"/>
      <family val="2"/>
    </font>
    <font>
      <b/>
      <u/>
      <sz val="10"/>
      <color theme="1"/>
      <name val="Arial"/>
      <family val="2"/>
    </font>
    <font>
      <b/>
      <u/>
      <vertAlign val="superscript"/>
      <sz val="10"/>
      <color theme="1"/>
      <name val="Arial"/>
      <family val="2"/>
    </font>
    <font>
      <sz val="10"/>
      <color indexed="8"/>
      <name val="Arial"/>
      <family val="2"/>
    </font>
    <font>
      <sz val="10"/>
      <color rgb="FF0000FF"/>
      <name val="Arial"/>
      <family val="2"/>
    </font>
    <font>
      <vertAlign val="superscript"/>
      <sz val="10"/>
      <color theme="1"/>
      <name val="Arial"/>
      <family val="2"/>
    </font>
  </fonts>
  <fills count="3">
    <fill>
      <patternFill patternType="none"/>
    </fill>
    <fill>
      <patternFill patternType="gray125"/>
    </fill>
    <fill>
      <patternFill patternType="solid">
        <fgColor theme="5" tint="0.79998168889431442"/>
        <bgColor indexed="64"/>
      </patternFill>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7">
    <xf numFmtId="0" fontId="0" fillId="0" borderId="0"/>
    <xf numFmtId="43"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46">
    <xf numFmtId="0" fontId="0" fillId="0" borderId="0" xfId="0"/>
    <xf numFmtId="0" fontId="4" fillId="0" borderId="0" xfId="0" applyFont="1"/>
    <xf numFmtId="0" fontId="4" fillId="0" borderId="0" xfId="0" applyFont="1" applyAlignment="1">
      <alignment wrapText="1"/>
    </xf>
    <xf numFmtId="0" fontId="5" fillId="0" borderId="0" xfId="0" applyFont="1" applyBorder="1" applyAlignment="1">
      <alignment horizontal="left"/>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4" fillId="0" borderId="0" xfId="0" applyFont="1" applyBorder="1"/>
    <xf numFmtId="0" fontId="7" fillId="0" borderId="0" xfId="0" applyFont="1"/>
    <xf numFmtId="41" fontId="7" fillId="0" borderId="0" xfId="0" applyNumberFormat="1" applyFont="1"/>
    <xf numFmtId="41" fontId="4" fillId="0" borderId="0" xfId="1" applyNumberFormat="1" applyFont="1" applyAlignment="1">
      <alignment horizontal="center" vertical="center"/>
    </xf>
    <xf numFmtId="0" fontId="4" fillId="0" borderId="0" xfId="0" applyFont="1" applyAlignment="1">
      <alignment horizontal="center" vertical="center"/>
    </xf>
    <xf numFmtId="41" fontId="4" fillId="0" borderId="0" xfId="0" applyNumberFormat="1" applyFont="1" applyAlignment="1">
      <alignment horizontal="center" vertical="center"/>
    </xf>
    <xf numFmtId="41" fontId="4" fillId="0" borderId="0" xfId="1" applyNumberFormat="1" applyFont="1" applyBorder="1" applyAlignment="1">
      <alignment horizontal="center" vertical="center"/>
    </xf>
    <xf numFmtId="41" fontId="7" fillId="0" borderId="0" xfId="0" applyNumberFormat="1" applyFont="1" applyAlignment="1">
      <alignment horizontal="center" vertical="center"/>
    </xf>
    <xf numFmtId="41" fontId="6" fillId="0" borderId="0" xfId="0" applyNumberFormat="1" applyFont="1" applyAlignment="1">
      <alignment horizontal="center" vertical="center"/>
    </xf>
    <xf numFmtId="0" fontId="4" fillId="0" borderId="0" xfId="0" applyFont="1" applyBorder="1" applyAlignment="1">
      <alignment horizontal="center" vertical="center"/>
    </xf>
    <xf numFmtId="0" fontId="7" fillId="0" borderId="0" xfId="0" applyFont="1" applyAlignment="1">
      <alignment horizontal="center" vertical="center"/>
    </xf>
    <xf numFmtId="0" fontId="3"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3" fillId="0" borderId="2" xfId="0" applyFont="1" applyBorder="1" applyAlignment="1">
      <alignment horizontal="center" vertical="center"/>
    </xf>
    <xf numFmtId="41" fontId="4" fillId="0" borderId="2" xfId="0" applyNumberFormat="1" applyFont="1" applyBorder="1" applyAlignment="1">
      <alignment horizontal="center" vertical="center"/>
    </xf>
    <xf numFmtId="0" fontId="3" fillId="0" borderId="0" xfId="0" applyFont="1" applyAlignment="1">
      <alignment horizontal="centerContinuous"/>
    </xf>
    <xf numFmtId="0" fontId="4" fillId="0" borderId="0" xfId="0" applyFont="1" applyAlignment="1">
      <alignment horizontal="centerContinuous"/>
    </xf>
    <xf numFmtId="0" fontId="4" fillId="0" borderId="0" xfId="0" applyFont="1" applyBorder="1" applyAlignment="1">
      <alignment horizontal="centerContinuous"/>
    </xf>
    <xf numFmtId="0" fontId="7" fillId="0" borderId="0" xfId="0" applyFont="1" applyAlignment="1">
      <alignment horizontal="centerContinuous"/>
    </xf>
    <xf numFmtId="0" fontId="3" fillId="0" borderId="0" xfId="0" applyFont="1" applyBorder="1" applyAlignment="1">
      <alignment horizontal="centerContinuous"/>
    </xf>
    <xf numFmtId="0" fontId="8" fillId="0" borderId="0" xfId="0" applyFont="1" applyAlignment="1">
      <alignment horizontal="centerContinuous"/>
    </xf>
    <xf numFmtId="0" fontId="10" fillId="2" borderId="0" xfId="0" applyFont="1" applyFill="1" applyAlignment="1">
      <alignment horizontal="centerContinuous" vertical="center"/>
    </xf>
    <xf numFmtId="0" fontId="10" fillId="2" borderId="0" xfId="0" applyFont="1" applyFill="1" applyBorder="1" applyAlignment="1">
      <alignment horizontal="center" vertical="center" wrapText="1"/>
    </xf>
    <xf numFmtId="41" fontId="4" fillId="0" borderId="0" xfId="1" applyNumberFormat="1" applyFont="1" applyAlignment="1">
      <alignment horizontal="right" vertical="center"/>
    </xf>
    <xf numFmtId="0" fontId="4" fillId="0" borderId="0" xfId="0" applyFont="1" applyAlignment="1">
      <alignment horizontal="right" vertical="center"/>
    </xf>
    <xf numFmtId="41" fontId="7" fillId="0" borderId="0" xfId="0" applyNumberFormat="1" applyFont="1" applyAlignment="1">
      <alignment horizontal="right" vertical="center"/>
    </xf>
    <xf numFmtId="41" fontId="3" fillId="0" borderId="2" xfId="0" applyNumberFormat="1" applyFont="1" applyBorder="1" applyAlignment="1">
      <alignment vertical="center"/>
    </xf>
    <xf numFmtId="41" fontId="8" fillId="0" borderId="2" xfId="0" applyNumberFormat="1" applyFont="1" applyBorder="1" applyAlignment="1">
      <alignment vertical="center"/>
    </xf>
    <xf numFmtId="41" fontId="9" fillId="0" borderId="2" xfId="0" applyNumberFormat="1" applyFont="1" applyBorder="1" applyAlignment="1">
      <alignment vertical="center"/>
    </xf>
    <xf numFmtId="0" fontId="4" fillId="0" borderId="1" xfId="0" applyFont="1" applyBorder="1" applyAlignment="1">
      <alignment horizontal="center" vertical="center" wrapText="1"/>
    </xf>
    <xf numFmtId="0" fontId="12" fillId="0" borderId="1" xfId="2" applyNumberFormat="1" applyFont="1" applyBorder="1" applyAlignment="1">
      <alignment horizontal="center" vertical="center" wrapText="1"/>
    </xf>
    <xf numFmtId="0" fontId="7" fillId="0" borderId="1" xfId="0" applyFont="1" applyFill="1" applyBorder="1" applyAlignment="1">
      <alignment horizontal="center" wrapText="1"/>
    </xf>
    <xf numFmtId="41" fontId="13" fillId="0" borderId="0" xfId="1" applyNumberFormat="1" applyFont="1" applyAlignment="1">
      <alignment horizontal="right" vertical="center"/>
    </xf>
    <xf numFmtId="41" fontId="13" fillId="0" borderId="0" xfId="0" applyNumberFormat="1" applyFont="1" applyAlignment="1">
      <alignment horizontal="right" vertical="center"/>
    </xf>
    <xf numFmtId="164" fontId="4" fillId="0" borderId="0" xfId="0" applyNumberFormat="1" applyFont="1" applyAlignment="1">
      <alignment horizontal="center" vertical="center"/>
    </xf>
    <xf numFmtId="0" fontId="14" fillId="0" borderId="0" xfId="0" quotePrefix="1" applyFont="1" applyAlignment="1">
      <alignment horizontal="center" vertical="top"/>
    </xf>
    <xf numFmtId="0" fontId="4" fillId="0" borderId="1" xfId="0" applyFont="1" applyBorder="1" applyAlignment="1">
      <alignment horizontal="center" vertical="center"/>
    </xf>
    <xf numFmtId="0" fontId="4" fillId="0" borderId="0" xfId="0" applyFont="1" applyAlignment="1">
      <alignment horizontal="left" vertical="top" wrapText="1"/>
    </xf>
  </cellXfs>
  <cellStyles count="7">
    <cellStyle name="Comma" xfId="1" builtinId="3"/>
    <cellStyle name="Comma 2" xfId="4"/>
    <cellStyle name="Comma 2 3" xfId="6"/>
    <cellStyle name="Normal" xfId="0" builtinId="0"/>
    <cellStyle name="Normal 2" xfId="2"/>
    <cellStyle name="Normal 2 2" xfId="3"/>
    <cellStyle name="Normal 2 3" xfId="5"/>
  </cellStyles>
  <dxfs count="0"/>
  <tableStyles count="0" defaultTableStyle="TableStyleMedium2" defaultPivotStyle="PivotStyleLight16"/>
  <colors>
    <mruColors>
      <color rgb="FF0000FF"/>
      <color rgb="FFDAEEF3"/>
      <color rgb="FF215967"/>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externalLink" Target="externalLinks/externalLink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udget\2011%20Bgt\Units\11%20AOP_A_mo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mp\Temporary%20Internet%20Files\Content.Outlook\S5M2I7E6\1&amp;2%20Section%203%202011%20AOP\Section%203\Section%203%20SpreadShee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ower%20Costs\Resources\Coal\WEC%20Pricing%20Analysis\2012\Colstrip%201&amp;2%202012%20AOP%20Final%20Vers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bdonah\Local%20Settings\Temporary%20Internet%20Files\OLK86B\FIA--kb%20edits--scenario%202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pbwprd.puget.com:50100/irj/go/km/docs/documents/Public%20Documents/Sales%20and%20Margin%20Reports%20(Final)/Sales%20of%20Electricity/2011/Sales_of_Electricity_2011_02_final_20110310_1537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_Dscrp"/>
      <sheetName val="Data"/>
      <sheetName val="Haulage"/>
      <sheetName val="Draglines"/>
      <sheetName val="Quant"/>
      <sheetName val="Equip Hours"/>
      <sheetName val=" Labor Hrs"/>
      <sheetName val="Supply_Cost"/>
      <sheetName val="SALE_INV"/>
      <sheetName val="Dozer"/>
      <sheetName val="Hrs_by_acc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Budget Assumptions"/>
      <sheetName val="Area AB 2011"/>
      <sheetName val="Area AB 2012"/>
      <sheetName val="Area AB 2013 - 2020"/>
      <sheetName val="Area D 2011"/>
      <sheetName val="Area D 2012"/>
      <sheetName val="Area D 2013 - 2020"/>
      <sheetName val="Prod"/>
      <sheetName val="AB Equip. Hrs."/>
      <sheetName val="D Equip. Hrs."/>
      <sheetName val="Sales Vs. Invento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1&amp;2 Staffing Summary"/>
      <sheetName val="2012 Budget Assumptions "/>
      <sheetName val="2012 Area AB BudgetSummary"/>
      <sheetName val="2013 Area AB Budget Summary"/>
      <sheetName val="2014-2021 Area AB Bdgt Summary"/>
      <sheetName val="2012 Area D Budget Summary"/>
      <sheetName val="2013 Area D Budget Summary"/>
      <sheetName val="2014 - 2021 Area D Bdgt Summary"/>
      <sheetName val="Area AB Productivity"/>
      <sheetName val="Area D Productivity"/>
      <sheetName val="Area AB Equipment Hrs. Summary"/>
      <sheetName val="Area D Equipment Hrs. Summary"/>
      <sheetName val="Area AB Sales Vs. Inventory"/>
      <sheetName val="Area D Sales Vs. Inventory"/>
      <sheetName val="2012 1&amp;2 Budget"/>
      <sheetName val="2013 1&amp;2 Budget"/>
      <sheetName val="2014 - 2021 1&amp;2 Budget"/>
      <sheetName val="SUM BY FUNC 2012"/>
      <sheetName val="2012 Variable AOP Budget"/>
      <sheetName val="SUM BY FUNC 2013"/>
      <sheetName val="SUM BY FUNC 2014-2021"/>
      <sheetName val="A&amp;G For 1&amp;2 AOP"/>
      <sheetName val="2012 1&amp;2 Capital Recap"/>
      <sheetName val="1&amp;2 2012 Capital Summary "/>
      <sheetName val="1&amp;2 2012 Cashflow"/>
      <sheetName val="1&amp;2 Capital Sched 2013 - 2021"/>
      <sheetName val="Environmental Charts"/>
      <sheetName val="2012 NFDL Summary"/>
      <sheetName val="2012 Reportable Incident Rate"/>
      <sheetName val="Outside Coal"/>
      <sheetName val="2012 Contract Basis"/>
      <sheetName val="Final Reclamtion"/>
      <sheetName val="Table of Content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A"/>
      <sheetName val="Therms"/>
      <sheetName val="ConstructionCosts"/>
      <sheetName val="ReadMe"/>
      <sheetName val="pmt stream"/>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onthly"/>
      <sheetName val="QTD"/>
      <sheetName val="YTD"/>
      <sheetName val="12ME"/>
      <sheetName val="Footnotes"/>
      <sheetName val="Strings"/>
      <sheetName val="ZZCOOM_M03_Q004"/>
      <sheetName val="ZZCOOM_M03_Q004SKF"/>
      <sheetName val="ZZCOOM_M03_Q004ORDERS"/>
      <sheetName val="Revision History"/>
      <sheetName val="Graph"/>
    </sheetNames>
    <sheetDataSet>
      <sheetData sheetId="0" refreshError="1"/>
      <sheetData sheetId="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abSelected="1" zoomScaleNormal="100" workbookViewId="0"/>
  </sheetViews>
  <sheetFormatPr defaultRowHeight="12.5" x14ac:dyDescent="0.25"/>
  <cols>
    <col min="1" max="1" width="5.1796875" style="1" customWidth="1"/>
    <col min="2" max="2" width="11.36328125" style="1" customWidth="1"/>
    <col min="3" max="3" width="1.453125" style="1" customWidth="1"/>
    <col min="4" max="4" width="12.1796875" style="1" customWidth="1"/>
    <col min="5" max="5" width="1.453125" style="1" customWidth="1"/>
    <col min="6" max="6" width="18.81640625" style="1" customWidth="1"/>
    <col min="7" max="7" width="1.453125" style="1" customWidth="1"/>
    <col min="8" max="8" width="13.54296875" style="1" customWidth="1"/>
    <col min="9" max="9" width="11.36328125" style="1" customWidth="1"/>
    <col min="10" max="10" width="1.453125" style="1" customWidth="1"/>
    <col min="11" max="11" width="16" style="1" bestFit="1" customWidth="1"/>
    <col min="12" max="12" width="1.453125" style="6" customWidth="1"/>
    <col min="13" max="13" width="9.6328125" style="7" customWidth="1"/>
    <col min="14" max="14" width="3.7265625" style="6" customWidth="1"/>
    <col min="15" max="15" width="27.81640625" style="1" customWidth="1"/>
    <col min="16" max="16384" width="8.7265625" style="1"/>
  </cols>
  <sheetData>
    <row r="1" spans="1:16" ht="13" x14ac:dyDescent="0.3">
      <c r="A1" s="23" t="s">
        <v>9</v>
      </c>
      <c r="B1" s="24"/>
      <c r="C1" s="24"/>
      <c r="D1" s="23"/>
      <c r="E1" s="24"/>
      <c r="F1" s="24"/>
      <c r="G1" s="24"/>
      <c r="H1" s="24"/>
      <c r="I1" s="24"/>
      <c r="J1" s="24"/>
      <c r="K1" s="24"/>
      <c r="L1" s="25"/>
      <c r="M1" s="26"/>
      <c r="N1" s="25"/>
      <c r="O1" s="24"/>
    </row>
    <row r="2" spans="1:16" ht="13" x14ac:dyDescent="0.3">
      <c r="A2" s="23" t="s">
        <v>15</v>
      </c>
      <c r="B2" s="24"/>
      <c r="C2" s="24"/>
      <c r="D2" s="23"/>
      <c r="E2" s="24"/>
      <c r="F2" s="24"/>
      <c r="G2" s="24"/>
      <c r="H2" s="24"/>
      <c r="I2" s="24"/>
      <c r="J2" s="24"/>
      <c r="K2" s="24"/>
      <c r="L2" s="25"/>
      <c r="M2" s="26"/>
      <c r="N2" s="25"/>
      <c r="O2" s="24"/>
    </row>
    <row r="3" spans="1:16" ht="13" x14ac:dyDescent="0.3">
      <c r="A3" s="23" t="s">
        <v>16</v>
      </c>
      <c r="B3" s="23"/>
      <c r="C3" s="23"/>
      <c r="D3" s="23"/>
      <c r="E3" s="23"/>
      <c r="F3" s="23"/>
      <c r="G3" s="23"/>
      <c r="H3" s="23"/>
      <c r="I3" s="23"/>
      <c r="J3" s="23"/>
      <c r="K3" s="23"/>
      <c r="L3" s="27"/>
      <c r="M3" s="28"/>
      <c r="N3" s="27"/>
      <c r="O3" s="23"/>
    </row>
    <row r="4" spans="1:16" ht="13" x14ac:dyDescent="0.3">
      <c r="A4" s="23" t="s">
        <v>0</v>
      </c>
      <c r="B4" s="23"/>
      <c r="C4" s="23"/>
      <c r="D4" s="23"/>
      <c r="E4" s="23"/>
      <c r="F4" s="23"/>
      <c r="G4" s="23"/>
      <c r="H4" s="23"/>
      <c r="I4" s="23"/>
      <c r="J4" s="23"/>
      <c r="K4" s="23"/>
      <c r="L4" s="27"/>
      <c r="M4" s="28"/>
      <c r="N4" s="27"/>
      <c r="O4" s="23"/>
    </row>
    <row r="5" spans="1:16" x14ac:dyDescent="0.25">
      <c r="A5" s="10"/>
      <c r="B5" s="10"/>
      <c r="C5" s="10"/>
      <c r="D5" s="10"/>
      <c r="E5" s="10"/>
      <c r="F5" s="10"/>
      <c r="G5" s="10"/>
      <c r="H5" s="10"/>
      <c r="I5" s="10"/>
      <c r="J5" s="10"/>
      <c r="K5" s="10"/>
      <c r="L5" s="15"/>
      <c r="M5" s="16"/>
      <c r="N5" s="15"/>
      <c r="O5" s="10"/>
    </row>
    <row r="6" spans="1:16" ht="28" x14ac:dyDescent="0.25">
      <c r="A6" s="10"/>
      <c r="B6" s="10"/>
      <c r="C6" s="10"/>
      <c r="D6" s="29" t="s">
        <v>25</v>
      </c>
      <c r="E6" s="29"/>
      <c r="F6" s="29"/>
      <c r="G6" s="29"/>
      <c r="H6" s="29"/>
      <c r="I6" s="29"/>
      <c r="J6" s="29"/>
      <c r="K6" s="29"/>
      <c r="L6" s="15"/>
      <c r="M6" s="16"/>
      <c r="N6" s="15"/>
      <c r="O6" s="30" t="s">
        <v>27</v>
      </c>
    </row>
    <row r="7" spans="1:16" x14ac:dyDescent="0.25">
      <c r="A7" s="10"/>
      <c r="B7" s="10"/>
      <c r="C7" s="10"/>
      <c r="D7" s="37" t="s">
        <v>11</v>
      </c>
      <c r="E7" s="10"/>
      <c r="F7" s="44" t="s">
        <v>12</v>
      </c>
      <c r="G7" s="44"/>
      <c r="H7" s="44"/>
      <c r="I7" s="44"/>
      <c r="J7" s="44"/>
      <c r="K7" s="44"/>
      <c r="L7" s="15"/>
      <c r="M7" s="16"/>
      <c r="N7" s="15"/>
    </row>
    <row r="8" spans="1:16" s="2" customFormat="1" ht="56.5" customHeight="1" x14ac:dyDescent="0.25">
      <c r="A8" s="37" t="s">
        <v>3</v>
      </c>
      <c r="B8" s="37" t="s">
        <v>1</v>
      </c>
      <c r="C8" s="37"/>
      <c r="D8" s="38" t="s">
        <v>14</v>
      </c>
      <c r="E8" s="37"/>
      <c r="F8" s="37" t="s">
        <v>17</v>
      </c>
      <c r="G8" s="37"/>
      <c r="H8" s="37" t="s">
        <v>22</v>
      </c>
      <c r="I8" s="37" t="s">
        <v>18</v>
      </c>
      <c r="J8" s="37"/>
      <c r="K8" s="37" t="s">
        <v>13</v>
      </c>
      <c r="L8" s="20"/>
      <c r="M8" s="39" t="s">
        <v>21</v>
      </c>
      <c r="N8" s="20"/>
      <c r="O8" s="37" t="s">
        <v>26</v>
      </c>
    </row>
    <row r="9" spans="1:16" s="2" customFormat="1" ht="15" customHeight="1" x14ac:dyDescent="0.25">
      <c r="A9" s="17"/>
      <c r="B9" s="5" t="s">
        <v>4</v>
      </c>
      <c r="C9" s="19"/>
      <c r="D9" s="4" t="s">
        <v>5</v>
      </c>
      <c r="E9" s="19"/>
      <c r="F9" s="5" t="s">
        <v>6</v>
      </c>
      <c r="G9" s="19"/>
      <c r="H9" s="5" t="s">
        <v>7</v>
      </c>
      <c r="I9" s="20" t="s">
        <v>19</v>
      </c>
      <c r="J9" s="17"/>
      <c r="K9" s="5" t="s">
        <v>20</v>
      </c>
      <c r="L9" s="17"/>
      <c r="M9" s="18" t="s">
        <v>23</v>
      </c>
      <c r="N9" s="17"/>
      <c r="O9" s="20" t="s">
        <v>24</v>
      </c>
    </row>
    <row r="10" spans="1:16" ht="13" x14ac:dyDescent="0.3">
      <c r="A10" s="10">
        <v>1</v>
      </c>
      <c r="B10" s="42">
        <v>44013</v>
      </c>
      <c r="C10" s="9"/>
      <c r="D10" s="40">
        <v>137606</v>
      </c>
      <c r="E10" s="31"/>
      <c r="F10" s="40">
        <v>97018</v>
      </c>
      <c r="G10" s="31"/>
      <c r="H10" s="32"/>
      <c r="I10" s="41">
        <v>40588</v>
      </c>
      <c r="J10" s="9"/>
      <c r="K10" s="11">
        <f t="shared" ref="K10:K35" si="0">SUM(F10:I10)</f>
        <v>137606</v>
      </c>
      <c r="L10" s="12"/>
      <c r="M10" s="33">
        <f>D10-K10</f>
        <v>0</v>
      </c>
      <c r="N10" s="12"/>
      <c r="O10" s="14">
        <f>H10+I10</f>
        <v>40588</v>
      </c>
      <c r="P10" s="3"/>
    </row>
    <row r="11" spans="1:16" x14ac:dyDescent="0.25">
      <c r="A11" s="10">
        <f>A10+1</f>
        <v>2</v>
      </c>
      <c r="B11" s="42">
        <v>44044</v>
      </c>
      <c r="C11" s="9"/>
      <c r="D11" s="40">
        <v>137265</v>
      </c>
      <c r="E11" s="31"/>
      <c r="F11" s="40">
        <v>96677</v>
      </c>
      <c r="G11" s="31"/>
      <c r="H11" s="32"/>
      <c r="I11" s="41">
        <v>40588</v>
      </c>
      <c r="J11" s="9"/>
      <c r="K11" s="11">
        <f t="shared" si="0"/>
        <v>137265</v>
      </c>
      <c r="L11" s="12"/>
      <c r="M11" s="33">
        <f t="shared" ref="M11:M35" si="1">D11-K11</f>
        <v>0</v>
      </c>
      <c r="N11" s="12"/>
      <c r="O11" s="14">
        <f t="shared" ref="O11:O35" si="2">H11+I11</f>
        <v>40588</v>
      </c>
    </row>
    <row r="12" spans="1:16" x14ac:dyDescent="0.25">
      <c r="A12" s="10">
        <f t="shared" ref="A12:A38" si="3">A11+1</f>
        <v>3</v>
      </c>
      <c r="B12" s="42">
        <v>44075</v>
      </c>
      <c r="C12" s="9"/>
      <c r="D12" s="40">
        <v>135524</v>
      </c>
      <c r="E12" s="31"/>
      <c r="F12" s="40">
        <v>96336</v>
      </c>
      <c r="G12" s="31"/>
      <c r="H12" s="32"/>
      <c r="I12" s="41">
        <v>39188</v>
      </c>
      <c r="J12" s="9"/>
      <c r="K12" s="11">
        <f t="shared" si="0"/>
        <v>135524</v>
      </c>
      <c r="L12" s="12"/>
      <c r="M12" s="33">
        <f t="shared" si="1"/>
        <v>0</v>
      </c>
      <c r="N12" s="12"/>
      <c r="O12" s="14">
        <f t="shared" si="2"/>
        <v>39188</v>
      </c>
    </row>
    <row r="13" spans="1:16" x14ac:dyDescent="0.25">
      <c r="A13" s="10">
        <f t="shared" si="3"/>
        <v>4</v>
      </c>
      <c r="B13" s="42">
        <v>44105</v>
      </c>
      <c r="C13" s="9"/>
      <c r="D13" s="40">
        <v>95997</v>
      </c>
      <c r="E13" s="31"/>
      <c r="F13" s="40">
        <v>95997</v>
      </c>
      <c r="G13" s="31"/>
      <c r="H13" s="32"/>
      <c r="I13" s="41">
        <v>0</v>
      </c>
      <c r="J13" s="9"/>
      <c r="K13" s="11">
        <f t="shared" si="0"/>
        <v>95997</v>
      </c>
      <c r="L13" s="12"/>
      <c r="M13" s="33">
        <f t="shared" si="1"/>
        <v>0</v>
      </c>
      <c r="N13" s="12"/>
      <c r="O13" s="14">
        <f t="shared" si="2"/>
        <v>0</v>
      </c>
    </row>
    <row r="14" spans="1:16" x14ac:dyDescent="0.25">
      <c r="A14" s="10">
        <f t="shared" si="3"/>
        <v>5</v>
      </c>
      <c r="B14" s="42">
        <v>44136</v>
      </c>
      <c r="C14" s="9"/>
      <c r="D14" s="40">
        <v>135627</v>
      </c>
      <c r="E14" s="31"/>
      <c r="F14" s="40">
        <v>97251</v>
      </c>
      <c r="G14" s="31"/>
      <c r="H14" s="32"/>
      <c r="I14" s="41">
        <v>38376</v>
      </c>
      <c r="J14" s="9"/>
      <c r="K14" s="11">
        <f t="shared" si="0"/>
        <v>135627</v>
      </c>
      <c r="L14" s="12"/>
      <c r="M14" s="33">
        <f t="shared" si="1"/>
        <v>0</v>
      </c>
      <c r="N14" s="12"/>
      <c r="O14" s="14">
        <f t="shared" si="2"/>
        <v>38376</v>
      </c>
    </row>
    <row r="15" spans="1:16" x14ac:dyDescent="0.25">
      <c r="A15" s="10">
        <f t="shared" si="3"/>
        <v>6</v>
      </c>
      <c r="B15" s="42">
        <v>44166</v>
      </c>
      <c r="C15" s="9"/>
      <c r="D15" s="40">
        <v>132543</v>
      </c>
      <c r="E15" s="31"/>
      <c r="F15" s="40">
        <v>102855</v>
      </c>
      <c r="G15" s="31"/>
      <c r="H15" s="32"/>
      <c r="I15" s="41">
        <v>29688</v>
      </c>
      <c r="J15" s="9"/>
      <c r="K15" s="11">
        <f t="shared" si="0"/>
        <v>132543</v>
      </c>
      <c r="L15" s="12"/>
      <c r="M15" s="33">
        <f t="shared" si="1"/>
        <v>0</v>
      </c>
      <c r="N15" s="12"/>
      <c r="O15" s="14">
        <f t="shared" si="2"/>
        <v>29688</v>
      </c>
    </row>
    <row r="16" spans="1:16" x14ac:dyDescent="0.25">
      <c r="A16" s="10">
        <f t="shared" si="3"/>
        <v>7</v>
      </c>
      <c r="B16" s="42">
        <v>44197</v>
      </c>
      <c r="C16" s="9"/>
      <c r="D16" s="40">
        <v>131260</v>
      </c>
      <c r="E16" s="31"/>
      <c r="F16" s="40">
        <v>92672</v>
      </c>
      <c r="G16" s="31"/>
      <c r="H16" s="32"/>
      <c r="I16" s="41">
        <v>38588</v>
      </c>
      <c r="J16" s="9"/>
      <c r="K16" s="11">
        <f t="shared" si="0"/>
        <v>131260</v>
      </c>
      <c r="L16" s="12"/>
      <c r="M16" s="33">
        <f t="shared" si="1"/>
        <v>0</v>
      </c>
      <c r="N16" s="12"/>
      <c r="O16" s="14">
        <f t="shared" si="2"/>
        <v>38588</v>
      </c>
    </row>
    <row r="17" spans="1:15" x14ac:dyDescent="0.25">
      <c r="A17" s="10">
        <f t="shared" si="3"/>
        <v>8</v>
      </c>
      <c r="B17" s="42">
        <v>44228</v>
      </c>
      <c r="C17" s="9"/>
      <c r="D17" s="40">
        <v>115028</v>
      </c>
      <c r="E17" s="31"/>
      <c r="F17" s="40">
        <v>94440</v>
      </c>
      <c r="G17" s="31"/>
      <c r="H17" s="32"/>
      <c r="I17" s="41">
        <v>20588</v>
      </c>
      <c r="J17" s="9"/>
      <c r="K17" s="11">
        <f t="shared" si="0"/>
        <v>115028</v>
      </c>
      <c r="L17" s="12"/>
      <c r="M17" s="33">
        <f t="shared" si="1"/>
        <v>0</v>
      </c>
      <c r="N17" s="12"/>
      <c r="O17" s="14">
        <f t="shared" si="2"/>
        <v>20588</v>
      </c>
    </row>
    <row r="18" spans="1:15" x14ac:dyDescent="0.25">
      <c r="A18" s="10">
        <f t="shared" si="3"/>
        <v>9</v>
      </c>
      <c r="B18" s="42">
        <v>44256</v>
      </c>
      <c r="C18" s="9"/>
      <c r="D18" s="40">
        <v>131420</v>
      </c>
      <c r="E18" s="31"/>
      <c r="F18" s="40">
        <v>97032</v>
      </c>
      <c r="G18" s="31"/>
      <c r="H18" s="32"/>
      <c r="I18" s="41">
        <v>34388</v>
      </c>
      <c r="J18" s="9"/>
      <c r="K18" s="11">
        <f t="shared" si="0"/>
        <v>131420</v>
      </c>
      <c r="L18" s="12"/>
      <c r="M18" s="33">
        <f t="shared" si="1"/>
        <v>0</v>
      </c>
      <c r="N18" s="12"/>
      <c r="O18" s="14">
        <f t="shared" si="2"/>
        <v>34388</v>
      </c>
    </row>
    <row r="19" spans="1:15" x14ac:dyDescent="0.25">
      <c r="A19" s="10">
        <f t="shared" si="3"/>
        <v>10</v>
      </c>
      <c r="B19" s="42">
        <v>44287</v>
      </c>
      <c r="C19" s="9"/>
      <c r="D19" s="40">
        <v>120965</v>
      </c>
      <c r="E19" s="31"/>
      <c r="F19" s="40">
        <v>90865</v>
      </c>
      <c r="G19" s="31"/>
      <c r="H19" s="31"/>
      <c r="I19" s="41">
        <v>30100</v>
      </c>
      <c r="J19" s="9"/>
      <c r="K19" s="11">
        <f t="shared" si="0"/>
        <v>120965</v>
      </c>
      <c r="L19" s="12"/>
      <c r="M19" s="33">
        <f t="shared" si="1"/>
        <v>0</v>
      </c>
      <c r="N19" s="12"/>
      <c r="O19" s="14">
        <f t="shared" si="2"/>
        <v>30100</v>
      </c>
    </row>
    <row r="20" spans="1:15" x14ac:dyDescent="0.25">
      <c r="A20" s="10">
        <f t="shared" si="3"/>
        <v>11</v>
      </c>
      <c r="B20" s="42">
        <v>44317</v>
      </c>
      <c r="C20" s="9"/>
      <c r="D20" s="40">
        <v>122365</v>
      </c>
      <c r="E20" s="31"/>
      <c r="F20" s="40">
        <v>103765</v>
      </c>
      <c r="G20" s="31"/>
      <c r="H20" s="31"/>
      <c r="I20" s="41">
        <v>18600</v>
      </c>
      <c r="J20" s="9"/>
      <c r="K20" s="11">
        <f t="shared" si="0"/>
        <v>122365</v>
      </c>
      <c r="L20" s="12"/>
      <c r="M20" s="33">
        <f t="shared" si="1"/>
        <v>0</v>
      </c>
      <c r="N20" s="12"/>
      <c r="O20" s="14">
        <f t="shared" si="2"/>
        <v>18600</v>
      </c>
    </row>
    <row r="21" spans="1:15" x14ac:dyDescent="0.25">
      <c r="A21" s="10">
        <f t="shared" si="3"/>
        <v>12</v>
      </c>
      <c r="B21" s="42">
        <v>44348</v>
      </c>
      <c r="C21" s="9"/>
      <c r="D21" s="40">
        <v>82949</v>
      </c>
      <c r="E21" s="31"/>
      <c r="F21" s="40">
        <v>82949</v>
      </c>
      <c r="G21" s="31"/>
      <c r="H21" s="31"/>
      <c r="I21" s="41">
        <v>0</v>
      </c>
      <c r="J21" s="9"/>
      <c r="K21" s="11">
        <f t="shared" si="0"/>
        <v>82949</v>
      </c>
      <c r="L21" s="12"/>
      <c r="M21" s="33">
        <f t="shared" si="1"/>
        <v>0</v>
      </c>
      <c r="N21" s="12"/>
      <c r="O21" s="14">
        <f t="shared" si="2"/>
        <v>0</v>
      </c>
    </row>
    <row r="22" spans="1:15" x14ac:dyDescent="0.25">
      <c r="A22" s="10">
        <f t="shared" si="3"/>
        <v>13</v>
      </c>
      <c r="B22" s="42">
        <v>44378</v>
      </c>
      <c r="C22" s="9"/>
      <c r="D22" s="40">
        <v>132777</v>
      </c>
      <c r="E22" s="31"/>
      <c r="F22" s="40">
        <v>96008</v>
      </c>
      <c r="G22" s="31"/>
      <c r="H22" s="31"/>
      <c r="I22" s="41">
        <v>36769</v>
      </c>
      <c r="J22" s="9"/>
      <c r="K22" s="11">
        <f t="shared" si="0"/>
        <v>132777</v>
      </c>
      <c r="L22" s="12"/>
      <c r="M22" s="33">
        <f t="shared" si="1"/>
        <v>0</v>
      </c>
      <c r="N22" s="12"/>
      <c r="O22" s="14">
        <f t="shared" si="2"/>
        <v>36769</v>
      </c>
    </row>
    <row r="23" spans="1:15" x14ac:dyDescent="0.25">
      <c r="A23" s="10">
        <f t="shared" si="3"/>
        <v>14</v>
      </c>
      <c r="B23" s="42">
        <v>44409</v>
      </c>
      <c r="C23" s="9"/>
      <c r="D23" s="40">
        <v>136814</v>
      </c>
      <c r="E23" s="31"/>
      <c r="F23" s="40">
        <v>96014</v>
      </c>
      <c r="G23" s="31"/>
      <c r="H23" s="31"/>
      <c r="I23" s="41">
        <v>40800</v>
      </c>
      <c r="J23" s="9"/>
      <c r="K23" s="11">
        <f t="shared" si="0"/>
        <v>136814</v>
      </c>
      <c r="L23" s="12"/>
      <c r="M23" s="33">
        <f t="shared" si="1"/>
        <v>0</v>
      </c>
      <c r="N23" s="12"/>
      <c r="O23" s="14">
        <f t="shared" si="2"/>
        <v>40800</v>
      </c>
    </row>
    <row r="24" spans="1:15" x14ac:dyDescent="0.25">
      <c r="A24" s="10">
        <f t="shared" si="3"/>
        <v>15</v>
      </c>
      <c r="B24" s="42">
        <v>44440</v>
      </c>
      <c r="C24" s="9"/>
      <c r="D24" s="40">
        <v>131778</v>
      </c>
      <c r="E24" s="31"/>
      <c r="F24" s="40">
        <v>98590</v>
      </c>
      <c r="G24" s="31"/>
      <c r="H24" s="31"/>
      <c r="I24" s="41">
        <v>33188</v>
      </c>
      <c r="J24" s="9"/>
      <c r="K24" s="11">
        <f t="shared" si="0"/>
        <v>131778</v>
      </c>
      <c r="L24" s="12"/>
      <c r="M24" s="33">
        <f t="shared" si="1"/>
        <v>0</v>
      </c>
      <c r="N24" s="12"/>
      <c r="O24" s="14">
        <f t="shared" si="2"/>
        <v>33188</v>
      </c>
    </row>
    <row r="25" spans="1:15" x14ac:dyDescent="0.25">
      <c r="A25" s="10">
        <f t="shared" si="3"/>
        <v>16</v>
      </c>
      <c r="B25" s="42">
        <v>44470</v>
      </c>
      <c r="C25" s="9"/>
      <c r="D25" s="40">
        <v>103557</v>
      </c>
      <c r="E25" s="31"/>
      <c r="F25" s="40">
        <v>94557</v>
      </c>
      <c r="G25" s="31"/>
      <c r="H25" s="31"/>
      <c r="I25" s="41">
        <v>9000</v>
      </c>
      <c r="J25" s="9"/>
      <c r="K25" s="11">
        <f t="shared" si="0"/>
        <v>103557</v>
      </c>
      <c r="L25" s="12"/>
      <c r="M25" s="33">
        <f t="shared" si="1"/>
        <v>0</v>
      </c>
      <c r="N25" s="12"/>
      <c r="O25" s="14">
        <f t="shared" si="2"/>
        <v>9000</v>
      </c>
    </row>
    <row r="26" spans="1:15" x14ac:dyDescent="0.25">
      <c r="A26" s="10">
        <f t="shared" si="3"/>
        <v>17</v>
      </c>
      <c r="B26" s="42">
        <v>44501</v>
      </c>
      <c r="C26" s="9"/>
      <c r="D26" s="40">
        <v>127435</v>
      </c>
      <c r="E26" s="31"/>
      <c r="F26" s="40">
        <v>95435</v>
      </c>
      <c r="G26" s="31"/>
      <c r="H26" s="31"/>
      <c r="I26" s="41">
        <v>32000</v>
      </c>
      <c r="J26" s="9"/>
      <c r="K26" s="11">
        <f t="shared" si="0"/>
        <v>127435</v>
      </c>
      <c r="L26" s="12"/>
      <c r="M26" s="33">
        <f t="shared" si="1"/>
        <v>0</v>
      </c>
      <c r="N26" s="12"/>
      <c r="O26" s="14">
        <f t="shared" si="2"/>
        <v>32000</v>
      </c>
    </row>
    <row r="27" spans="1:15" x14ac:dyDescent="0.25">
      <c r="A27" s="10">
        <f t="shared" si="3"/>
        <v>18</v>
      </c>
      <c r="B27" s="42">
        <v>44531</v>
      </c>
      <c r="C27" s="9"/>
      <c r="D27" s="40">
        <v>113322</v>
      </c>
      <c r="E27" s="31"/>
      <c r="F27" s="40">
        <v>91822</v>
      </c>
      <c r="G27" s="31"/>
      <c r="H27" s="40">
        <v>12.884</v>
      </c>
      <c r="I27" s="41">
        <v>21487.116000000002</v>
      </c>
      <c r="J27" s="9"/>
      <c r="K27" s="11">
        <f t="shared" si="0"/>
        <v>113322</v>
      </c>
      <c r="L27" s="12"/>
      <c r="M27" s="33">
        <f t="shared" si="1"/>
        <v>0</v>
      </c>
      <c r="N27" s="12"/>
      <c r="O27" s="14">
        <f t="shared" si="2"/>
        <v>21500</v>
      </c>
    </row>
    <row r="28" spans="1:15" x14ac:dyDescent="0.25">
      <c r="A28" s="10">
        <f t="shared" si="3"/>
        <v>19</v>
      </c>
      <c r="B28" s="42">
        <v>44562</v>
      </c>
      <c r="C28" s="9"/>
      <c r="D28" s="40">
        <v>128088</v>
      </c>
      <c r="E28" s="31"/>
      <c r="F28" s="40">
        <v>104188</v>
      </c>
      <c r="G28" s="31"/>
      <c r="H28" s="40">
        <v>74.461145399999992</v>
      </c>
      <c r="I28" s="41">
        <v>23825.538854599999</v>
      </c>
      <c r="J28" s="9"/>
      <c r="K28" s="11">
        <f t="shared" si="0"/>
        <v>128088</v>
      </c>
      <c r="L28" s="12"/>
      <c r="M28" s="33">
        <f t="shared" si="1"/>
        <v>0</v>
      </c>
      <c r="N28" s="12"/>
      <c r="O28" s="14">
        <f t="shared" si="2"/>
        <v>23900</v>
      </c>
    </row>
    <row r="29" spans="1:15" x14ac:dyDescent="0.25">
      <c r="A29" s="10">
        <f t="shared" si="3"/>
        <v>20</v>
      </c>
      <c r="B29" s="42">
        <v>44593</v>
      </c>
      <c r="C29" s="9"/>
      <c r="D29" s="40">
        <v>123671</v>
      </c>
      <c r="E29" s="31"/>
      <c r="F29" s="40">
        <v>104683</v>
      </c>
      <c r="G29" s="31"/>
      <c r="H29" s="40">
        <v>180.44042000000002</v>
      </c>
      <c r="I29" s="41">
        <v>18807.559580000001</v>
      </c>
      <c r="J29" s="9"/>
      <c r="K29" s="11">
        <f t="shared" si="0"/>
        <v>123671</v>
      </c>
      <c r="L29" s="12"/>
      <c r="M29" s="33">
        <f t="shared" si="1"/>
        <v>0</v>
      </c>
      <c r="N29" s="12"/>
      <c r="O29" s="14">
        <f t="shared" si="2"/>
        <v>18988</v>
      </c>
    </row>
    <row r="30" spans="1:15" x14ac:dyDescent="0.25">
      <c r="A30" s="10">
        <f t="shared" si="3"/>
        <v>21</v>
      </c>
      <c r="B30" s="42">
        <v>44621</v>
      </c>
      <c r="C30" s="9"/>
      <c r="D30" s="40">
        <v>137482</v>
      </c>
      <c r="E30" s="31"/>
      <c r="F30" s="40">
        <v>98282</v>
      </c>
      <c r="G30" s="31"/>
      <c r="H30" s="40">
        <v>295.49454000000003</v>
      </c>
      <c r="I30" s="41">
        <v>38904.50546</v>
      </c>
      <c r="J30" s="9"/>
      <c r="K30" s="11">
        <f t="shared" si="0"/>
        <v>137482</v>
      </c>
      <c r="L30" s="12"/>
      <c r="M30" s="33">
        <f t="shared" si="1"/>
        <v>0</v>
      </c>
      <c r="N30" s="12"/>
      <c r="O30" s="14">
        <f t="shared" si="2"/>
        <v>39200</v>
      </c>
    </row>
    <row r="31" spans="1:15" x14ac:dyDescent="0.25">
      <c r="A31" s="10">
        <f t="shared" si="3"/>
        <v>22</v>
      </c>
      <c r="B31" s="42">
        <v>44652</v>
      </c>
      <c r="C31" s="9"/>
      <c r="D31" s="40">
        <v>103656</v>
      </c>
      <c r="E31" s="31"/>
      <c r="F31" s="40">
        <v>98656</v>
      </c>
      <c r="G31" s="31"/>
      <c r="H31" s="40">
        <v>458.23620920000013</v>
      </c>
      <c r="I31" s="41">
        <v>4541.7637907999997</v>
      </c>
      <c r="J31" s="9"/>
      <c r="K31" s="11">
        <f t="shared" si="0"/>
        <v>103656</v>
      </c>
      <c r="L31" s="12"/>
      <c r="M31" s="33">
        <f t="shared" si="1"/>
        <v>0</v>
      </c>
      <c r="N31" s="12"/>
      <c r="O31" s="14">
        <f t="shared" si="2"/>
        <v>5000</v>
      </c>
    </row>
    <row r="32" spans="1:15" x14ac:dyDescent="0.25">
      <c r="A32" s="10">
        <f t="shared" si="3"/>
        <v>23</v>
      </c>
      <c r="B32" s="42">
        <v>44682</v>
      </c>
      <c r="C32" s="9"/>
      <c r="D32" s="40">
        <v>141615</v>
      </c>
      <c r="E32" s="31"/>
      <c r="F32" s="40">
        <v>94615</v>
      </c>
      <c r="G32" s="31"/>
      <c r="H32" s="40">
        <v>743.37909939999895</v>
      </c>
      <c r="I32" s="41">
        <v>46256.620900599999</v>
      </c>
      <c r="J32" s="9"/>
      <c r="K32" s="11">
        <f t="shared" si="0"/>
        <v>141615</v>
      </c>
      <c r="L32" s="12"/>
      <c r="M32" s="33">
        <f t="shared" si="1"/>
        <v>0</v>
      </c>
      <c r="N32" s="12"/>
      <c r="O32" s="14">
        <f t="shared" si="2"/>
        <v>47000</v>
      </c>
    </row>
    <row r="33" spans="1:15" x14ac:dyDescent="0.25">
      <c r="A33" s="10">
        <f t="shared" si="3"/>
        <v>24</v>
      </c>
      <c r="B33" s="42">
        <v>44713</v>
      </c>
      <c r="C33" s="9"/>
      <c r="D33" s="40">
        <v>135095</v>
      </c>
      <c r="E33" s="31"/>
      <c r="F33" s="40">
        <v>94595</v>
      </c>
      <c r="G33" s="31"/>
      <c r="H33" s="40">
        <v>1552.1606038000029</v>
      </c>
      <c r="I33" s="41">
        <v>38947.839396199997</v>
      </c>
      <c r="J33" s="9"/>
      <c r="K33" s="11">
        <f t="shared" si="0"/>
        <v>135095</v>
      </c>
      <c r="L33" s="12"/>
      <c r="M33" s="33">
        <f t="shared" si="1"/>
        <v>0</v>
      </c>
      <c r="N33" s="12"/>
      <c r="O33" s="14">
        <f t="shared" si="2"/>
        <v>40500</v>
      </c>
    </row>
    <row r="34" spans="1:15" x14ac:dyDescent="0.25">
      <c r="A34" s="10">
        <f t="shared" si="3"/>
        <v>25</v>
      </c>
      <c r="B34" s="42">
        <v>44743</v>
      </c>
      <c r="C34" s="9"/>
      <c r="D34" s="40">
        <v>137240</v>
      </c>
      <c r="E34" s="31"/>
      <c r="F34" s="40">
        <v>95888</v>
      </c>
      <c r="G34" s="31"/>
      <c r="H34" s="40">
        <v>1826.6291000000001</v>
      </c>
      <c r="I34" s="41">
        <v>39525.370900000002</v>
      </c>
      <c r="J34" s="9"/>
      <c r="K34" s="11">
        <f t="shared" si="0"/>
        <v>137240</v>
      </c>
      <c r="L34" s="12"/>
      <c r="M34" s="33">
        <f t="shared" si="1"/>
        <v>0</v>
      </c>
      <c r="N34" s="12"/>
      <c r="O34" s="14">
        <f t="shared" si="2"/>
        <v>41352</v>
      </c>
    </row>
    <row r="35" spans="1:15" x14ac:dyDescent="0.25">
      <c r="A35" s="10">
        <f t="shared" si="3"/>
        <v>26</v>
      </c>
      <c r="B35" s="42">
        <v>44774</v>
      </c>
      <c r="C35" s="9"/>
      <c r="D35" s="40">
        <v>141850</v>
      </c>
      <c r="E35" s="31"/>
      <c r="F35" s="40">
        <v>97450</v>
      </c>
      <c r="G35" s="31"/>
      <c r="H35" s="40">
        <v>1993.4769000000001</v>
      </c>
      <c r="I35" s="41">
        <v>42406.523099999999</v>
      </c>
      <c r="J35" s="9"/>
      <c r="K35" s="11">
        <f t="shared" si="0"/>
        <v>141850</v>
      </c>
      <c r="L35" s="12"/>
      <c r="M35" s="33">
        <f t="shared" si="1"/>
        <v>0</v>
      </c>
      <c r="N35" s="12"/>
      <c r="O35" s="14">
        <f t="shared" si="2"/>
        <v>44400</v>
      </c>
    </row>
    <row r="36" spans="1:15" x14ac:dyDescent="0.25">
      <c r="A36" s="10">
        <f>A35+1</f>
        <v>27</v>
      </c>
      <c r="B36" s="42"/>
      <c r="C36" s="9"/>
      <c r="D36" s="9"/>
      <c r="E36" s="9"/>
      <c r="F36" s="9"/>
      <c r="G36" s="9"/>
      <c r="H36" s="9"/>
      <c r="I36" s="9"/>
      <c r="J36" s="9"/>
      <c r="K36" s="9"/>
      <c r="L36" s="12"/>
      <c r="M36" s="13"/>
      <c r="N36" s="12"/>
      <c r="O36" s="10"/>
    </row>
    <row r="37" spans="1:15" x14ac:dyDescent="0.25">
      <c r="A37" s="10">
        <f t="shared" si="3"/>
        <v>28</v>
      </c>
      <c r="B37" s="42"/>
      <c r="C37" s="9"/>
      <c r="D37" s="9"/>
      <c r="E37" s="9"/>
      <c r="F37" s="9"/>
      <c r="G37" s="9"/>
      <c r="H37" s="9"/>
      <c r="I37" s="9"/>
      <c r="J37" s="9"/>
      <c r="K37" s="9"/>
      <c r="L37" s="12"/>
      <c r="M37" s="13"/>
      <c r="N37" s="12"/>
      <c r="O37" s="10"/>
    </row>
    <row r="38" spans="1:15" ht="13.5" thickBot="1" x14ac:dyDescent="0.3">
      <c r="A38" s="10">
        <f t="shared" si="3"/>
        <v>29</v>
      </c>
      <c r="B38" s="21" t="s">
        <v>8</v>
      </c>
      <c r="C38" s="22"/>
      <c r="D38" s="34">
        <f>SUM(D10:D37)</f>
        <v>3272929</v>
      </c>
      <c r="E38" s="34"/>
      <c r="F38" s="34">
        <f t="shared" ref="F38:K38" si="4">SUM(F10:F37)</f>
        <v>2508640</v>
      </c>
      <c r="G38" s="34"/>
      <c r="H38" s="34">
        <f t="shared" si="4"/>
        <v>7137.162017800003</v>
      </c>
      <c r="I38" s="34">
        <f t="shared" si="4"/>
        <v>757151.83798219997</v>
      </c>
      <c r="J38" s="34"/>
      <c r="K38" s="34">
        <f t="shared" si="4"/>
        <v>3272929</v>
      </c>
      <c r="L38" s="34"/>
      <c r="M38" s="35">
        <f>SUM(M10:M37)</f>
        <v>0</v>
      </c>
      <c r="N38" s="34"/>
      <c r="O38" s="36">
        <f>SUM(O10:O37)</f>
        <v>764289</v>
      </c>
    </row>
    <row r="39" spans="1:15" ht="13" thickTop="1" x14ac:dyDescent="0.25">
      <c r="M39" s="8"/>
    </row>
    <row r="41" spans="1:15" x14ac:dyDescent="0.25">
      <c r="A41" s="1" t="s">
        <v>2</v>
      </c>
      <c r="M41" s="8"/>
    </row>
    <row r="42" spans="1:15" ht="26" customHeight="1" x14ac:dyDescent="0.25">
      <c r="A42" s="43" t="s">
        <v>10</v>
      </c>
      <c r="B42" s="45" t="s">
        <v>30</v>
      </c>
      <c r="C42" s="45"/>
      <c r="D42" s="45"/>
      <c r="E42" s="45"/>
      <c r="F42" s="45"/>
      <c r="G42" s="45"/>
      <c r="H42" s="45"/>
      <c r="I42" s="45"/>
      <c r="J42" s="45"/>
      <c r="K42" s="45"/>
      <c r="L42" s="45"/>
      <c r="M42" s="45"/>
      <c r="N42" s="45"/>
      <c r="O42" s="45"/>
    </row>
    <row r="43" spans="1:15" ht="27.5" customHeight="1" x14ac:dyDescent="0.25">
      <c r="A43" s="43" t="s">
        <v>28</v>
      </c>
      <c r="B43" s="45" t="s">
        <v>29</v>
      </c>
      <c r="C43" s="45"/>
      <c r="D43" s="45"/>
      <c r="E43" s="45"/>
      <c r="F43" s="45"/>
      <c r="G43" s="45"/>
      <c r="H43" s="45"/>
      <c r="I43" s="45"/>
      <c r="J43" s="45"/>
      <c r="K43" s="45"/>
      <c r="L43" s="45"/>
      <c r="M43" s="45"/>
      <c r="N43" s="45"/>
      <c r="O43" s="45"/>
    </row>
  </sheetData>
  <mergeCells count="3">
    <mergeCell ref="F7:K7"/>
    <mergeCell ref="B42:O42"/>
    <mergeCell ref="B43:O43"/>
  </mergeCells>
  <pageMargins left="0.7" right="0.7" top="0.75" bottom="0.75" header="0.3" footer="0.3"/>
  <pageSetup scale="66" orientation="portrait" r:id="rId1"/>
  <headerFooter>
    <oddFooter>&amp;L&amp;F
&amp;A&amp;RPage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76F6E554770594EA10CEC380786D935" ma:contentTypeVersion="20" ma:contentTypeDescription="" ma:contentTypeScope="" ma:versionID="e20e6d4a44683f859fd304426c1f7ed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2022-09-19T07:00:00+00:00</OpenedDate>
    <SignificantOrder xmlns="dc463f71-b30c-4ab2-9473-d307f9d35888">false</SignificantOrder>
    <Date1 xmlns="dc463f71-b30c-4ab2-9473-d307f9d35888">2022-09-19T07:00:00+00:00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220715</DocketNumber>
    <DelegatedOrder xmlns="dc463f71-b30c-4ab2-9473-d307f9d35888">false</DelegatedOrder>
  </documentManagement>
</p:properties>
</file>

<file path=customXml/itemProps1.xml><?xml version="1.0" encoding="utf-8"?>
<ds:datastoreItem xmlns:ds="http://schemas.openxmlformats.org/officeDocument/2006/customXml" ds:itemID="{9B4180BF-9198-4DCB-9BA3-FAE91652D9B1}">
  <ds:schemaRefs>
    <ds:schemaRef ds:uri="http://schemas.microsoft.com/PowerBIAddIn"/>
  </ds:schemaRefs>
</ds:datastoreItem>
</file>

<file path=customXml/itemProps2.xml><?xml version="1.0" encoding="utf-8"?>
<ds:datastoreItem xmlns:ds="http://schemas.openxmlformats.org/officeDocument/2006/customXml" ds:itemID="{7D2520E4-53D2-457F-8957-26AB8C29EDEA}"/>
</file>

<file path=customXml/itemProps3.xml><?xml version="1.0" encoding="utf-8"?>
<ds:datastoreItem xmlns:ds="http://schemas.openxmlformats.org/officeDocument/2006/customXml" ds:itemID="{F346D3FA-6869-4EA1-B1C9-70F962F838B6}"/>
</file>

<file path=customXml/itemProps4.xml><?xml version="1.0" encoding="utf-8"?>
<ds:datastoreItem xmlns:ds="http://schemas.openxmlformats.org/officeDocument/2006/customXml" ds:itemID="{110F633C-9ABE-4D8F-AE8B-1516AD2567F1}"/>
</file>

<file path=customXml/itemProps5.xml><?xml version="1.0" encoding="utf-8"?>
<ds:datastoreItem xmlns:ds="http://schemas.openxmlformats.org/officeDocument/2006/customXml" ds:itemID="{179C8806-4634-496B-8401-F2FE620BE6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PSE 2022 RNG Report</vt:lpstr>
      <vt:lpstr>'PSE 2022 RNG Report'!Print_Area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Yakupova, Kelima;susan.free@pse.com;Chris.Leyerle@pse.com</dc:creator>
  <cp:lastModifiedBy>Yakupova, Kelima</cp:lastModifiedBy>
  <cp:lastPrinted>2022-09-19T17:58:07Z</cp:lastPrinted>
  <dcterms:created xsi:type="dcterms:W3CDTF">2022-09-02T23:39:47Z</dcterms:created>
  <dcterms:modified xsi:type="dcterms:W3CDTF">2022-09-19T22:15:00Z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0x0101006E56B4D1795A2E4DB2F0B01679ED314A00A76F6E554770594EA10CEC380786D935</vt:lpwstr>
  </property>
  <property fmtid="{D5CDD505-2E9C-101B-9397-08002B2CF9AE}" pid="3" name="_docset_NoMedatataSyncRequired">
    <vt:lpwstr>False</vt:lpwstr>
  </property>
  <property fmtid="{D5CDD505-2E9C-101B-9397-08002B2CF9AE}" pid="4" name="IsEFSEC">
    <vt:bool>false</vt:bool>
  </property>
</Properties>
</file>