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tyles.xml" ContentType="application/vnd.openxmlformats-officedocument.spreadsheetml.style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625"/>
  <workbookPr/>
  <mc:AlternateContent xmlns:mc="http://schemas.openxmlformats.org/markup-compatibility/2006">
    <mc:Choice Requires="x15">
      <x15ac:absPath xmlns:x15ac="http://schemas.microsoft.com/office/spreadsheetml/2010/11/ac" url="G:\Dept\Rates\Rate of Return\Washington\2017 ROR Report\File\"/>
    </mc:Choice>
  </mc:AlternateContent>
  <bookViews>
    <workbookView xWindow="0" yWindow="0" windowWidth="15165" windowHeight="7995" tabRatio="776" xr2:uid="{00000000-000D-0000-FFFF-FFFF00000000}"/>
  </bookViews>
  <sheets>
    <sheet name="Summary - 60" sheetId="4" r:id="rId1"/>
    <sheet name="Data" sheetId="2" r:id="rId2"/>
    <sheet name="Normals" sheetId="3" r:id="rId3"/>
    <sheet name="503 - 60" sheetId="6" r:id="rId4"/>
    <sheet name="504 - 60" sheetId="8" r:id="rId5"/>
  </sheets>
  <externalReferences>
    <externalReference r:id="rId6"/>
    <externalReference r:id="rId7"/>
  </externalReferences>
  <definedNames>
    <definedName name="first_day">'[1]Historic Data'!$K$3</definedName>
    <definedName name="_xlnm.Print_Area" localSheetId="0">'Summary - 60'!$G$2:$N$35,'Summary - 60'!$Z$2:$AG$56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D31" i="6" l="1"/>
  <c r="AD30" i="6"/>
  <c r="AD29" i="6"/>
  <c r="AD28" i="6"/>
  <c r="AD27" i="6"/>
  <c r="AD26" i="6"/>
  <c r="AD25" i="6"/>
  <c r="AD24" i="6"/>
  <c r="AD23" i="6"/>
  <c r="AD22" i="6"/>
  <c r="AD21" i="6"/>
  <c r="AD20" i="6"/>
  <c r="AD19" i="6"/>
  <c r="AB19" i="6" l="1"/>
  <c r="Z19" i="6" l="1"/>
  <c r="S19" i="6"/>
  <c r="Z4" i="6"/>
  <c r="S4" i="6"/>
  <c r="AU6" i="2"/>
  <c r="AV6" i="2"/>
  <c r="AW6" i="2"/>
  <c r="AX6" i="2"/>
  <c r="AY6" i="2"/>
  <c r="AZ6" i="2"/>
  <c r="BA6" i="2"/>
  <c r="AU7" i="2"/>
  <c r="AV7" i="2"/>
  <c r="AW7" i="2"/>
  <c r="AX7" i="2"/>
  <c r="AY7" i="2"/>
  <c r="AZ7" i="2"/>
  <c r="BA7" i="2"/>
  <c r="AU8" i="2"/>
  <c r="AV8" i="2"/>
  <c r="AW8" i="2"/>
  <c r="AX8" i="2"/>
  <c r="AY8" i="2"/>
  <c r="AZ8" i="2"/>
  <c r="BA8" i="2"/>
  <c r="AU9" i="2"/>
  <c r="AV9" i="2"/>
  <c r="AW9" i="2"/>
  <c r="AX9" i="2"/>
  <c r="AY9" i="2"/>
  <c r="AZ9" i="2"/>
  <c r="BA9" i="2"/>
  <c r="AU10" i="2"/>
  <c r="AV10" i="2"/>
  <c r="AW10" i="2"/>
  <c r="AX10" i="2"/>
  <c r="AY10" i="2"/>
  <c r="AZ10" i="2"/>
  <c r="BA10" i="2"/>
  <c r="AU11" i="2"/>
  <c r="AV11" i="2"/>
  <c r="AW11" i="2"/>
  <c r="AX11" i="2"/>
  <c r="AY11" i="2"/>
  <c r="AZ11" i="2"/>
  <c r="BA11" i="2"/>
  <c r="AU12" i="2"/>
  <c r="AV12" i="2"/>
  <c r="AW12" i="2"/>
  <c r="AX12" i="2"/>
  <c r="AY12" i="2"/>
  <c r="AZ12" i="2"/>
  <c r="BA12" i="2"/>
  <c r="AU13" i="2"/>
  <c r="AV13" i="2"/>
  <c r="AW13" i="2"/>
  <c r="AX13" i="2"/>
  <c r="AY13" i="2"/>
  <c r="AZ13" i="2"/>
  <c r="BA13" i="2"/>
  <c r="AU14" i="2"/>
  <c r="AV14" i="2"/>
  <c r="AW14" i="2"/>
  <c r="AX14" i="2"/>
  <c r="AY14" i="2"/>
  <c r="AZ14" i="2"/>
  <c r="BA14" i="2"/>
  <c r="AU15" i="2"/>
  <c r="AV15" i="2"/>
  <c r="AW15" i="2"/>
  <c r="AX15" i="2"/>
  <c r="AY15" i="2"/>
  <c r="AZ15" i="2"/>
  <c r="BA15" i="2"/>
  <c r="AU16" i="2"/>
  <c r="AV16" i="2"/>
  <c r="AW16" i="2"/>
  <c r="AX16" i="2"/>
  <c r="AY16" i="2"/>
  <c r="AZ16" i="2"/>
  <c r="BA16" i="2"/>
  <c r="AU17" i="2"/>
  <c r="AV17" i="2"/>
  <c r="AW17" i="2"/>
  <c r="AX17" i="2"/>
  <c r="AY17" i="2"/>
  <c r="AZ17" i="2"/>
  <c r="BA17" i="2"/>
  <c r="AU18" i="2"/>
  <c r="AV18" i="2"/>
  <c r="AW18" i="2"/>
  <c r="AX18" i="2"/>
  <c r="AY18" i="2"/>
  <c r="AZ18" i="2"/>
  <c r="BA18" i="2"/>
  <c r="AU19" i="2"/>
  <c r="AV19" i="2"/>
  <c r="AW19" i="2"/>
  <c r="AX19" i="2"/>
  <c r="AY19" i="2"/>
  <c r="AZ19" i="2"/>
  <c r="BA19" i="2"/>
  <c r="BA5" i="2"/>
  <c r="AZ5" i="2"/>
  <c r="AY5" i="2"/>
  <c r="AX5" i="2"/>
  <c r="AW5" i="2"/>
  <c r="AV5" i="2"/>
  <c r="AU5" i="2"/>
  <c r="AL6" i="2" l="1"/>
  <c r="AM6" i="2"/>
  <c r="AN6" i="2"/>
  <c r="AO6" i="2"/>
  <c r="AP6" i="2"/>
  <c r="AQ6" i="2"/>
  <c r="AR6" i="2"/>
  <c r="AL7" i="2"/>
  <c r="AM7" i="2"/>
  <c r="AN7" i="2"/>
  <c r="AO7" i="2"/>
  <c r="AP7" i="2"/>
  <c r="AQ7" i="2"/>
  <c r="AR7" i="2"/>
  <c r="AL8" i="2"/>
  <c r="AM8" i="2"/>
  <c r="AN8" i="2"/>
  <c r="AO8" i="2"/>
  <c r="AP8" i="2"/>
  <c r="AQ8" i="2"/>
  <c r="AR8" i="2"/>
  <c r="AL9" i="2"/>
  <c r="AM9" i="2"/>
  <c r="AN9" i="2"/>
  <c r="AO9" i="2"/>
  <c r="AP9" i="2"/>
  <c r="AQ9" i="2"/>
  <c r="AR9" i="2"/>
  <c r="AL10" i="2"/>
  <c r="AM10" i="2"/>
  <c r="AN10" i="2"/>
  <c r="AO10" i="2"/>
  <c r="AP10" i="2"/>
  <c r="AQ10" i="2"/>
  <c r="AR10" i="2"/>
  <c r="AL11" i="2"/>
  <c r="AM11" i="2"/>
  <c r="AN11" i="2"/>
  <c r="AO11" i="2"/>
  <c r="AP11" i="2"/>
  <c r="AQ11" i="2"/>
  <c r="AR11" i="2"/>
  <c r="AL12" i="2"/>
  <c r="AM12" i="2"/>
  <c r="AN12" i="2"/>
  <c r="AO12" i="2"/>
  <c r="AP12" i="2"/>
  <c r="AQ12" i="2"/>
  <c r="AR12" i="2"/>
  <c r="AL13" i="2"/>
  <c r="AM13" i="2"/>
  <c r="AN13" i="2"/>
  <c r="AO13" i="2"/>
  <c r="AP13" i="2"/>
  <c r="AQ13" i="2"/>
  <c r="AR13" i="2"/>
  <c r="AL14" i="2"/>
  <c r="AM14" i="2"/>
  <c r="AN14" i="2"/>
  <c r="AO14" i="2"/>
  <c r="AP14" i="2"/>
  <c r="AQ14" i="2"/>
  <c r="AR14" i="2"/>
  <c r="AL15" i="2"/>
  <c r="AM15" i="2"/>
  <c r="AN15" i="2"/>
  <c r="AO15" i="2"/>
  <c r="AP15" i="2"/>
  <c r="AQ15" i="2"/>
  <c r="AR15" i="2"/>
  <c r="AL16" i="2"/>
  <c r="AM16" i="2"/>
  <c r="AN16" i="2"/>
  <c r="AO16" i="2"/>
  <c r="AP16" i="2"/>
  <c r="AQ16" i="2"/>
  <c r="AR16" i="2"/>
  <c r="AL17" i="2"/>
  <c r="AM17" i="2"/>
  <c r="AN17" i="2"/>
  <c r="AO17" i="2"/>
  <c r="AP17" i="2"/>
  <c r="AQ17" i="2"/>
  <c r="AR17" i="2"/>
  <c r="AL18" i="2"/>
  <c r="AM18" i="2"/>
  <c r="AN18" i="2"/>
  <c r="AO18" i="2"/>
  <c r="AP18" i="2"/>
  <c r="AQ18" i="2"/>
  <c r="AR18" i="2"/>
  <c r="AL19" i="2"/>
  <c r="AM19" i="2"/>
  <c r="AN19" i="2"/>
  <c r="AO19" i="2"/>
  <c r="AP19" i="2"/>
  <c r="AQ19" i="2"/>
  <c r="AR19" i="2"/>
  <c r="AR5" i="2"/>
  <c r="AQ5" i="2"/>
  <c r="AP5" i="2"/>
  <c r="AO5" i="2"/>
  <c r="AN5" i="2"/>
  <c r="AM5" i="2"/>
  <c r="AL5" i="2"/>
  <c r="AC6" i="2"/>
  <c r="AD6" i="2"/>
  <c r="AE6" i="2"/>
  <c r="AF6" i="2"/>
  <c r="AG6" i="2"/>
  <c r="AH6" i="2"/>
  <c r="AI6" i="2"/>
  <c r="AC7" i="2"/>
  <c r="AD7" i="2"/>
  <c r="AE7" i="2"/>
  <c r="AF7" i="2"/>
  <c r="AG7" i="2"/>
  <c r="AH7" i="2"/>
  <c r="AI7" i="2"/>
  <c r="AC8" i="2"/>
  <c r="AD8" i="2"/>
  <c r="AE8" i="2"/>
  <c r="AF8" i="2"/>
  <c r="AG8" i="2"/>
  <c r="AH8" i="2"/>
  <c r="AI8" i="2"/>
  <c r="AC9" i="2"/>
  <c r="AD9" i="2"/>
  <c r="AE9" i="2"/>
  <c r="AF9" i="2"/>
  <c r="AG9" i="2"/>
  <c r="AH9" i="2"/>
  <c r="AI9" i="2"/>
  <c r="AC10" i="2"/>
  <c r="AD10" i="2"/>
  <c r="AE10" i="2"/>
  <c r="AF10" i="2"/>
  <c r="AG10" i="2"/>
  <c r="AH10" i="2"/>
  <c r="AI10" i="2"/>
  <c r="AC11" i="2"/>
  <c r="AD11" i="2"/>
  <c r="AE11" i="2"/>
  <c r="AF11" i="2"/>
  <c r="AG11" i="2"/>
  <c r="AH11" i="2"/>
  <c r="AI11" i="2"/>
  <c r="AC12" i="2"/>
  <c r="AD12" i="2"/>
  <c r="AE12" i="2"/>
  <c r="AF12" i="2"/>
  <c r="AG12" i="2"/>
  <c r="AH12" i="2"/>
  <c r="AI12" i="2"/>
  <c r="AC13" i="2"/>
  <c r="AD13" i="2"/>
  <c r="AE13" i="2"/>
  <c r="AF13" i="2"/>
  <c r="AG13" i="2"/>
  <c r="AH13" i="2"/>
  <c r="AI13" i="2"/>
  <c r="AC14" i="2"/>
  <c r="AD14" i="2"/>
  <c r="AE14" i="2"/>
  <c r="AF14" i="2"/>
  <c r="AG14" i="2"/>
  <c r="AH14" i="2"/>
  <c r="AI14" i="2"/>
  <c r="AC15" i="2"/>
  <c r="AD15" i="2"/>
  <c r="AE15" i="2"/>
  <c r="AF15" i="2"/>
  <c r="AG15" i="2"/>
  <c r="AH15" i="2"/>
  <c r="AI15" i="2"/>
  <c r="AC16" i="2"/>
  <c r="AD16" i="2"/>
  <c r="AE16" i="2"/>
  <c r="AF16" i="2"/>
  <c r="AG16" i="2"/>
  <c r="AH16" i="2"/>
  <c r="AI16" i="2"/>
  <c r="AC17" i="2"/>
  <c r="AD17" i="2"/>
  <c r="AE17" i="2"/>
  <c r="AF17" i="2"/>
  <c r="AG17" i="2"/>
  <c r="AH17" i="2"/>
  <c r="AI17" i="2"/>
  <c r="AC18" i="2"/>
  <c r="AD18" i="2"/>
  <c r="AE18" i="2"/>
  <c r="AF18" i="2"/>
  <c r="AG18" i="2"/>
  <c r="AH18" i="2"/>
  <c r="AI18" i="2"/>
  <c r="AC19" i="2"/>
  <c r="AD19" i="2"/>
  <c r="AE19" i="2"/>
  <c r="AF19" i="2"/>
  <c r="AG19" i="2"/>
  <c r="AH19" i="2"/>
  <c r="AI19" i="2"/>
  <c r="AI5" i="2"/>
  <c r="AH5" i="2"/>
  <c r="AG5" i="2"/>
  <c r="AF5" i="2"/>
  <c r="AE5" i="2"/>
  <c r="AD5" i="2"/>
  <c r="AC5" i="2"/>
  <c r="T6" i="2"/>
  <c r="U6" i="2"/>
  <c r="V6" i="2"/>
  <c r="W6" i="2"/>
  <c r="X6" i="2"/>
  <c r="Y6" i="2"/>
  <c r="Z6" i="2"/>
  <c r="T7" i="2"/>
  <c r="U7" i="2"/>
  <c r="V7" i="2"/>
  <c r="W7" i="2"/>
  <c r="X7" i="2"/>
  <c r="Y7" i="2"/>
  <c r="Z7" i="2"/>
  <c r="T8" i="2"/>
  <c r="U8" i="2"/>
  <c r="V8" i="2"/>
  <c r="W8" i="2"/>
  <c r="X8" i="2"/>
  <c r="Y8" i="2"/>
  <c r="Z8" i="2"/>
  <c r="T9" i="2"/>
  <c r="U9" i="2"/>
  <c r="V9" i="2"/>
  <c r="W9" i="2"/>
  <c r="X9" i="2"/>
  <c r="Y9" i="2"/>
  <c r="Z9" i="2"/>
  <c r="T10" i="2"/>
  <c r="U10" i="2"/>
  <c r="V10" i="2"/>
  <c r="W10" i="2"/>
  <c r="X10" i="2"/>
  <c r="Y10" i="2"/>
  <c r="Z10" i="2"/>
  <c r="T11" i="2"/>
  <c r="U11" i="2"/>
  <c r="V11" i="2"/>
  <c r="W11" i="2"/>
  <c r="X11" i="2"/>
  <c r="Y11" i="2"/>
  <c r="Z11" i="2"/>
  <c r="T12" i="2"/>
  <c r="U12" i="2"/>
  <c r="V12" i="2"/>
  <c r="W12" i="2"/>
  <c r="X12" i="2"/>
  <c r="Y12" i="2"/>
  <c r="Z12" i="2"/>
  <c r="T13" i="2"/>
  <c r="U13" i="2"/>
  <c r="V13" i="2"/>
  <c r="W13" i="2"/>
  <c r="X13" i="2"/>
  <c r="Y13" i="2"/>
  <c r="Z13" i="2"/>
  <c r="T14" i="2"/>
  <c r="U14" i="2"/>
  <c r="V14" i="2"/>
  <c r="W14" i="2"/>
  <c r="X14" i="2"/>
  <c r="Y14" i="2"/>
  <c r="Z14" i="2"/>
  <c r="T15" i="2"/>
  <c r="U15" i="2"/>
  <c r="V15" i="2"/>
  <c r="W15" i="2"/>
  <c r="X15" i="2"/>
  <c r="Y15" i="2"/>
  <c r="Z15" i="2"/>
  <c r="T16" i="2"/>
  <c r="U16" i="2"/>
  <c r="V16" i="2"/>
  <c r="W16" i="2"/>
  <c r="X16" i="2"/>
  <c r="Y16" i="2"/>
  <c r="Z16" i="2"/>
  <c r="T17" i="2"/>
  <c r="U17" i="2"/>
  <c r="V17" i="2"/>
  <c r="W17" i="2"/>
  <c r="X17" i="2"/>
  <c r="Y17" i="2"/>
  <c r="Z17" i="2"/>
  <c r="T18" i="2"/>
  <c r="U18" i="2"/>
  <c r="V18" i="2"/>
  <c r="W18" i="2"/>
  <c r="X18" i="2"/>
  <c r="Y18" i="2"/>
  <c r="Z18" i="2"/>
  <c r="T19" i="2"/>
  <c r="U19" i="2"/>
  <c r="V19" i="2"/>
  <c r="W19" i="2"/>
  <c r="X19" i="2"/>
  <c r="Y19" i="2"/>
  <c r="Z19" i="2"/>
  <c r="Z5" i="2"/>
  <c r="Y5" i="2"/>
  <c r="X5" i="2"/>
  <c r="W5" i="2"/>
  <c r="V5" i="2"/>
  <c r="U5" i="2"/>
  <c r="T5" i="2"/>
  <c r="K6" i="2"/>
  <c r="L6" i="2"/>
  <c r="M6" i="2"/>
  <c r="N6" i="2"/>
  <c r="O6" i="2"/>
  <c r="P6" i="2"/>
  <c r="Q6" i="2"/>
  <c r="K7" i="2"/>
  <c r="L7" i="2"/>
  <c r="M7" i="2"/>
  <c r="N7" i="2"/>
  <c r="O7" i="2"/>
  <c r="P7" i="2"/>
  <c r="Q7" i="2"/>
  <c r="K8" i="2"/>
  <c r="L8" i="2"/>
  <c r="M8" i="2"/>
  <c r="N8" i="2"/>
  <c r="O8" i="2"/>
  <c r="P8" i="2"/>
  <c r="Q8" i="2"/>
  <c r="K9" i="2"/>
  <c r="L9" i="2"/>
  <c r="M9" i="2"/>
  <c r="N9" i="2"/>
  <c r="O9" i="2"/>
  <c r="P9" i="2"/>
  <c r="Q9" i="2"/>
  <c r="K10" i="2"/>
  <c r="L10" i="2"/>
  <c r="M10" i="2"/>
  <c r="N10" i="2"/>
  <c r="O10" i="2"/>
  <c r="P10" i="2"/>
  <c r="Q10" i="2"/>
  <c r="K11" i="2"/>
  <c r="L11" i="2"/>
  <c r="M11" i="2"/>
  <c r="N11" i="2"/>
  <c r="O11" i="2"/>
  <c r="P11" i="2"/>
  <c r="Q11" i="2"/>
  <c r="K12" i="2"/>
  <c r="L12" i="2"/>
  <c r="M12" i="2"/>
  <c r="N12" i="2"/>
  <c r="O12" i="2"/>
  <c r="P12" i="2"/>
  <c r="Q12" i="2"/>
  <c r="K13" i="2"/>
  <c r="L13" i="2"/>
  <c r="M13" i="2"/>
  <c r="N13" i="2"/>
  <c r="O13" i="2"/>
  <c r="P13" i="2"/>
  <c r="Q13" i="2"/>
  <c r="K14" i="2"/>
  <c r="L14" i="2"/>
  <c r="M14" i="2"/>
  <c r="N14" i="2"/>
  <c r="O14" i="2"/>
  <c r="P14" i="2"/>
  <c r="Q14" i="2"/>
  <c r="K15" i="2"/>
  <c r="L15" i="2"/>
  <c r="M15" i="2"/>
  <c r="N15" i="2"/>
  <c r="O15" i="2"/>
  <c r="P15" i="2"/>
  <c r="Q15" i="2"/>
  <c r="K16" i="2"/>
  <c r="L16" i="2"/>
  <c r="M16" i="2"/>
  <c r="N16" i="2"/>
  <c r="O16" i="2"/>
  <c r="P16" i="2"/>
  <c r="Q16" i="2"/>
  <c r="K17" i="2"/>
  <c r="L17" i="2"/>
  <c r="M17" i="2"/>
  <c r="N17" i="2"/>
  <c r="O17" i="2"/>
  <c r="P17" i="2"/>
  <c r="Q17" i="2"/>
  <c r="K18" i="2"/>
  <c r="L18" i="2"/>
  <c r="M18" i="2"/>
  <c r="N18" i="2"/>
  <c r="O18" i="2"/>
  <c r="P18" i="2"/>
  <c r="Q18" i="2"/>
  <c r="K19" i="2"/>
  <c r="L19" i="2"/>
  <c r="M19" i="2"/>
  <c r="N19" i="2"/>
  <c r="O19" i="2"/>
  <c r="P19" i="2"/>
  <c r="Q19" i="2"/>
  <c r="Q5" i="2"/>
  <c r="P5" i="2"/>
  <c r="O5" i="2"/>
  <c r="N5" i="2"/>
  <c r="M5" i="2"/>
  <c r="L5" i="2"/>
  <c r="K5" i="2"/>
  <c r="B6" i="2"/>
  <c r="C6" i="2"/>
  <c r="D6" i="2"/>
  <c r="E6" i="2"/>
  <c r="F6" i="2"/>
  <c r="G6" i="2"/>
  <c r="H6" i="2"/>
  <c r="B7" i="2"/>
  <c r="C7" i="2"/>
  <c r="D7" i="2"/>
  <c r="E7" i="2"/>
  <c r="F7" i="2"/>
  <c r="G7" i="2"/>
  <c r="H7" i="2"/>
  <c r="B8" i="2"/>
  <c r="C8" i="2"/>
  <c r="D8" i="2"/>
  <c r="E8" i="2"/>
  <c r="F8" i="2"/>
  <c r="G8" i="2"/>
  <c r="H8" i="2"/>
  <c r="B9" i="2"/>
  <c r="C9" i="2"/>
  <c r="D9" i="2"/>
  <c r="E9" i="2"/>
  <c r="F9" i="2"/>
  <c r="G9" i="2"/>
  <c r="H9" i="2"/>
  <c r="B10" i="2"/>
  <c r="C10" i="2"/>
  <c r="D10" i="2"/>
  <c r="E10" i="2"/>
  <c r="F10" i="2"/>
  <c r="G10" i="2"/>
  <c r="H10" i="2"/>
  <c r="B11" i="2"/>
  <c r="C11" i="2"/>
  <c r="D11" i="2"/>
  <c r="E11" i="2"/>
  <c r="F11" i="2"/>
  <c r="G11" i="2"/>
  <c r="H11" i="2"/>
  <c r="B12" i="2"/>
  <c r="C12" i="2"/>
  <c r="D12" i="2"/>
  <c r="E12" i="2"/>
  <c r="F12" i="2"/>
  <c r="G12" i="2"/>
  <c r="H12" i="2"/>
  <c r="B13" i="2"/>
  <c r="C13" i="2"/>
  <c r="D13" i="2"/>
  <c r="E13" i="2"/>
  <c r="F13" i="2"/>
  <c r="G13" i="2"/>
  <c r="H13" i="2"/>
  <c r="B14" i="2"/>
  <c r="C14" i="2"/>
  <c r="D14" i="2"/>
  <c r="E14" i="2"/>
  <c r="F14" i="2"/>
  <c r="G14" i="2"/>
  <c r="H14" i="2"/>
  <c r="B15" i="2"/>
  <c r="C15" i="2"/>
  <c r="D15" i="2"/>
  <c r="E15" i="2"/>
  <c r="F15" i="2"/>
  <c r="G15" i="2"/>
  <c r="H15" i="2"/>
  <c r="B16" i="2"/>
  <c r="C16" i="2"/>
  <c r="D16" i="2"/>
  <c r="E16" i="2"/>
  <c r="F16" i="2"/>
  <c r="G16" i="2"/>
  <c r="H16" i="2"/>
  <c r="B17" i="2"/>
  <c r="C17" i="2"/>
  <c r="D17" i="2"/>
  <c r="E17" i="2"/>
  <c r="F17" i="2"/>
  <c r="G17" i="2"/>
  <c r="H17" i="2"/>
  <c r="B18" i="2"/>
  <c r="C18" i="2"/>
  <c r="D18" i="2"/>
  <c r="E18" i="2"/>
  <c r="F18" i="2"/>
  <c r="G18" i="2"/>
  <c r="H18" i="2"/>
  <c r="B19" i="2"/>
  <c r="C19" i="2"/>
  <c r="D19" i="2"/>
  <c r="E19" i="2"/>
  <c r="F19" i="2"/>
  <c r="G19" i="2"/>
  <c r="H19" i="2"/>
  <c r="H5" i="2"/>
  <c r="G5" i="2"/>
  <c r="E5" i="2"/>
  <c r="D5" i="2"/>
  <c r="C5" i="2"/>
  <c r="F5" i="2"/>
  <c r="B5" i="2"/>
  <c r="K21" i="4" l="1"/>
  <c r="K15" i="4"/>
  <c r="A20" i="8" l="1"/>
  <c r="A21" i="8" s="1"/>
  <c r="C21" i="8" s="1"/>
  <c r="Q4" i="8"/>
  <c r="Q19" i="8" s="1"/>
  <c r="R19" i="8" s="1"/>
  <c r="Q4" i="6"/>
  <c r="R4" i="6" s="1"/>
  <c r="X4" i="8" l="1"/>
  <c r="Y4" i="8" s="1"/>
  <c r="Q19" i="6"/>
  <c r="R19" i="6" s="1"/>
  <c r="X19" i="8"/>
  <c r="Y19" i="8" s="1"/>
  <c r="R4" i="8"/>
  <c r="C20" i="8"/>
  <c r="X19" i="6"/>
  <c r="Y19" i="6" s="1"/>
  <c r="Q5" i="6"/>
  <c r="X4" i="6"/>
  <c r="Y4" i="6" s="1"/>
  <c r="A22" i="8"/>
  <c r="D20" i="8"/>
  <c r="T4" i="8" s="1"/>
  <c r="Q5" i="8"/>
  <c r="V4" i="8" l="1"/>
  <c r="Q20" i="6"/>
  <c r="R20" i="6" s="1"/>
  <c r="R5" i="6"/>
  <c r="X20" i="6"/>
  <c r="Y20" i="6" s="1"/>
  <c r="Q6" i="6"/>
  <c r="X5" i="6"/>
  <c r="Y5" i="6" s="1"/>
  <c r="Q6" i="8"/>
  <c r="Q20" i="8"/>
  <c r="R20" i="8" s="1"/>
  <c r="X20" i="8"/>
  <c r="Y20" i="8" s="1"/>
  <c r="X5" i="8"/>
  <c r="Y5" i="8" s="1"/>
  <c r="R5" i="8"/>
  <c r="C22" i="8"/>
  <c r="A23" i="8"/>
  <c r="D21" i="8"/>
  <c r="S4" i="8"/>
  <c r="U4" i="8"/>
  <c r="X6" i="6" l="1"/>
  <c r="Y6" i="6" s="1"/>
  <c r="Q21" i="6"/>
  <c r="R21" i="6" s="1"/>
  <c r="R6" i="6"/>
  <c r="X21" i="6"/>
  <c r="Y21" i="6" s="1"/>
  <c r="Q7" i="6"/>
  <c r="A24" i="8"/>
  <c r="D22" i="8"/>
  <c r="C23" i="8"/>
  <c r="U5" i="8"/>
  <c r="T5" i="8"/>
  <c r="V5" i="8"/>
  <c r="S5" i="8"/>
  <c r="X21" i="8"/>
  <c r="Y21" i="8" s="1"/>
  <c r="Q7" i="8"/>
  <c r="Q21" i="8"/>
  <c r="R21" i="8" s="1"/>
  <c r="R6" i="8"/>
  <c r="X6" i="8"/>
  <c r="Y6" i="8" s="1"/>
  <c r="X7" i="6" l="1"/>
  <c r="Y7" i="6" s="1"/>
  <c r="Q22" i="6"/>
  <c r="R22" i="6" s="1"/>
  <c r="R7" i="6"/>
  <c r="X22" i="6"/>
  <c r="Y22" i="6" s="1"/>
  <c r="Q8" i="6"/>
  <c r="U6" i="8"/>
  <c r="T6" i="8"/>
  <c r="S6" i="8"/>
  <c r="V6" i="8"/>
  <c r="Q8" i="8"/>
  <c r="X22" i="8"/>
  <c r="Y22" i="8" s="1"/>
  <c r="Q22" i="8"/>
  <c r="R22" i="8" s="1"/>
  <c r="X7" i="8"/>
  <c r="Y7" i="8" s="1"/>
  <c r="R7" i="8"/>
  <c r="A25" i="8"/>
  <c r="D23" i="8"/>
  <c r="C24" i="8"/>
  <c r="R8" i="6" l="1"/>
  <c r="X23" i="6"/>
  <c r="Y23" i="6" s="1"/>
  <c r="Q9" i="6"/>
  <c r="X8" i="6"/>
  <c r="Y8" i="6" s="1"/>
  <c r="Q23" i="6"/>
  <c r="R23" i="6" s="1"/>
  <c r="Q23" i="8"/>
  <c r="R23" i="8" s="1"/>
  <c r="Q9" i="8"/>
  <c r="R8" i="8"/>
  <c r="X8" i="8"/>
  <c r="Y8" i="8" s="1"/>
  <c r="X23" i="8"/>
  <c r="Y23" i="8" s="1"/>
  <c r="C25" i="8"/>
  <c r="A26" i="8"/>
  <c r="D24" i="8"/>
  <c r="U7" i="8"/>
  <c r="T7" i="8"/>
  <c r="V7" i="8"/>
  <c r="S7" i="8"/>
  <c r="Q10" i="6" l="1"/>
  <c r="Q24" i="6"/>
  <c r="R24" i="6" s="1"/>
  <c r="R9" i="6"/>
  <c r="X24" i="6"/>
  <c r="Y24" i="6" s="1"/>
  <c r="X9" i="6"/>
  <c r="Y9" i="6" s="1"/>
  <c r="C26" i="8"/>
  <c r="D25" i="8"/>
  <c r="A27" i="8"/>
  <c r="U8" i="8"/>
  <c r="T8" i="8"/>
  <c r="S8" i="8"/>
  <c r="V8" i="8"/>
  <c r="Q10" i="8"/>
  <c r="Q24" i="8"/>
  <c r="R24" i="8" s="1"/>
  <c r="X24" i="8"/>
  <c r="Y24" i="8" s="1"/>
  <c r="X9" i="8"/>
  <c r="Y9" i="8" s="1"/>
  <c r="R9" i="8"/>
  <c r="Q11" i="6" l="1"/>
  <c r="X10" i="6"/>
  <c r="Y10" i="6" s="1"/>
  <c r="Q25" i="6"/>
  <c r="R25" i="6" s="1"/>
  <c r="R10" i="6"/>
  <c r="X25" i="6"/>
  <c r="Y25" i="6" s="1"/>
  <c r="U9" i="8"/>
  <c r="T9" i="8"/>
  <c r="V9" i="8"/>
  <c r="S9" i="8"/>
  <c r="X25" i="8"/>
  <c r="Y25" i="8" s="1"/>
  <c r="Q11" i="8"/>
  <c r="R10" i="8"/>
  <c r="X10" i="8"/>
  <c r="Y10" i="8" s="1"/>
  <c r="Q25" i="8"/>
  <c r="R25" i="8" s="1"/>
  <c r="A28" i="8"/>
  <c r="D26" i="8"/>
  <c r="C27" i="8"/>
  <c r="Q12" i="6" l="1"/>
  <c r="X11" i="6"/>
  <c r="Y11" i="6" s="1"/>
  <c r="Q26" i="6"/>
  <c r="R26" i="6" s="1"/>
  <c r="R11" i="6"/>
  <c r="X26" i="6"/>
  <c r="Y26" i="6" s="1"/>
  <c r="A29" i="8"/>
  <c r="D27" i="8"/>
  <c r="C28" i="8"/>
  <c r="U10" i="8"/>
  <c r="T10" i="8"/>
  <c r="S10" i="8"/>
  <c r="V10" i="8"/>
  <c r="Q12" i="8"/>
  <c r="X26" i="8"/>
  <c r="Y26" i="8" s="1"/>
  <c r="Q26" i="8"/>
  <c r="R26" i="8" s="1"/>
  <c r="X11" i="8"/>
  <c r="Y11" i="8" s="1"/>
  <c r="R11" i="8"/>
  <c r="Q13" i="6" l="1"/>
  <c r="R12" i="6"/>
  <c r="X27" i="6"/>
  <c r="Y27" i="6" s="1"/>
  <c r="X12" i="6"/>
  <c r="Y12" i="6" s="1"/>
  <c r="Q27" i="6"/>
  <c r="R27" i="6" s="1"/>
  <c r="U11" i="8"/>
  <c r="T11" i="8"/>
  <c r="V11" i="8"/>
  <c r="S11" i="8"/>
  <c r="Q27" i="8"/>
  <c r="R27" i="8" s="1"/>
  <c r="Q13" i="8"/>
  <c r="X27" i="8"/>
  <c r="Y27" i="8" s="1"/>
  <c r="R12" i="8"/>
  <c r="X12" i="8"/>
  <c r="Y12" i="8" s="1"/>
  <c r="C29" i="8"/>
  <c r="A30" i="8"/>
  <c r="D28" i="8"/>
  <c r="Q14" i="6" l="1"/>
  <c r="Q28" i="6"/>
  <c r="R28" i="6" s="1"/>
  <c r="R13" i="6"/>
  <c r="X28" i="6"/>
  <c r="Y28" i="6" s="1"/>
  <c r="X13" i="6"/>
  <c r="Y13" i="6" s="1"/>
  <c r="C30" i="8"/>
  <c r="A31" i="8"/>
  <c r="D29" i="8"/>
  <c r="U12" i="8"/>
  <c r="T12" i="8"/>
  <c r="S12" i="8"/>
  <c r="V12" i="8"/>
  <c r="Q14" i="8"/>
  <c r="Q28" i="8"/>
  <c r="R28" i="8" s="1"/>
  <c r="X28" i="8"/>
  <c r="Y28" i="8" s="1"/>
  <c r="X13" i="8"/>
  <c r="Y13" i="8" s="1"/>
  <c r="R13" i="8"/>
  <c r="Q15" i="6" l="1"/>
  <c r="X14" i="6"/>
  <c r="Y14" i="6" s="1"/>
  <c r="Q29" i="6"/>
  <c r="R29" i="6" s="1"/>
  <c r="R14" i="6"/>
  <c r="X29" i="6"/>
  <c r="Y29" i="6" s="1"/>
  <c r="A32" i="8"/>
  <c r="D31" i="8" s="1"/>
  <c r="D30" i="8"/>
  <c r="C31" i="8"/>
  <c r="U13" i="8"/>
  <c r="T13" i="8"/>
  <c r="V13" i="8"/>
  <c r="S13" i="8"/>
  <c r="X29" i="8"/>
  <c r="Y29" i="8" s="1"/>
  <c r="Q15" i="8"/>
  <c r="Q29" i="8"/>
  <c r="R29" i="8" s="1"/>
  <c r="R14" i="8"/>
  <c r="X14" i="8"/>
  <c r="Y14" i="8" s="1"/>
  <c r="X15" i="6" l="1"/>
  <c r="Y15" i="6" s="1"/>
  <c r="Q30" i="6"/>
  <c r="R30" i="6" s="1"/>
  <c r="R15" i="6"/>
  <c r="X30" i="6"/>
  <c r="Y30" i="6" s="1"/>
  <c r="X30" i="8"/>
  <c r="Y30" i="8" s="1"/>
  <c r="Q30" i="8"/>
  <c r="R30" i="8" s="1"/>
  <c r="X15" i="8"/>
  <c r="Y15" i="8" s="1"/>
  <c r="R15" i="8"/>
  <c r="U14" i="8"/>
  <c r="T14" i="8"/>
  <c r="S14" i="8"/>
  <c r="V14" i="8"/>
  <c r="U15" i="8" l="1"/>
  <c r="T15" i="8"/>
  <c r="V15" i="8"/>
  <c r="S15" i="8"/>
  <c r="B6" i="4" l="1"/>
  <c r="B7" i="4" s="1"/>
  <c r="B8" i="4" s="1"/>
  <c r="B9" i="4" s="1"/>
  <c r="B10" i="4" s="1"/>
  <c r="B11" i="4" s="1"/>
  <c r="B12" i="4" s="1"/>
  <c r="B13" i="4" s="1"/>
  <c r="B14" i="4" s="1"/>
  <c r="B15" i="4" s="1"/>
  <c r="B16" i="4" s="1"/>
  <c r="B17" i="4" s="1"/>
  <c r="B50" i="4" s="1"/>
  <c r="H6" i="4" s="1"/>
  <c r="A20" i="6" l="1"/>
  <c r="A21" i="6" s="1"/>
  <c r="A22" i="6" s="1"/>
  <c r="C20" i="6" l="1"/>
  <c r="C21" i="6"/>
  <c r="A23" i="6"/>
  <c r="C22" i="6"/>
  <c r="A24" i="6" l="1"/>
  <c r="C23" i="6"/>
  <c r="A5" i="2"/>
  <c r="A25" i="6" l="1"/>
  <c r="C24" i="6"/>
  <c r="AB5" i="2"/>
  <c r="S5" i="2"/>
  <c r="AT5" i="2" s="1"/>
  <c r="J5" i="2"/>
  <c r="A6" i="2"/>
  <c r="AK5" i="2" l="1"/>
  <c r="AA4" i="6"/>
  <c r="S6" i="2"/>
  <c r="AT6" i="2" s="1"/>
  <c r="AB6" i="2"/>
  <c r="J6" i="2"/>
  <c r="A26" i="6"/>
  <c r="C25" i="6"/>
  <c r="A7" i="2"/>
  <c r="D20" i="6"/>
  <c r="V4" i="6" l="1"/>
  <c r="T4" i="6"/>
  <c r="T19" i="6" s="1"/>
  <c r="U4" i="6"/>
  <c r="AK6" i="2"/>
  <c r="AA4" i="8"/>
  <c r="T19" i="8" s="1"/>
  <c r="AC4" i="6"/>
  <c r="V19" i="6" s="1"/>
  <c r="AC4" i="8"/>
  <c r="V19" i="8" s="1"/>
  <c r="Z4" i="8"/>
  <c r="S19" i="8" s="1"/>
  <c r="AB4" i="6"/>
  <c r="AB4" i="8"/>
  <c r="U19" i="8" s="1"/>
  <c r="A27" i="6"/>
  <c r="C26" i="6"/>
  <c r="J7" i="2"/>
  <c r="AB7" i="2"/>
  <c r="S7" i="2"/>
  <c r="AT7" i="2" s="1"/>
  <c r="A8" i="2"/>
  <c r="D21" i="6"/>
  <c r="V5" i="6" l="1"/>
  <c r="S5" i="6"/>
  <c r="U5" i="6"/>
  <c r="T5" i="6"/>
  <c r="AC5" i="6"/>
  <c r="AC5" i="8"/>
  <c r="V20" i="8" s="1"/>
  <c r="AC20" i="8" s="1"/>
  <c r="AA5" i="6"/>
  <c r="T20" i="6" s="1"/>
  <c r="AA20" i="6" s="1"/>
  <c r="AA5" i="8"/>
  <c r="T20" i="8" s="1"/>
  <c r="AA20" i="8" s="1"/>
  <c r="U19" i="6"/>
  <c r="AB5" i="6"/>
  <c r="U20" i="6" s="1"/>
  <c r="AB20" i="6" s="1"/>
  <c r="AB5" i="8"/>
  <c r="U20" i="8" s="1"/>
  <c r="AB20" i="8" s="1"/>
  <c r="AK7" i="2"/>
  <c r="Z5" i="6"/>
  <c r="Z5" i="8"/>
  <c r="S20" i="8" s="1"/>
  <c r="Z20" i="8" s="1"/>
  <c r="A28" i="6"/>
  <c r="C27" i="6"/>
  <c r="A9" i="2"/>
  <c r="AB8" i="2"/>
  <c r="J8" i="2"/>
  <c r="S8" i="2"/>
  <c r="AT8" i="2" s="1"/>
  <c r="D22" i="6"/>
  <c r="S20" i="6" l="1"/>
  <c r="Z20" i="6" s="1"/>
  <c r="AB6" i="6"/>
  <c r="AB6" i="8"/>
  <c r="U21" i="8" s="1"/>
  <c r="AB21" i="8" s="1"/>
  <c r="Z6" i="6"/>
  <c r="Z6" i="8"/>
  <c r="S21" i="8" s="1"/>
  <c r="Z21" i="8" s="1"/>
  <c r="T6" i="6"/>
  <c r="V6" i="6"/>
  <c r="S6" i="6"/>
  <c r="U6" i="6"/>
  <c r="AK8" i="2"/>
  <c r="AC6" i="6"/>
  <c r="AC6" i="8"/>
  <c r="V21" i="8" s="1"/>
  <c r="AC21" i="8" s="1"/>
  <c r="V20" i="6"/>
  <c r="AC20" i="6" s="1"/>
  <c r="AA6" i="6"/>
  <c r="T21" i="6" s="1"/>
  <c r="AA21" i="6" s="1"/>
  <c r="AA6" i="8"/>
  <c r="T21" i="8" s="1"/>
  <c r="AA21" i="8" s="1"/>
  <c r="D7" i="4"/>
  <c r="A29" i="6"/>
  <c r="C28" i="6"/>
  <c r="A10" i="2"/>
  <c r="AB9" i="2"/>
  <c r="J9" i="2"/>
  <c r="S9" i="2"/>
  <c r="AT9" i="2" s="1"/>
  <c r="D23" i="6"/>
  <c r="C7" i="4" l="1"/>
  <c r="V21" i="6"/>
  <c r="AC21" i="6" s="1"/>
  <c r="AK9" i="2"/>
  <c r="S21" i="6"/>
  <c r="Z21" i="6" s="1"/>
  <c r="AB7" i="6"/>
  <c r="AB7" i="8"/>
  <c r="U22" i="8" s="1"/>
  <c r="AB22" i="8" s="1"/>
  <c r="Z7" i="6"/>
  <c r="Z7" i="8"/>
  <c r="S22" i="8" s="1"/>
  <c r="Z22" i="8" s="1"/>
  <c r="AC7" i="6"/>
  <c r="AC7" i="8"/>
  <c r="V22" i="8" s="1"/>
  <c r="AC22" i="8" s="1"/>
  <c r="T7" i="6"/>
  <c r="V7" i="6"/>
  <c r="S7" i="6"/>
  <c r="U7" i="6"/>
  <c r="AA7" i="6"/>
  <c r="T22" i="6" s="1"/>
  <c r="AA22" i="6" s="1"/>
  <c r="AA7" i="8"/>
  <c r="T22" i="8" s="1"/>
  <c r="AA22" i="8" s="1"/>
  <c r="U21" i="6"/>
  <c r="AB21" i="6" s="1"/>
  <c r="D8" i="4"/>
  <c r="S10" i="2"/>
  <c r="AT10" i="2" s="1"/>
  <c r="AB10" i="2"/>
  <c r="J10" i="2"/>
  <c r="A11" i="2"/>
  <c r="A30" i="6"/>
  <c r="C29" i="6"/>
  <c r="D24" i="6"/>
  <c r="V22" i="6" l="1"/>
  <c r="AC22" i="6" s="1"/>
  <c r="C8" i="4"/>
  <c r="D9" i="4"/>
  <c r="U22" i="6"/>
  <c r="AB22" i="6" s="1"/>
  <c r="AB8" i="6"/>
  <c r="AB8" i="8"/>
  <c r="U23" i="8" s="1"/>
  <c r="AB23" i="8" s="1"/>
  <c r="Z8" i="6"/>
  <c r="Z8" i="8"/>
  <c r="S23" i="8" s="1"/>
  <c r="Z23" i="8" s="1"/>
  <c r="AK10" i="2"/>
  <c r="S22" i="6"/>
  <c r="Z22" i="6" s="1"/>
  <c r="AC8" i="6"/>
  <c r="AC8" i="8"/>
  <c r="V23" i="8" s="1"/>
  <c r="AC23" i="8" s="1"/>
  <c r="AA8" i="6"/>
  <c r="AA8" i="8"/>
  <c r="T23" i="8" s="1"/>
  <c r="AA23" i="8" s="1"/>
  <c r="S8" i="6"/>
  <c r="T8" i="6"/>
  <c r="V8" i="6"/>
  <c r="U8" i="6"/>
  <c r="S11" i="2"/>
  <c r="AT11" i="2" s="1"/>
  <c r="AB11" i="2"/>
  <c r="J11" i="2"/>
  <c r="A12" i="2"/>
  <c r="A31" i="6"/>
  <c r="C30" i="6"/>
  <c r="D25" i="6"/>
  <c r="U23" i="6" l="1"/>
  <c r="AB23" i="6" s="1"/>
  <c r="V23" i="6"/>
  <c r="AC23" i="6" s="1"/>
  <c r="C9" i="4"/>
  <c r="AC9" i="6"/>
  <c r="AC9" i="8"/>
  <c r="V24" i="8" s="1"/>
  <c r="AC24" i="8" s="1"/>
  <c r="AA9" i="6"/>
  <c r="AA9" i="8"/>
  <c r="T24" i="8" s="1"/>
  <c r="AA24" i="8" s="1"/>
  <c r="S9" i="6"/>
  <c r="T9" i="6"/>
  <c r="V9" i="6"/>
  <c r="U9" i="6"/>
  <c r="AB9" i="6"/>
  <c r="AB9" i="8"/>
  <c r="U24" i="8" s="1"/>
  <c r="AB24" i="8" s="1"/>
  <c r="AK11" i="2"/>
  <c r="Z9" i="6"/>
  <c r="Z9" i="8"/>
  <c r="S24" i="8" s="1"/>
  <c r="Z24" i="8" s="1"/>
  <c r="T23" i="6"/>
  <c r="AA23" i="6" s="1"/>
  <c r="S23" i="6"/>
  <c r="Z23" i="6" s="1"/>
  <c r="D10" i="4"/>
  <c r="AB12" i="2"/>
  <c r="J12" i="2"/>
  <c r="S12" i="2"/>
  <c r="AT12" i="2" s="1"/>
  <c r="A13" i="2"/>
  <c r="A32" i="6"/>
  <c r="C31" i="6"/>
  <c r="D26" i="6"/>
  <c r="U24" i="6" l="1"/>
  <c r="AB24" i="6" s="1"/>
  <c r="S24" i="6"/>
  <c r="Z24" i="6" s="1"/>
  <c r="C10" i="4"/>
  <c r="D11" i="4"/>
  <c r="AC10" i="6"/>
  <c r="AC10" i="8"/>
  <c r="V25" i="8" s="1"/>
  <c r="AC25" i="8" s="1"/>
  <c r="AA10" i="6"/>
  <c r="AA10" i="8"/>
  <c r="T25" i="8" s="1"/>
  <c r="AA25" i="8" s="1"/>
  <c r="V24" i="6"/>
  <c r="AC24" i="6" s="1"/>
  <c r="AK12" i="2"/>
  <c r="AB10" i="6"/>
  <c r="AB10" i="8"/>
  <c r="U25" i="8" s="1"/>
  <c r="AB25" i="8" s="1"/>
  <c r="S10" i="6"/>
  <c r="U10" i="6"/>
  <c r="V10" i="6"/>
  <c r="Z10" i="6"/>
  <c r="Z10" i="8"/>
  <c r="S25" i="8" s="1"/>
  <c r="Z25" i="8" s="1"/>
  <c r="T24" i="6"/>
  <c r="AA24" i="6" s="1"/>
  <c r="AB13" i="2"/>
  <c r="J13" i="2"/>
  <c r="S13" i="2"/>
  <c r="AT13" i="2" s="1"/>
  <c r="A14" i="2"/>
  <c r="D27" i="6"/>
  <c r="C11" i="4" l="1"/>
  <c r="AK13" i="2"/>
  <c r="AB11" i="6"/>
  <c r="AB11" i="8"/>
  <c r="U26" i="8" s="1"/>
  <c r="AB26" i="8" s="1"/>
  <c r="Z11" i="6"/>
  <c r="Z11" i="8"/>
  <c r="S26" i="8" s="1"/>
  <c r="Z26" i="8" s="1"/>
  <c r="AC11" i="6"/>
  <c r="AC11" i="8"/>
  <c r="V26" i="8" s="1"/>
  <c r="AC26" i="8" s="1"/>
  <c r="T11" i="6"/>
  <c r="V11" i="6"/>
  <c r="S11" i="6"/>
  <c r="S25" i="6"/>
  <c r="Z25" i="6" s="1"/>
  <c r="U25" i="6"/>
  <c r="AB25" i="6" s="1"/>
  <c r="AA11" i="6"/>
  <c r="AA11" i="8"/>
  <c r="T26" i="8" s="1"/>
  <c r="AA26" i="8" s="1"/>
  <c r="V25" i="6"/>
  <c r="AC25" i="6" s="1"/>
  <c r="D12" i="4"/>
  <c r="S14" i="2"/>
  <c r="AT14" i="2" s="1"/>
  <c r="AB14" i="2"/>
  <c r="J14" i="2"/>
  <c r="A15" i="2"/>
  <c r="D28" i="6"/>
  <c r="T12" i="6" s="1"/>
  <c r="T26" i="6" l="1"/>
  <c r="AA26" i="6" s="1"/>
  <c r="V26" i="6"/>
  <c r="AC26" i="6" s="1"/>
  <c r="AC12" i="6"/>
  <c r="AC12" i="8"/>
  <c r="V27" i="8" s="1"/>
  <c r="AC27" i="8" s="1"/>
  <c r="AA12" i="6"/>
  <c r="T27" i="6" s="1"/>
  <c r="AA27" i="6" s="1"/>
  <c r="AA12" i="8"/>
  <c r="T27" i="8" s="1"/>
  <c r="AA27" i="8" s="1"/>
  <c r="AK14" i="2"/>
  <c r="S26" i="6"/>
  <c r="Z26" i="6" s="1"/>
  <c r="AB12" i="6"/>
  <c r="AB12" i="8"/>
  <c r="U27" i="8" s="1"/>
  <c r="AB27" i="8" s="1"/>
  <c r="Z12" i="6"/>
  <c r="Z12" i="8"/>
  <c r="S27" i="8" s="1"/>
  <c r="Z27" i="8" s="1"/>
  <c r="D13" i="4"/>
  <c r="AB15" i="2"/>
  <c r="J15" i="2"/>
  <c r="S15" i="2"/>
  <c r="AT15" i="2" s="1"/>
  <c r="A16" i="2"/>
  <c r="D29" i="6"/>
  <c r="AB13" i="6" l="1"/>
  <c r="AB13" i="8"/>
  <c r="U28" i="8" s="1"/>
  <c r="AB28" i="8" s="1"/>
  <c r="Z13" i="6"/>
  <c r="Z13" i="8"/>
  <c r="S28" i="8" s="1"/>
  <c r="Z28" i="8" s="1"/>
  <c r="AK15" i="2"/>
  <c r="AC13" i="6"/>
  <c r="AC13" i="8"/>
  <c r="V28" i="8" s="1"/>
  <c r="AC28" i="8" s="1"/>
  <c r="AA13" i="6"/>
  <c r="AA13" i="8"/>
  <c r="T28" i="8" s="1"/>
  <c r="AA28" i="8" s="1"/>
  <c r="D14" i="4"/>
  <c r="AB16" i="2"/>
  <c r="J16" i="2"/>
  <c r="S16" i="2"/>
  <c r="A17" i="2"/>
  <c r="D30" i="6"/>
  <c r="AK16" i="2" l="1"/>
  <c r="AB14" i="6"/>
  <c r="AB14" i="8"/>
  <c r="U29" i="8" s="1"/>
  <c r="AB29" i="8" s="1"/>
  <c r="Z14" i="6"/>
  <c r="Z14" i="8"/>
  <c r="S29" i="8" s="1"/>
  <c r="Z29" i="8" s="1"/>
  <c r="AC14" i="6"/>
  <c r="AC14" i="8"/>
  <c r="V29" i="8" s="1"/>
  <c r="AC29" i="8" s="1"/>
  <c r="AT16" i="2"/>
  <c r="AA14" i="6"/>
  <c r="AA14" i="8"/>
  <c r="T29" i="8" s="1"/>
  <c r="AA29" i="8" s="1"/>
  <c r="D15" i="4"/>
  <c r="A18" i="2"/>
  <c r="S17" i="2"/>
  <c r="AT17" i="2" s="1"/>
  <c r="AB17" i="2"/>
  <c r="J17" i="2"/>
  <c r="D31" i="6"/>
  <c r="T10" i="6" l="1"/>
  <c r="T25" i="6" s="1"/>
  <c r="AA25" i="6" s="1"/>
  <c r="C12" i="4" s="1"/>
  <c r="T15" i="6"/>
  <c r="U12" i="6"/>
  <c r="U27" i="6" s="1"/>
  <c r="AB27" i="6" s="1"/>
  <c r="V12" i="6"/>
  <c r="V27" i="6" s="1"/>
  <c r="AC27" i="6" s="1"/>
  <c r="T14" i="6"/>
  <c r="T29" i="6" s="1"/>
  <c r="AA29" i="6" s="1"/>
  <c r="U11" i="6"/>
  <c r="U26" i="6" s="1"/>
  <c r="AB26" i="6" s="1"/>
  <c r="C13" i="4" s="1"/>
  <c r="U15" i="6"/>
  <c r="S12" i="6"/>
  <c r="S27" i="6" s="1"/>
  <c r="Z27" i="6" s="1"/>
  <c r="S14" i="6"/>
  <c r="S29" i="6" s="1"/>
  <c r="Z29" i="6" s="1"/>
  <c r="T13" i="6"/>
  <c r="T28" i="6" s="1"/>
  <c r="AA28" i="6" s="1"/>
  <c r="S13" i="6"/>
  <c r="S28" i="6" s="1"/>
  <c r="Z28" i="6" s="1"/>
  <c r="V15" i="6"/>
  <c r="V14" i="6"/>
  <c r="V13" i="6"/>
  <c r="V28" i="6" s="1"/>
  <c r="AC28" i="6" s="1"/>
  <c r="U13" i="6"/>
  <c r="U28" i="6" s="1"/>
  <c r="AB28" i="6" s="1"/>
  <c r="U14" i="6"/>
  <c r="U29" i="6" s="1"/>
  <c r="AB29" i="6" s="1"/>
  <c r="S15" i="6"/>
  <c r="AK17" i="2"/>
  <c r="V29" i="6"/>
  <c r="AC29" i="6" s="1"/>
  <c r="D16" i="4"/>
  <c r="A19" i="2"/>
  <c r="S18" i="2"/>
  <c r="AT18" i="2" s="1"/>
  <c r="J18" i="2"/>
  <c r="AB18" i="2"/>
  <c r="C16" i="4" l="1"/>
  <c r="AK18" i="2"/>
  <c r="C14" i="4"/>
  <c r="AA15" i="6"/>
  <c r="T30" i="6" s="1"/>
  <c r="AA30" i="6" s="1"/>
  <c r="AA15" i="8"/>
  <c r="T30" i="8" s="1"/>
  <c r="AA30" i="8" s="1"/>
  <c r="AB15" i="6"/>
  <c r="U30" i="6" s="1"/>
  <c r="AB30" i="6" s="1"/>
  <c r="AB15" i="8"/>
  <c r="U30" i="8" s="1"/>
  <c r="AB30" i="8" s="1"/>
  <c r="Z15" i="6"/>
  <c r="S30" i="6" s="1"/>
  <c r="Z30" i="6" s="1"/>
  <c r="Z15" i="8"/>
  <c r="S30" i="8" s="1"/>
  <c r="Z30" i="8" s="1"/>
  <c r="C15" i="4"/>
  <c r="AC15" i="6"/>
  <c r="V30" i="6" s="1"/>
  <c r="AC30" i="6" s="1"/>
  <c r="AC15" i="8"/>
  <c r="V30" i="8" s="1"/>
  <c r="AC30" i="8" s="1"/>
  <c r="AB19" i="2"/>
  <c r="J19" i="2"/>
  <c r="S19" i="2"/>
  <c r="AT19" i="2" s="1"/>
  <c r="D17" i="4" l="1"/>
  <c r="C17" i="4"/>
  <c r="AK19" i="2"/>
  <c r="AC19" i="6"/>
  <c r="AA19" i="6"/>
  <c r="C6" i="4" l="1"/>
  <c r="AA19" i="8"/>
  <c r="AC19" i="8"/>
  <c r="AB19" i="8"/>
  <c r="Z19" i="8"/>
  <c r="D6" i="4" l="1"/>
  <c r="E12" i="4" l="1"/>
  <c r="E8" i="4"/>
  <c r="E9" i="4"/>
  <c r="E11" i="4"/>
  <c r="E10" i="4"/>
  <c r="E16" i="4"/>
  <c r="E7" i="4"/>
  <c r="E15" i="4"/>
  <c r="E14" i="4"/>
  <c r="E13" i="4"/>
  <c r="C18" i="4"/>
  <c r="E17" i="4"/>
  <c r="L13" i="4" l="1"/>
  <c r="L28" i="4" s="1"/>
  <c r="E6" i="4"/>
  <c r="E18" i="4" s="1"/>
  <c r="D18" i="4"/>
  <c r="L19" i="4" s="1"/>
  <c r="L31" i="4" s="1"/>
  <c r="M31" i="4" s="1"/>
  <c r="M15" i="4" l="1"/>
  <c r="L23" i="4"/>
  <c r="M21" i="4"/>
  <c r="L33" i="4"/>
  <c r="M28" i="4"/>
  <c r="M33" i="4" s="1"/>
  <c r="M23" i="4" l="1"/>
</calcChain>
</file>

<file path=xl/sharedStrings.xml><?xml version="1.0" encoding="utf-8"?>
<sst xmlns="http://schemas.openxmlformats.org/spreadsheetml/2006/main" count="276" uniqueCount="88">
  <si>
    <t>.</t>
  </si>
  <si>
    <t>Cascade "Backcast" Methodology</t>
  </si>
  <si>
    <t>R/S 503</t>
  </si>
  <si>
    <t>R/S 504</t>
  </si>
  <si>
    <t>R/S 101</t>
  </si>
  <si>
    <t>R/S 104/111</t>
  </si>
  <si>
    <t>Weather</t>
  </si>
  <si>
    <t>Total</t>
  </si>
  <si>
    <t>Cascade Natural Gas Corporation</t>
  </si>
  <si>
    <t>Month</t>
  </si>
  <si>
    <t>Adj Therms</t>
  </si>
  <si>
    <t>Weather Normalization Adjustment</t>
  </si>
  <si>
    <t>State of Washington</t>
  </si>
  <si>
    <t>State of Oregon</t>
  </si>
  <si>
    <t>Line No.</t>
  </si>
  <si>
    <t>Description</t>
  </si>
  <si>
    <t>Therms</t>
  </si>
  <si>
    <t>Revenues</t>
  </si>
  <si>
    <t>Therm Adjustment</t>
  </si>
  <si>
    <t>Per Therm</t>
  </si>
  <si>
    <t>Revenue at Restating Rate</t>
  </si>
  <si>
    <t>Residential</t>
  </si>
  <si>
    <t>Rate Schedule No. 503</t>
  </si>
  <si>
    <t>503 -RES</t>
  </si>
  <si>
    <t>101 - RES</t>
  </si>
  <si>
    <t xml:space="preserve">    Therm Adjustment</t>
  </si>
  <si>
    <t>504 - COM</t>
  </si>
  <si>
    <t>104/11 - COM</t>
  </si>
  <si>
    <t>Totals</t>
  </si>
  <si>
    <t xml:space="preserve">    Revenue at Restating Rate</t>
  </si>
  <si>
    <t>Rate Schedule No. 101</t>
  </si>
  <si>
    <t>Gas Cost</t>
  </si>
  <si>
    <t>Commercial</t>
  </si>
  <si>
    <t>WACOG</t>
  </si>
  <si>
    <t>Rate Schedule No. 504</t>
  </si>
  <si>
    <t>503 - RES</t>
  </si>
  <si>
    <t>Rate Schedule No. 104/111</t>
  </si>
  <si>
    <t>Change in Gas Cost - Residential</t>
  </si>
  <si>
    <t xml:space="preserve">    (WACOG x Adjustment)</t>
  </si>
  <si>
    <t>Change in Gas Cost - Commercial</t>
  </si>
  <si>
    <t>Monthly WACOG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</si>
  <si>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</si>
  <si>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</si>
  <si>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</si>
  <si>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</si>
  <si>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</si>
  <si>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</si>
  <si>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</si>
  <si>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</si>
  <si>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</si>
  <si>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</si>
  <si>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</si>
  <si>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</si>
  <si>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Actual DD</t>
  </si>
  <si>
    <t>Norm DD</t>
  </si>
  <si>
    <t>Bend</t>
  </si>
  <si>
    <t>Baker/Ont</t>
  </si>
  <si>
    <t>Pendleton</t>
  </si>
  <si>
    <t>Avg</t>
  </si>
  <si>
    <t>For Twelve Months Ended 12/31/2016</t>
  </si>
  <si>
    <t>Residential Customers</t>
  </si>
  <si>
    <t>Commercial Customers</t>
  </si>
  <si>
    <t>Bell</t>
  </si>
  <si>
    <t>Brem</t>
  </si>
  <si>
    <t>Walla</t>
  </si>
  <si>
    <t>Yakima</t>
  </si>
  <si>
    <t>Baker</t>
  </si>
  <si>
    <t>Pend</t>
  </si>
  <si>
    <t>60 Base</t>
  </si>
  <si>
    <t>65 Base</t>
  </si>
  <si>
    <t>Variable</t>
  </si>
  <si>
    <t>Estimate</t>
  </si>
  <si>
    <t>Intercept</t>
  </si>
  <si>
    <t>Days in Month</t>
  </si>
  <si>
    <t>Monthly Normals (1981-2010)</t>
  </si>
  <si>
    <t>Table 1</t>
  </si>
  <si>
    <t>Normal HDDs/Day</t>
  </si>
  <si>
    <t>Table 2</t>
  </si>
  <si>
    <t>Actual HDDs/Day</t>
  </si>
  <si>
    <t>Table 3</t>
  </si>
  <si>
    <t>(Normal HDDs/Day - Actual HDDs/Day) * β coefficient</t>
  </si>
  <si>
    <t>Table 4</t>
  </si>
  <si>
    <t>Adjustment</t>
  </si>
  <si>
    <t>Weather (65 Ref Temp)</t>
  </si>
  <si>
    <t>Weather (60 Ref Temp)</t>
  </si>
  <si>
    <t>Residential Therms/Customer/Day</t>
  </si>
  <si>
    <t>Commercial Therms/Customer/Day</t>
  </si>
  <si>
    <t>TREND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</si>
</sst>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_(&quot;$&quot;* #,##0.00000_);_(&quot;$&quot;* \(#,##0.00000\);_(&quot;$&quot;* &quot;-&quot;??_);_(@_)"/>
    <numFmt numFmtId="167" formatCode="0.0000000"/>
    <numFmt numFmtId="168" formatCode="[$-409]mmm\-yy;@"/>
    <numFmt numFmtId="169" formatCode="0.00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Times"/>
      <family val="1"/>
    </font>
    <font>
      <sz val="10"/>
      <color rgb="FF0070C0"/>
      <name val="Times"/>
    </font>
    <font>
      <sz val="11"/>
      <name val="Times"/>
      <family val="1"/>
    </font>
    <font>
      <b/>
      <sz val="11"/>
      <name val="Times"/>
      <family val="1"/>
    </font>
    <font>
      <sz val="9"/>
      <name val="Times New Roman"/>
      <family val="1"/>
    </font>
    <font>
      <sz val="9"/>
      <name val="Times"/>
      <family val="1"/>
    </font>
    <font>
      <b/>
      <u/>
      <sz val="11"/>
      <name val="Times"/>
      <family val="1"/>
    </font>
    <font>
      <b/>
      <u/>
      <sz val="11"/>
      <name val="Times"/>
    </font>
    <font>
      <sz val="11"/>
      <name val="Times New Roman"/>
      <family val="1"/>
    </font>
    <font>
      <sz val="10"/>
      <name val="Times New Roman"/>
      <family val="1"/>
    </font>
    <font>
      <b/>
      <u/>
      <sz val="11"/>
      <name val="Times New Roman"/>
      <family val="1"/>
    </font>
    <font>
      <b/>
      <sz val="10"/>
      <name val="Times"/>
      <family val="1"/>
    </font>
    <font>
      <sz val="18"/>
      <name val="Calibri"/>
      <family val="2"/>
      <scheme val="minor"/>
    </font>
    <font>
      <sz val="10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5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BBB5D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1" tint="4.9989318521683403E-2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71">
    <xf numFmtId="0" fontId="0" fillId="0" borderId="0" xfId="0"/>
    <xf numFmtId="0" fontId="0" fillId="0" borderId="0" xfId="0" applyFill="1"/>
    <xf numFmtId="14" fontId="0" fillId="0" borderId="0" xfId="0" applyNumberFormat="1" applyFill="1"/>
    <xf numFmtId="164" fontId="0" fillId="0" borderId="0" xfId="2" applyNumberFormat="1" applyFont="1"/>
    <xf numFmtId="14" fontId="0" fillId="0" borderId="0" xfId="0" applyNumberFormat="1"/>
    <xf numFmtId="0" fontId="0" fillId="0" borderId="1" xfId="0" applyFill="1" applyBorder="1" applyAlignment="1">
      <alignment horizontal="centerContinuous"/>
    </xf>
    <xf numFmtId="0" fontId="0" fillId="0" borderId="2" xfId="0" applyFill="1" applyBorder="1" applyAlignment="1">
      <alignment horizontal="centerContinuous"/>
    </xf>
    <xf numFmtId="0" fontId="0" fillId="0" borderId="3" xfId="0" applyFill="1" applyBorder="1" applyAlignment="1">
      <alignment horizontal="centerContinuous"/>
    </xf>
    <xf numFmtId="0" fontId="0" fillId="2" borderId="0" xfId="0" applyFill="1"/>
    <xf numFmtId="0" fontId="0" fillId="0" borderId="0" xfId="0" applyBorder="1" applyAlignment="1">
      <alignment horizontal="centerContinuous"/>
    </xf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Border="1" applyAlignment="1">
      <alignment horizontal="center"/>
    </xf>
    <xf numFmtId="14" fontId="5" fillId="0" borderId="0" xfId="0" applyNumberFormat="1" applyFont="1"/>
    <xf numFmtId="0" fontId="5" fillId="0" borderId="0" xfId="0" applyFont="1"/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6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164" fontId="5" fillId="0" borderId="0" xfId="2" applyNumberFormat="1" applyFont="1" applyAlignment="1">
      <alignment horizontal="centerContinuous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 horizontal="left"/>
    </xf>
    <xf numFmtId="0" fontId="0" fillId="0" borderId="17" xfId="0" applyFill="1" applyBorder="1" applyAlignment="1">
      <alignment horizontal="center"/>
    </xf>
    <xf numFmtId="0" fontId="6" fillId="0" borderId="0" xfId="0" applyFont="1" applyFill="1" applyAlignment="1">
      <alignment horizontal="centerContinuous"/>
    </xf>
    <xf numFmtId="0" fontId="5" fillId="0" borderId="0" xfId="0" applyFont="1" applyFill="1" applyAlignment="1">
      <alignment horizontal="centerContinuous"/>
    </xf>
    <xf numFmtId="164" fontId="5" fillId="0" borderId="0" xfId="2" applyNumberFormat="1" applyFont="1" applyFill="1" applyAlignment="1">
      <alignment horizontal="centerContinuous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7" fontId="7" fillId="4" borderId="9" xfId="0" applyNumberFormat="1" applyFont="1" applyFill="1" applyBorder="1" applyAlignment="1">
      <alignment horizontal="left"/>
    </xf>
    <xf numFmtId="17" fontId="0" fillId="0" borderId="4" xfId="0" applyNumberFormat="1" applyFill="1" applyBorder="1" applyAlignment="1">
      <alignment horizontal="left"/>
    </xf>
    <xf numFmtId="165" fontId="0" fillId="0" borderId="10" xfId="1" applyNumberFormat="1" applyFont="1" applyFill="1" applyBorder="1"/>
    <xf numFmtId="165" fontId="0" fillId="0" borderId="11" xfId="0" applyNumberFormat="1" applyFill="1" applyBorder="1"/>
    <xf numFmtId="165" fontId="0" fillId="0" borderId="13" xfId="1" applyNumberFormat="1" applyFont="1" applyBorder="1"/>
    <xf numFmtId="165" fontId="0" fillId="0" borderId="10" xfId="1" applyNumberFormat="1" applyFont="1" applyBorder="1"/>
    <xf numFmtId="165" fontId="0" fillId="0" borderId="11" xfId="0" applyNumberFormat="1" applyBorder="1"/>
    <xf numFmtId="165" fontId="0" fillId="0" borderId="0" xfId="0" applyNumberFormat="1" applyBorder="1"/>
    <xf numFmtId="17" fontId="0" fillId="0" borderId="9" xfId="0" applyNumberFormat="1" applyFill="1" applyBorder="1" applyAlignment="1">
      <alignment horizontal="left"/>
    </xf>
    <xf numFmtId="0" fontId="3" fillId="2" borderId="0" xfId="0" applyFont="1" applyFill="1"/>
    <xf numFmtId="0" fontId="5" fillId="0" borderId="0" xfId="0" applyFont="1" applyFill="1"/>
    <xf numFmtId="164" fontId="5" fillId="0" borderId="0" xfId="2" applyNumberFormat="1" applyFont="1"/>
    <xf numFmtId="0" fontId="9" fillId="0" borderId="0" xfId="0" applyFont="1"/>
    <xf numFmtId="0" fontId="6" fillId="0" borderId="20" xfId="0" applyFont="1" applyBorder="1" applyAlignment="1">
      <alignment horizontal="centerContinuous"/>
    </xf>
    <xf numFmtId="0" fontId="9" fillId="0" borderId="0" xfId="0" applyFont="1" applyAlignment="1">
      <alignment horizontal="center"/>
    </xf>
    <xf numFmtId="164" fontId="9" fillId="0" borderId="0" xfId="2" applyNumberFormat="1" applyFont="1" applyAlignment="1">
      <alignment horizontal="center"/>
    </xf>
    <xf numFmtId="0" fontId="0" fillId="0" borderId="21" xfId="0" applyBorder="1"/>
    <xf numFmtId="0" fontId="5" fillId="0" borderId="0" xfId="0" applyFont="1" applyAlignment="1">
      <alignment horizontal="center"/>
    </xf>
    <xf numFmtId="0" fontId="6" fillId="0" borderId="0" xfId="0" applyFont="1"/>
    <xf numFmtId="166" fontId="0" fillId="0" borderId="0" xfId="0" applyNumberFormat="1" applyBorder="1"/>
    <xf numFmtId="164" fontId="0" fillId="0" borderId="10" xfId="2" applyNumberFormat="1" applyFont="1" applyBorder="1"/>
    <xf numFmtId="165" fontId="5" fillId="0" borderId="0" xfId="0" applyNumberFormat="1" applyFont="1"/>
    <xf numFmtId="0" fontId="0" fillId="0" borderId="0" xfId="0" applyBorder="1"/>
    <xf numFmtId="166" fontId="5" fillId="0" borderId="0" xfId="0" applyNumberFormat="1" applyFont="1" applyFill="1"/>
    <xf numFmtId="0" fontId="0" fillId="0" borderId="10" xfId="0" applyBorder="1"/>
    <xf numFmtId="165" fontId="0" fillId="0" borderId="15" xfId="0" applyNumberFormat="1" applyBorder="1"/>
    <xf numFmtId="0" fontId="0" fillId="0" borderId="22" xfId="0" applyFill="1" applyBorder="1"/>
    <xf numFmtId="165" fontId="8" fillId="0" borderId="23" xfId="1" applyNumberFormat="1" applyFont="1" applyFill="1" applyBorder="1"/>
    <xf numFmtId="165" fontId="8" fillId="0" borderId="24" xfId="1" applyNumberFormat="1" applyFont="1" applyFill="1" applyBorder="1"/>
    <xf numFmtId="165" fontId="0" fillId="0" borderId="0" xfId="0" applyNumberFormat="1"/>
    <xf numFmtId="0" fontId="0" fillId="0" borderId="22" xfId="0" applyBorder="1"/>
    <xf numFmtId="165" fontId="0" fillId="0" borderId="23" xfId="1" applyNumberFormat="1" applyFont="1" applyBorder="1"/>
    <xf numFmtId="165" fontId="0" fillId="0" borderId="25" xfId="0" applyNumberFormat="1" applyBorder="1"/>
    <xf numFmtId="166" fontId="5" fillId="0" borderId="0" xfId="0" applyNumberFormat="1" applyFont="1"/>
    <xf numFmtId="165" fontId="0" fillId="0" borderId="0" xfId="0" applyNumberFormat="1" applyFill="1"/>
    <xf numFmtId="0" fontId="0" fillId="0" borderId="26" xfId="0" applyBorder="1"/>
    <xf numFmtId="165" fontId="0" fillId="0" borderId="20" xfId="0" applyNumberFormat="1" applyBorder="1"/>
    <xf numFmtId="0" fontId="0" fillId="0" borderId="20" xfId="0" applyBorder="1"/>
    <xf numFmtId="164" fontId="0" fillId="0" borderId="14" xfId="2" applyNumberFormat="1" applyFont="1" applyBorder="1"/>
    <xf numFmtId="0" fontId="5" fillId="0" borderId="20" xfId="0" applyFont="1" applyBorder="1"/>
    <xf numFmtId="164" fontId="5" fillId="0" borderId="20" xfId="2" applyNumberFormat="1" applyFont="1" applyBorder="1"/>
    <xf numFmtId="0" fontId="10" fillId="0" borderId="27" xfId="0" applyFont="1" applyBorder="1"/>
    <xf numFmtId="0" fontId="5" fillId="0" borderId="27" xfId="0" applyFont="1" applyBorder="1"/>
    <xf numFmtId="0" fontId="5" fillId="0" borderId="27" xfId="0" applyFont="1" applyFill="1" applyBorder="1"/>
    <xf numFmtId="165" fontId="5" fillId="0" borderId="27" xfId="0" applyNumberFormat="1" applyFont="1" applyBorder="1"/>
    <xf numFmtId="164" fontId="5" fillId="0" borderId="27" xfId="2" applyNumberFormat="1" applyFont="1" applyBorder="1"/>
    <xf numFmtId="0" fontId="3" fillId="0" borderId="0" xfId="0" applyFont="1" applyFill="1"/>
    <xf numFmtId="0" fontId="3" fillId="4" borderId="0" xfId="0" applyFont="1" applyFill="1"/>
    <xf numFmtId="0" fontId="0" fillId="4" borderId="0" xfId="0" applyFill="1"/>
    <xf numFmtId="0" fontId="11" fillId="0" borderId="0" xfId="0" applyFont="1"/>
    <xf numFmtId="0" fontId="11" fillId="0" borderId="0" xfId="0" applyFont="1" applyFill="1"/>
    <xf numFmtId="0" fontId="11" fillId="0" borderId="0" xfId="0" applyFont="1" applyAlignment="1">
      <alignment horizontal="center"/>
    </xf>
    <xf numFmtId="0" fontId="12" fillId="0" borderId="0" xfId="0" applyFont="1"/>
    <xf numFmtId="166" fontId="3" fillId="0" borderId="0" xfId="2" applyNumberFormat="1" applyFont="1"/>
    <xf numFmtId="164" fontId="0" fillId="0" borderId="0" xfId="0" applyNumberFormat="1"/>
    <xf numFmtId="166" fontId="11" fillId="0" borderId="0" xfId="0" applyNumberFormat="1" applyFont="1" applyFill="1"/>
    <xf numFmtId="165" fontId="11" fillId="0" borderId="0" xfId="0" applyNumberFormat="1" applyFont="1"/>
    <xf numFmtId="164" fontId="5" fillId="0" borderId="0" xfId="2" applyNumberFormat="1" applyFont="1" applyBorder="1"/>
    <xf numFmtId="167" fontId="0" fillId="0" borderId="0" xfId="0" applyNumberFormat="1"/>
    <xf numFmtId="165" fontId="5" fillId="0" borderId="28" xfId="0" applyNumberFormat="1" applyFont="1" applyBorder="1"/>
    <xf numFmtId="164" fontId="5" fillId="0" borderId="28" xfId="2" applyNumberFormat="1" applyFont="1" applyBorder="1"/>
    <xf numFmtId="0" fontId="8" fillId="0" borderId="0" xfId="0" applyFont="1"/>
    <xf numFmtId="165" fontId="11" fillId="0" borderId="20" xfId="0" applyNumberFormat="1" applyFont="1" applyBorder="1"/>
    <xf numFmtId="164" fontId="11" fillId="0" borderId="0" xfId="2" applyNumberFormat="1" applyFont="1"/>
    <xf numFmtId="0" fontId="13" fillId="0" borderId="0" xfId="0" applyFont="1"/>
    <xf numFmtId="165" fontId="11" fillId="0" borderId="28" xfId="0" applyNumberFormat="1" applyFont="1" applyBorder="1"/>
    <xf numFmtId="167" fontId="8" fillId="0" borderId="0" xfId="0" applyNumberFormat="1" applyFont="1"/>
    <xf numFmtId="0" fontId="11" fillId="3" borderId="0" xfId="0" applyFont="1" applyFill="1"/>
    <xf numFmtId="166" fontId="3" fillId="2" borderId="0" xfId="2" applyNumberFormat="1" applyFont="1" applyFill="1"/>
    <xf numFmtId="0" fontId="12" fillId="3" borderId="0" xfId="0" applyFont="1" applyFill="1"/>
    <xf numFmtId="166" fontId="3" fillId="3" borderId="0" xfId="2" applyNumberFormat="1" applyFont="1" applyFill="1"/>
    <xf numFmtId="168" fontId="11" fillId="0" borderId="0" xfId="0" applyNumberFormat="1" applyFont="1"/>
    <xf numFmtId="165" fontId="11" fillId="0" borderId="0" xfId="1" applyNumberFormat="1" applyFont="1"/>
    <xf numFmtId="164" fontId="11" fillId="0" borderId="0" xfId="2" applyNumberFormat="1" applyFont="1" applyProtection="1"/>
    <xf numFmtId="0" fontId="7" fillId="0" borderId="0" xfId="0" applyFont="1"/>
    <xf numFmtId="0" fontId="11" fillId="2" borderId="0" xfId="0" applyFont="1" applyFill="1" applyAlignment="1">
      <alignment horizontal="center"/>
    </xf>
    <xf numFmtId="165" fontId="11" fillId="0" borderId="20" xfId="1" applyNumberFormat="1" applyFont="1" applyBorder="1"/>
    <xf numFmtId="166" fontId="11" fillId="0" borderId="0" xfId="0" applyNumberFormat="1" applyFont="1"/>
    <xf numFmtId="165" fontId="11" fillId="0" borderId="27" xfId="1" applyNumberFormat="1" applyFont="1" applyBorder="1"/>
    <xf numFmtId="164" fontId="11" fillId="0" borderId="27" xfId="2" applyNumberFormat="1" applyFont="1" applyBorder="1" applyProtection="1"/>
    <xf numFmtId="0" fontId="14" fillId="2" borderId="0" xfId="0" applyFont="1" applyFill="1" applyAlignment="1">
      <alignment horizontal="right"/>
    </xf>
    <xf numFmtId="0" fontId="1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quotePrefix="1" applyAlignment="1">
      <alignment horizontal="right"/>
    </xf>
    <xf numFmtId="165" fontId="0" fillId="0" borderId="0" xfId="1" applyNumberFormat="1" applyFont="1"/>
    <xf numFmtId="0" fontId="0" fillId="0" borderId="0" xfId="0" quotePrefix="1" applyAlignment="1">
      <alignment horizontal="left"/>
    </xf>
    <xf numFmtId="0" fontId="16" fillId="5" borderId="0" xfId="0" applyFont="1" applyFill="1"/>
    <xf numFmtId="0" fontId="16" fillId="6" borderId="0" xfId="0" applyNumberFormat="1" applyFont="1" applyFill="1" applyBorder="1" applyAlignment="1" applyProtection="1"/>
    <xf numFmtId="0" fontId="16" fillId="7" borderId="0" xfId="0" applyFont="1" applyFill="1"/>
    <xf numFmtId="14" fontId="16" fillId="5" borderId="0" xfId="0" applyNumberFormat="1" applyFont="1" applyFill="1"/>
    <xf numFmtId="0" fontId="16" fillId="0" borderId="0" xfId="0" applyFont="1"/>
    <xf numFmtId="0" fontId="0" fillId="8" borderId="0" xfId="0" applyFill="1"/>
    <xf numFmtId="0" fontId="0" fillId="5" borderId="0" xfId="0" applyFill="1"/>
    <xf numFmtId="0" fontId="0" fillId="0" borderId="0" xfId="0" applyAlignment="1">
      <alignment horizontal="left" vertical="top"/>
    </xf>
    <xf numFmtId="0" fontId="0" fillId="0" borderId="0" xfId="0" applyAlignment="1">
      <alignment horizontal="right" vertical="top"/>
    </xf>
    <xf numFmtId="0" fontId="16" fillId="0" borderId="0" xfId="0" applyFont="1" applyAlignment="1"/>
    <xf numFmtId="0" fontId="16" fillId="9" borderId="0" xfId="0" applyFont="1" applyFill="1"/>
    <xf numFmtId="1" fontId="16" fillId="6" borderId="0" xfId="0" applyNumberFormat="1" applyFont="1" applyFill="1" applyBorder="1" applyAlignment="1" applyProtection="1"/>
    <xf numFmtId="1" fontId="16" fillId="7" borderId="0" xfId="0" applyNumberFormat="1" applyFont="1" applyFill="1" applyBorder="1" applyAlignment="1" applyProtection="1"/>
    <xf numFmtId="0" fontId="0" fillId="0" borderId="0" xfId="0" applyFill="1" applyAlignment="1">
      <alignment horizontal="left" wrapText="1"/>
    </xf>
    <xf numFmtId="0" fontId="0" fillId="0" borderId="0" xfId="0" applyNumberFormat="1"/>
    <xf numFmtId="0" fontId="18" fillId="0" borderId="0" xfId="0" applyFont="1"/>
    <xf numFmtId="2" fontId="0" fillId="0" borderId="0" xfId="0" applyNumberFormat="1"/>
    <xf numFmtId="169" fontId="0" fillId="0" borderId="0" xfId="0" applyNumberFormat="1"/>
    <xf numFmtId="1" fontId="16" fillId="0" borderId="0" xfId="0" applyNumberFormat="1" applyFont="1"/>
    <xf numFmtId="1" fontId="0" fillId="0" borderId="0" xfId="0" applyNumberFormat="1" applyFill="1" applyAlignment="1">
      <alignment horizontal="left" wrapText="1"/>
    </xf>
    <xf numFmtId="43" fontId="0" fillId="0" borderId="0" xfId="1" applyNumberFormat="1" applyFont="1"/>
    <xf numFmtId="0" fontId="0" fillId="0" borderId="0" xfId="0" applyAlignment="1">
      <alignment horizontal="right" vertical="center"/>
    </xf>
    <xf numFmtId="0" fontId="0" fillId="0" borderId="2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4" fillId="3" borderId="1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5" xfId="0" applyBorder="1" applyAlignment="1">
      <alignment horizontal="center"/>
    </xf>
    <xf numFmtId="14" fontId="17" fillId="0" borderId="0" xfId="0" applyNumberFormat="1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center" vertical="center"/>
    </xf>
    <xf numFmtId="0" fontId="15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right" wrapText="1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ept/Rates/WEATHER%20DATA/Weather%20Normalization/2016/WA%2065%20HDD%20NOAA/2016-12%20WA%20Weather%20Normalization%2065%20HDD%20-%20Copy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ept/Rates/WEATHER%20DATA/Weather%20Normalization/2017/Weather%20Normalization%20Inputs%20v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DD Sum "/>
      <sheetName val="Mo Backcast "/>
      <sheetName val="FOR 2012 PGA"/>
      <sheetName val="Historic Data"/>
      <sheetName val="Bell-03"/>
      <sheetName val="Brem-03"/>
      <sheetName val="Walla-03"/>
      <sheetName val="Yak-03"/>
      <sheetName val="Bell-04"/>
      <sheetName val="Brem-04"/>
      <sheetName val="Walla-04"/>
      <sheetName val="Yak-04"/>
      <sheetName val="Bend-01"/>
      <sheetName val="Baker Ont-01"/>
      <sheetName val="Pend-01"/>
      <sheetName val="Bend-04 11 cl2"/>
      <sheetName val="Baker Ont-04 11 cl2"/>
      <sheetName val="Pend-04 11 cl2"/>
    </sheetNames>
    <sheetDataSet>
      <sheetData sheetId="0" refreshError="1"/>
      <sheetData sheetId="1" refreshError="1"/>
      <sheetData sheetId="2"/>
      <sheetData sheetId="3" refreshError="1"/>
      <sheetData sheetId="4">
        <row r="3">
          <cell r="K3">
            <v>42736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Input"/>
      <sheetName val="Bell 503 - 65"/>
      <sheetName val="Brem 503 - 65"/>
      <sheetName val="Walla 503 - 65"/>
      <sheetName val="Yakima 503 - 65"/>
      <sheetName val="Bell 503 - 60"/>
      <sheetName val="Brem 503 - 60"/>
      <sheetName val="Walla 503 - 60"/>
      <sheetName val="Yakima 503 - 60"/>
      <sheetName val="Bend 101 - 65"/>
      <sheetName val="Baker 101 - 65"/>
      <sheetName val="Pend 101 - 65"/>
      <sheetName val="Bend 101 - 60"/>
      <sheetName val="Baker 101 - 60"/>
      <sheetName val="Pend 101 - 60"/>
      <sheetName val="Bell 504 - 65"/>
      <sheetName val="Brem 504 - 65"/>
      <sheetName val="Walla 504 - 65"/>
      <sheetName val="Yakima 504-65"/>
      <sheetName val="Bell 504 - 60"/>
      <sheetName val="Brem 504 - 60"/>
      <sheetName val="Walla 504 - 60"/>
      <sheetName val="Yakima 504 - 60"/>
      <sheetName val="Bend 104 - 65"/>
      <sheetName val="Baker 104 - 65"/>
      <sheetName val="Pend 104 - 65"/>
      <sheetName val="Bend 104 - 60"/>
      <sheetName val="Baker 104 - 60"/>
      <sheetName val="Pend 104 - 60"/>
    </sheetNames>
    <sheetDataSet>
      <sheetData sheetId="0">
        <row r="1">
          <cell r="C1" t="str">
            <v>Residential Therms</v>
          </cell>
          <cell r="V1" t="str">
            <v>Commercial Therms</v>
          </cell>
          <cell r="AP1" t="str">
            <v>Residential Customers</v>
          </cell>
          <cell r="AY1" t="str">
            <v>Commercial Customers</v>
          </cell>
          <cell r="BH1" t="str">
            <v>Weather (65 Ref Temp) NOAA</v>
          </cell>
          <cell r="BZ1" t="str">
            <v>Weather (60 Ref Temp) NOAA</v>
          </cell>
        </row>
        <row r="2">
          <cell r="A2" t="str">
            <v>Month</v>
          </cell>
          <cell r="C2" t="str">
            <v>Bell</v>
          </cell>
          <cell r="D2" t="str">
            <v>Brem</v>
          </cell>
          <cell r="E2" t="str">
            <v>Walla</v>
          </cell>
          <cell r="F2" t="str">
            <v>Yakima</v>
          </cell>
          <cell r="G2" t="str">
            <v>Bend</v>
          </cell>
          <cell r="H2" t="str">
            <v>Baker</v>
          </cell>
          <cell r="I2" t="str">
            <v>Pend</v>
          </cell>
          <cell r="V2" t="str">
            <v>Month</v>
          </cell>
          <cell r="W2" t="str">
            <v>Bell</v>
          </cell>
          <cell r="X2" t="str">
            <v>Brem</v>
          </cell>
          <cell r="Y2" t="str">
            <v>Walla</v>
          </cell>
          <cell r="Z2" t="str">
            <v>Yakima</v>
          </cell>
          <cell r="AA2" t="str">
            <v>Bend</v>
          </cell>
          <cell r="AB2" t="str">
            <v>Baker</v>
          </cell>
          <cell r="AC2" t="str">
            <v>Pend</v>
          </cell>
          <cell r="AP2" t="str">
            <v>Month</v>
          </cell>
          <cell r="AQ2" t="str">
            <v>Bell</v>
          </cell>
          <cell r="AR2" t="str">
            <v>Brem</v>
          </cell>
          <cell r="AS2" t="str">
            <v>Walla</v>
          </cell>
          <cell r="AT2" t="str">
            <v>Yakima</v>
          </cell>
          <cell r="AU2" t="str">
            <v>Bend</v>
          </cell>
          <cell r="AV2" t="str">
            <v>Baker</v>
          </cell>
          <cell r="AW2" t="str">
            <v>Pend</v>
          </cell>
          <cell r="AY2" t="str">
            <v>Month</v>
          </cell>
          <cell r="AZ2" t="str">
            <v>Bell</v>
          </cell>
          <cell r="BA2" t="str">
            <v>Brem</v>
          </cell>
          <cell r="BB2" t="str">
            <v>Walla</v>
          </cell>
          <cell r="BC2" t="str">
            <v>Yakima</v>
          </cell>
          <cell r="BD2" t="str">
            <v>Bend</v>
          </cell>
          <cell r="BE2" t="str">
            <v>Baker</v>
          </cell>
          <cell r="BF2" t="str">
            <v>Pend</v>
          </cell>
          <cell r="BH2" t="str">
            <v>Month</v>
          </cell>
          <cell r="BI2" t="str">
            <v>Bell</v>
          </cell>
          <cell r="BJ2" t="str">
            <v>Brem</v>
          </cell>
          <cell r="BK2" t="str">
            <v>Walla</v>
          </cell>
          <cell r="BL2" t="str">
            <v>Yakima</v>
          </cell>
          <cell r="BM2" t="str">
            <v>Bend</v>
          </cell>
          <cell r="BN2" t="str">
            <v>Baker</v>
          </cell>
          <cell r="BO2" t="str">
            <v>Pend</v>
          </cell>
          <cell r="BZ2" t="str">
            <v>Month</v>
          </cell>
          <cell r="CA2" t="str">
            <v>Bell</v>
          </cell>
          <cell r="CB2" t="str">
            <v>Brem</v>
          </cell>
          <cell r="CC2" t="str">
            <v>Walla</v>
          </cell>
          <cell r="CD2" t="str">
            <v>Yakima</v>
          </cell>
          <cell r="CE2" t="str">
            <v>Bend</v>
          </cell>
          <cell r="CF2" t="str">
            <v>Baker</v>
          </cell>
          <cell r="CG2" t="str">
            <v>Pend</v>
          </cell>
        </row>
        <row r="3">
          <cell r="A3">
            <v>38961</v>
          </cell>
          <cell r="B3">
            <v>1</v>
          </cell>
          <cell r="C3">
            <v>1749230.9759335611</v>
          </cell>
          <cell r="D3">
            <v>808425.87456857308</v>
          </cell>
          <cell r="E3">
            <v>435112.7147787736</v>
          </cell>
          <cell r="F3">
            <v>404800.43471909215</v>
          </cell>
          <cell r="G3">
            <v>892988.58265547699</v>
          </cell>
          <cell r="H3">
            <v>109269.90767284816</v>
          </cell>
          <cell r="I3">
            <v>153005.50967167484</v>
          </cell>
          <cell r="V3">
            <v>38961</v>
          </cell>
          <cell r="W3">
            <v>1197397.085508774</v>
          </cell>
          <cell r="X3">
            <v>787716.79405339924</v>
          </cell>
          <cell r="Y3">
            <v>587928.73431482096</v>
          </cell>
          <cell r="Z3">
            <v>798928.38612300577</v>
          </cell>
          <cell r="AA3">
            <v>695795.20405049482</v>
          </cell>
          <cell r="AB3">
            <v>153827.96580264065</v>
          </cell>
          <cell r="AC3">
            <v>261128.83014686452</v>
          </cell>
          <cell r="AP3">
            <v>38961</v>
          </cell>
          <cell r="AQ3">
            <v>69466</v>
          </cell>
          <cell r="AR3">
            <v>33715</v>
          </cell>
          <cell r="AS3">
            <v>24903</v>
          </cell>
          <cell r="AT3">
            <v>25431</v>
          </cell>
          <cell r="AU3">
            <v>33342</v>
          </cell>
          <cell r="AV3">
            <v>6505</v>
          </cell>
          <cell r="AW3">
            <v>9653</v>
          </cell>
          <cell r="AY3">
            <v>38961</v>
          </cell>
          <cell r="AZ3">
            <v>8462</v>
          </cell>
          <cell r="BA3">
            <v>4483</v>
          </cell>
          <cell r="BB3">
            <v>3686</v>
          </cell>
          <cell r="BC3">
            <v>5665</v>
          </cell>
          <cell r="BD3">
            <v>5179</v>
          </cell>
          <cell r="BE3">
            <v>1303</v>
          </cell>
          <cell r="BF3">
            <v>1752</v>
          </cell>
          <cell r="BH3">
            <v>38961</v>
          </cell>
          <cell r="BI3">
            <v>220</v>
          </cell>
          <cell r="BJ3">
            <v>162</v>
          </cell>
          <cell r="BK3">
            <v>83</v>
          </cell>
          <cell r="BL3">
            <v>147</v>
          </cell>
          <cell r="BM3">
            <v>245</v>
          </cell>
          <cell r="BN3">
            <v>291</v>
          </cell>
          <cell r="BO3">
            <v>105</v>
          </cell>
          <cell r="BZ3">
            <v>38961</v>
          </cell>
        </row>
        <row r="4">
          <cell r="A4">
            <v>38991</v>
          </cell>
          <cell r="B4">
            <v>2</v>
          </cell>
          <cell r="C4">
            <v>3751343.5771606872</v>
          </cell>
          <cell r="D4">
            <v>1778202.8847927018</v>
          </cell>
          <cell r="E4">
            <v>853240.36767149356</v>
          </cell>
          <cell r="F4">
            <v>844330.17037511733</v>
          </cell>
          <cell r="G4">
            <v>1985271.8590279305</v>
          </cell>
          <cell r="H4">
            <v>291910.351220585</v>
          </cell>
          <cell r="I4">
            <v>345696.78975148452</v>
          </cell>
          <cell r="V4">
            <v>38991</v>
          </cell>
          <cell r="W4">
            <v>1923321.3620946552</v>
          </cell>
          <cell r="X4">
            <v>1275463.2960592557</v>
          </cell>
          <cell r="Y4">
            <v>955668.62774061575</v>
          </cell>
          <cell r="Z4">
            <v>1354179.7141054734</v>
          </cell>
          <cell r="AA4">
            <v>1178951.5804229174</v>
          </cell>
          <cell r="AB4">
            <v>256994.96536115068</v>
          </cell>
          <cell r="AC4">
            <v>380024.454215932</v>
          </cell>
          <cell r="AP4">
            <v>38991</v>
          </cell>
          <cell r="AQ4">
            <v>70091</v>
          </cell>
          <cell r="AR4">
            <v>33930</v>
          </cell>
          <cell r="AS4">
            <v>25168</v>
          </cell>
          <cell r="AT4">
            <v>25841</v>
          </cell>
          <cell r="AU4">
            <v>33821</v>
          </cell>
          <cell r="AV4">
            <v>6627</v>
          </cell>
          <cell r="AW4">
            <v>9813</v>
          </cell>
          <cell r="AY4">
            <v>38991</v>
          </cell>
          <cell r="AZ4">
            <v>8475</v>
          </cell>
          <cell r="BA4">
            <v>4499</v>
          </cell>
          <cell r="BB4">
            <v>3700</v>
          </cell>
          <cell r="BC4">
            <v>5670</v>
          </cell>
          <cell r="BD4">
            <v>5179</v>
          </cell>
          <cell r="BE4">
            <v>1309</v>
          </cell>
          <cell r="BF4">
            <v>1749</v>
          </cell>
          <cell r="BH4">
            <v>38991</v>
          </cell>
          <cell r="BI4">
            <v>494</v>
          </cell>
          <cell r="BJ4">
            <v>361</v>
          </cell>
          <cell r="BK4">
            <v>389</v>
          </cell>
          <cell r="BL4">
            <v>496</v>
          </cell>
          <cell r="BM4">
            <v>606</v>
          </cell>
          <cell r="BN4">
            <v>713</v>
          </cell>
          <cell r="BO4">
            <v>458</v>
          </cell>
          <cell r="BZ4">
            <v>38991</v>
          </cell>
        </row>
        <row r="5">
          <cell r="A5">
            <v>39022</v>
          </cell>
          <cell r="B5">
            <v>3</v>
          </cell>
          <cell r="C5">
            <v>7041219.8195636142</v>
          </cell>
          <cell r="D5">
            <v>3314944.4516509068</v>
          </cell>
          <cell r="E5">
            <v>1858833.0080841314</v>
          </cell>
          <cell r="F5">
            <v>2064740.7207013476</v>
          </cell>
          <cell r="G5">
            <v>3731186.0528401649</v>
          </cell>
          <cell r="H5">
            <v>624657.64196974807</v>
          </cell>
          <cell r="I5">
            <v>809740.30519008741</v>
          </cell>
          <cell r="V5">
            <v>39022</v>
          </cell>
          <cell r="W5">
            <v>2998169.6482539978</v>
          </cell>
          <cell r="X5">
            <v>1919897.6125337067</v>
          </cell>
          <cell r="Y5">
            <v>1595183.2947313706</v>
          </cell>
          <cell r="Z5">
            <v>2382625.4444809249</v>
          </cell>
          <cell r="AA5">
            <v>2034686.862844897</v>
          </cell>
          <cell r="AB5">
            <v>507863.01664014114</v>
          </cell>
          <cell r="AC5">
            <v>778607.12051496189</v>
          </cell>
          <cell r="AP5">
            <v>39022</v>
          </cell>
          <cell r="AQ5">
            <v>70784</v>
          </cell>
          <cell r="AR5">
            <v>34188</v>
          </cell>
          <cell r="AS5">
            <v>25632</v>
          </cell>
          <cell r="AT5">
            <v>26693</v>
          </cell>
          <cell r="AU5">
            <v>34514</v>
          </cell>
          <cell r="AV5">
            <v>6768</v>
          </cell>
          <cell r="AW5">
            <v>10036</v>
          </cell>
          <cell r="AY5">
            <v>39022</v>
          </cell>
          <cell r="AZ5">
            <v>8534</v>
          </cell>
          <cell r="BA5">
            <v>4522</v>
          </cell>
          <cell r="BB5">
            <v>3737</v>
          </cell>
          <cell r="BC5">
            <v>5759</v>
          </cell>
          <cell r="BD5">
            <v>5289</v>
          </cell>
          <cell r="BE5">
            <v>1323</v>
          </cell>
          <cell r="BF5">
            <v>1775</v>
          </cell>
          <cell r="BH5">
            <v>39022</v>
          </cell>
          <cell r="BI5">
            <v>653</v>
          </cell>
          <cell r="BJ5">
            <v>540</v>
          </cell>
          <cell r="BK5">
            <v>629</v>
          </cell>
          <cell r="BL5">
            <v>826</v>
          </cell>
          <cell r="BM5">
            <v>779</v>
          </cell>
          <cell r="BN5">
            <v>878</v>
          </cell>
          <cell r="BO5">
            <v>675</v>
          </cell>
          <cell r="BZ5">
            <v>39022</v>
          </cell>
        </row>
        <row r="6">
          <cell r="A6">
            <v>39052</v>
          </cell>
          <cell r="B6">
            <v>4</v>
          </cell>
          <cell r="C6">
            <v>8795353.9895669986</v>
          </cell>
          <cell r="D6">
            <v>4240899.9044867828</v>
          </cell>
          <cell r="E6">
            <v>2888037.4410608597</v>
          </cell>
          <cell r="F6">
            <v>3225307.6648853589</v>
          </cell>
          <cell r="G6">
            <v>4178248.6453814614</v>
          </cell>
          <cell r="H6">
            <v>717686.26982378832</v>
          </cell>
          <cell r="I6">
            <v>985578.08479475044</v>
          </cell>
          <cell r="V6">
            <v>39052</v>
          </cell>
          <cell r="W6">
            <v>4177516.250782595</v>
          </cell>
          <cell r="X6">
            <v>2679171.9161392739</v>
          </cell>
          <cell r="Y6">
            <v>2433791.6105392464</v>
          </cell>
          <cell r="Z6">
            <v>3805267.2225388852</v>
          </cell>
          <cell r="AA6">
            <v>2350525.5204872154</v>
          </cell>
          <cell r="AB6">
            <v>626910.73175968835</v>
          </cell>
          <cell r="AC6">
            <v>985610.74775309605</v>
          </cell>
          <cell r="AP6">
            <v>39052</v>
          </cell>
          <cell r="AQ6">
            <v>71201</v>
          </cell>
          <cell r="AR6">
            <v>34405</v>
          </cell>
          <cell r="AS6">
            <v>25915</v>
          </cell>
          <cell r="AT6">
            <v>27167</v>
          </cell>
          <cell r="AU6">
            <v>34879</v>
          </cell>
          <cell r="AV6">
            <v>6856</v>
          </cell>
          <cell r="AW6">
            <v>10201</v>
          </cell>
          <cell r="AY6">
            <v>39052</v>
          </cell>
          <cell r="AZ6">
            <v>8624</v>
          </cell>
          <cell r="BA6">
            <v>4549</v>
          </cell>
          <cell r="BB6">
            <v>3783</v>
          </cell>
          <cell r="BC6">
            <v>5812</v>
          </cell>
          <cell r="BD6">
            <v>5328</v>
          </cell>
          <cell r="BE6">
            <v>1337</v>
          </cell>
          <cell r="BF6">
            <v>1786</v>
          </cell>
          <cell r="BH6">
            <v>39052</v>
          </cell>
          <cell r="BI6">
            <v>731</v>
          </cell>
          <cell r="BJ6">
            <v>640</v>
          </cell>
          <cell r="BK6">
            <v>969</v>
          </cell>
          <cell r="BL6">
            <v>1163</v>
          </cell>
          <cell r="BM6">
            <v>993</v>
          </cell>
          <cell r="BN6">
            <v>1173</v>
          </cell>
          <cell r="BO6">
            <v>989</v>
          </cell>
          <cell r="BZ6">
            <v>39052</v>
          </cell>
        </row>
        <row r="7">
          <cell r="A7">
            <v>39083</v>
          </cell>
          <cell r="B7">
            <v>5</v>
          </cell>
          <cell r="C7">
            <v>8418069.1649607457</v>
          </cell>
          <cell r="D7">
            <v>4208379.461874634</v>
          </cell>
          <cell r="E7">
            <v>3348399.9895851696</v>
          </cell>
          <cell r="F7">
            <v>3545945.3835794516</v>
          </cell>
          <cell r="G7">
            <v>4785039.0754854735</v>
          </cell>
          <cell r="H7">
            <v>865417.17696651747</v>
          </cell>
          <cell r="I7">
            <v>1246958.7475480093</v>
          </cell>
          <cell r="V7">
            <v>39083</v>
          </cell>
          <cell r="W7">
            <v>4085526.070948279</v>
          </cell>
          <cell r="X7">
            <v>2742749.8013918023</v>
          </cell>
          <cell r="Y7">
            <v>2898327.5705936919</v>
          </cell>
          <cell r="Z7">
            <v>4273778.5570662264</v>
          </cell>
          <cell r="AA7">
            <v>2926494.4790876778</v>
          </cell>
          <cell r="AB7">
            <v>847681.86029203702</v>
          </cell>
          <cell r="AC7">
            <v>1292417.660620285</v>
          </cell>
          <cell r="AP7">
            <v>39083</v>
          </cell>
          <cell r="AQ7">
            <v>71482</v>
          </cell>
          <cell r="AR7">
            <v>34503</v>
          </cell>
          <cell r="AS7">
            <v>26106</v>
          </cell>
          <cell r="AT7">
            <v>27305</v>
          </cell>
          <cell r="AU7">
            <v>35141</v>
          </cell>
          <cell r="AV7">
            <v>6886</v>
          </cell>
          <cell r="AW7">
            <v>10279</v>
          </cell>
          <cell r="AY7">
            <v>39083</v>
          </cell>
          <cell r="AZ7">
            <v>8642</v>
          </cell>
          <cell r="BA7">
            <v>4576</v>
          </cell>
          <cell r="BB7">
            <v>3814</v>
          </cell>
          <cell r="BC7">
            <v>5829</v>
          </cell>
          <cell r="BD7">
            <v>5391</v>
          </cell>
          <cell r="BE7">
            <v>1339</v>
          </cell>
          <cell r="BF7">
            <v>1794</v>
          </cell>
          <cell r="BH7">
            <v>39083</v>
          </cell>
          <cell r="BI7">
            <v>886</v>
          </cell>
          <cell r="BJ7">
            <v>703.5</v>
          </cell>
          <cell r="BK7">
            <v>1021.5</v>
          </cell>
          <cell r="BL7">
            <v>1152</v>
          </cell>
          <cell r="BM7">
            <v>1107.5</v>
          </cell>
          <cell r="BN7">
            <v>1281.5</v>
          </cell>
          <cell r="BO7">
            <v>1063.5</v>
          </cell>
          <cell r="BZ7">
            <v>39083</v>
          </cell>
          <cell r="CA7">
            <v>731</v>
          </cell>
          <cell r="CB7">
            <v>548.5</v>
          </cell>
          <cell r="CC7">
            <v>866.5</v>
          </cell>
          <cell r="CD7">
            <v>997</v>
          </cell>
          <cell r="CE7">
            <v>952.5</v>
          </cell>
          <cell r="CF7">
            <v>1126.5</v>
          </cell>
          <cell r="CG7">
            <v>908.5</v>
          </cell>
        </row>
        <row r="8">
          <cell r="A8">
            <v>39114</v>
          </cell>
          <cell r="B8">
            <v>6</v>
          </cell>
          <cell r="C8">
            <v>6125731.690340234</v>
          </cell>
          <cell r="D8">
            <v>2773984.8980868468</v>
          </cell>
          <cell r="E8">
            <v>2368513.2871029582</v>
          </cell>
          <cell r="F8">
            <v>2648830.124469961</v>
          </cell>
          <cell r="G8">
            <v>3532613.6265813801</v>
          </cell>
          <cell r="H8">
            <v>570986.97477022128</v>
          </cell>
          <cell r="I8">
            <v>873310.39864839846</v>
          </cell>
          <cell r="V8">
            <v>39114</v>
          </cell>
          <cell r="W8">
            <v>3036435.3208344672</v>
          </cell>
          <cell r="X8">
            <v>1898805.4044576865</v>
          </cell>
          <cell r="Y8">
            <v>2129786.6521726786</v>
          </cell>
          <cell r="Z8">
            <v>3035576.6225351682</v>
          </cell>
          <cell r="AA8">
            <v>2040117.4610829458</v>
          </cell>
          <cell r="AB8">
            <v>527730.29259588639</v>
          </cell>
          <cell r="AC8">
            <v>800992.2463211678</v>
          </cell>
          <cell r="AP8">
            <v>39114</v>
          </cell>
          <cell r="AQ8">
            <v>71646</v>
          </cell>
          <cell r="AR8">
            <v>34525</v>
          </cell>
          <cell r="AS8">
            <v>26185</v>
          </cell>
          <cell r="AT8">
            <v>27310</v>
          </cell>
          <cell r="AU8">
            <v>35310</v>
          </cell>
          <cell r="AV8">
            <v>6890</v>
          </cell>
          <cell r="AW8">
            <v>10315</v>
          </cell>
          <cell r="AY8">
            <v>39114</v>
          </cell>
          <cell r="AZ8">
            <v>8647</v>
          </cell>
          <cell r="BA8">
            <v>4578</v>
          </cell>
          <cell r="BB8">
            <v>3836</v>
          </cell>
          <cell r="BC8">
            <v>5833</v>
          </cell>
          <cell r="BD8">
            <v>5389</v>
          </cell>
          <cell r="BE8">
            <v>1343</v>
          </cell>
          <cell r="BF8">
            <v>1790</v>
          </cell>
          <cell r="BH8">
            <v>39114</v>
          </cell>
          <cell r="BI8">
            <v>643.5</v>
          </cell>
          <cell r="BJ8">
            <v>517.5</v>
          </cell>
          <cell r="BK8">
            <v>706.5</v>
          </cell>
          <cell r="BL8">
            <v>819</v>
          </cell>
          <cell r="BM8">
            <v>807</v>
          </cell>
          <cell r="BN8">
            <v>854.5</v>
          </cell>
          <cell r="BO8">
            <v>747</v>
          </cell>
          <cell r="BZ8">
            <v>39114</v>
          </cell>
          <cell r="CA8">
            <v>503.5</v>
          </cell>
          <cell r="CB8">
            <v>377.5</v>
          </cell>
          <cell r="CC8">
            <v>566.5</v>
          </cell>
          <cell r="CD8">
            <v>679</v>
          </cell>
          <cell r="CE8">
            <v>667</v>
          </cell>
          <cell r="CF8">
            <v>714.5</v>
          </cell>
          <cell r="CG8">
            <v>607</v>
          </cell>
        </row>
        <row r="9">
          <cell r="A9">
            <v>39142</v>
          </cell>
          <cell r="B9">
            <v>7</v>
          </cell>
          <cell r="C9">
            <v>5446011.5746280076</v>
          </cell>
          <cell r="D9">
            <v>2548731.9150795368</v>
          </cell>
          <cell r="E9">
            <v>1616817.2092804827</v>
          </cell>
          <cell r="F9">
            <v>1898247.3010119731</v>
          </cell>
          <cell r="G9">
            <v>2606746.1552468939</v>
          </cell>
          <cell r="H9">
            <v>387662.24581602484</v>
          </cell>
          <cell r="I9">
            <v>549151.59893708152</v>
          </cell>
          <cell r="V9">
            <v>39142</v>
          </cell>
          <cell r="W9">
            <v>2589624.1717755902</v>
          </cell>
          <cell r="X9">
            <v>1699513.1873014823</v>
          </cell>
          <cell r="Y9">
            <v>1357922.655476291</v>
          </cell>
          <cell r="Z9">
            <v>2153461.9854466366</v>
          </cell>
          <cell r="AA9">
            <v>1687274.1489312325</v>
          </cell>
          <cell r="AB9">
            <v>373884.08055969793</v>
          </cell>
          <cell r="AC9">
            <v>584919.77050906955</v>
          </cell>
          <cell r="AP9">
            <v>39142</v>
          </cell>
          <cell r="AQ9">
            <v>71720</v>
          </cell>
          <cell r="AR9">
            <v>34543</v>
          </cell>
          <cell r="AS9">
            <v>26199</v>
          </cell>
          <cell r="AT9">
            <v>27136</v>
          </cell>
          <cell r="AU9">
            <v>35404</v>
          </cell>
          <cell r="AV9">
            <v>6872</v>
          </cell>
          <cell r="AW9">
            <v>10255</v>
          </cell>
          <cell r="AY9">
            <v>39142</v>
          </cell>
          <cell r="AZ9">
            <v>8653</v>
          </cell>
          <cell r="BA9">
            <v>4576</v>
          </cell>
          <cell r="BB9">
            <v>3851</v>
          </cell>
          <cell r="BC9">
            <v>5823</v>
          </cell>
          <cell r="BD9">
            <v>5437</v>
          </cell>
          <cell r="BE9">
            <v>1341</v>
          </cell>
          <cell r="BF9">
            <v>1786</v>
          </cell>
          <cell r="BH9">
            <v>39142</v>
          </cell>
          <cell r="BI9">
            <v>609.5</v>
          </cell>
          <cell r="BJ9">
            <v>514.5</v>
          </cell>
          <cell r="BK9">
            <v>502</v>
          </cell>
          <cell r="BL9">
            <v>637.5</v>
          </cell>
          <cell r="BM9">
            <v>673.5</v>
          </cell>
          <cell r="BN9">
            <v>742</v>
          </cell>
          <cell r="BO9">
            <v>576</v>
          </cell>
          <cell r="BZ9">
            <v>39142</v>
          </cell>
          <cell r="CA9">
            <v>454.5</v>
          </cell>
          <cell r="CB9">
            <v>359.5</v>
          </cell>
          <cell r="CC9">
            <v>351.5</v>
          </cell>
          <cell r="CD9">
            <v>482.5</v>
          </cell>
          <cell r="CE9">
            <v>521.5</v>
          </cell>
          <cell r="CF9">
            <v>587</v>
          </cell>
          <cell r="CG9">
            <v>424</v>
          </cell>
        </row>
        <row r="10">
          <cell r="A10">
            <v>39173</v>
          </cell>
          <cell r="B10">
            <v>8</v>
          </cell>
          <cell r="C10">
            <v>4509634.3547560526</v>
          </cell>
          <cell r="D10">
            <v>2133585.2622114327</v>
          </cell>
          <cell r="E10">
            <v>1113941.0298751718</v>
          </cell>
          <cell r="F10">
            <v>1207255.3531573424</v>
          </cell>
          <cell r="G10">
            <v>2151356.3067022609</v>
          </cell>
          <cell r="H10">
            <v>295935.44283799647</v>
          </cell>
          <cell r="I10">
            <v>401267.25045974279</v>
          </cell>
          <cell r="V10">
            <v>39173</v>
          </cell>
          <cell r="W10">
            <v>2248267.459834429</v>
          </cell>
          <cell r="X10">
            <v>1452946.8747431126</v>
          </cell>
          <cell r="Y10">
            <v>1000604.927140762</v>
          </cell>
          <cell r="Z10">
            <v>1500742.7382816963</v>
          </cell>
          <cell r="AA10">
            <v>1303103.2290349775</v>
          </cell>
          <cell r="AB10">
            <v>285988.43971420743</v>
          </cell>
          <cell r="AC10">
            <v>438342.33125081519</v>
          </cell>
          <cell r="AP10">
            <v>39173</v>
          </cell>
          <cell r="AQ10">
            <v>71777</v>
          </cell>
          <cell r="AR10">
            <v>34512</v>
          </cell>
          <cell r="AS10">
            <v>26180</v>
          </cell>
          <cell r="AT10">
            <v>26768</v>
          </cell>
          <cell r="AU10">
            <v>35378</v>
          </cell>
          <cell r="AV10">
            <v>6801</v>
          </cell>
          <cell r="AW10">
            <v>10159</v>
          </cell>
          <cell r="AY10">
            <v>39173</v>
          </cell>
          <cell r="AZ10">
            <v>8652</v>
          </cell>
          <cell r="BA10">
            <v>4577</v>
          </cell>
          <cell r="BB10">
            <v>3859</v>
          </cell>
          <cell r="BC10">
            <v>5787</v>
          </cell>
          <cell r="BD10">
            <v>5452</v>
          </cell>
          <cell r="BE10">
            <v>1337</v>
          </cell>
          <cell r="BF10">
            <v>1774</v>
          </cell>
          <cell r="BH10">
            <v>39173</v>
          </cell>
          <cell r="BI10">
            <v>521</v>
          </cell>
          <cell r="BJ10">
            <v>441</v>
          </cell>
          <cell r="BK10">
            <v>376</v>
          </cell>
          <cell r="BL10">
            <v>490</v>
          </cell>
          <cell r="BM10">
            <v>636</v>
          </cell>
          <cell r="BN10">
            <v>643.5</v>
          </cell>
          <cell r="BO10">
            <v>468</v>
          </cell>
          <cell r="BZ10">
            <v>39173</v>
          </cell>
          <cell r="CA10">
            <v>371</v>
          </cell>
          <cell r="CB10">
            <v>293.5</v>
          </cell>
          <cell r="CC10">
            <v>234</v>
          </cell>
          <cell r="CD10">
            <v>340</v>
          </cell>
          <cell r="CE10">
            <v>486</v>
          </cell>
          <cell r="CF10">
            <v>493.5</v>
          </cell>
          <cell r="CG10">
            <v>318</v>
          </cell>
        </row>
        <row r="11">
          <cell r="A11">
            <v>39203</v>
          </cell>
          <cell r="B11">
            <v>9</v>
          </cell>
          <cell r="C11">
            <v>2396129.6900850451</v>
          </cell>
          <cell r="D11">
            <v>1212346.4032369934</v>
          </cell>
          <cell r="E11">
            <v>529410.85680332175</v>
          </cell>
          <cell r="F11">
            <v>582342.04987463984</v>
          </cell>
          <cell r="G11">
            <v>1369485.1532785133</v>
          </cell>
          <cell r="H11">
            <v>152230.5088324286</v>
          </cell>
          <cell r="I11">
            <v>204702.33788905793</v>
          </cell>
          <cell r="V11">
            <v>39203</v>
          </cell>
          <cell r="W11">
            <v>1324430.4308257233</v>
          </cell>
          <cell r="X11">
            <v>938289.44336494291</v>
          </cell>
          <cell r="Y11">
            <v>580032.50527990889</v>
          </cell>
          <cell r="Z11">
            <v>899402.62052942486</v>
          </cell>
          <cell r="AA11">
            <v>955886.5410505652</v>
          </cell>
          <cell r="AB11">
            <v>185032.34510222703</v>
          </cell>
          <cell r="AC11">
            <v>254146.1138472078</v>
          </cell>
          <cell r="AP11">
            <v>39203</v>
          </cell>
          <cell r="AQ11">
            <v>71879</v>
          </cell>
          <cell r="AR11">
            <v>34501</v>
          </cell>
          <cell r="AS11">
            <v>26123</v>
          </cell>
          <cell r="AT11">
            <v>26467</v>
          </cell>
          <cell r="AU11">
            <v>35558</v>
          </cell>
          <cell r="AV11">
            <v>6743</v>
          </cell>
          <cell r="AW11">
            <v>10055</v>
          </cell>
          <cell r="AY11">
            <v>39203</v>
          </cell>
          <cell r="AZ11">
            <v>8657</v>
          </cell>
          <cell r="BA11">
            <v>4566</v>
          </cell>
          <cell r="BB11">
            <v>3879</v>
          </cell>
          <cell r="BC11">
            <v>5760</v>
          </cell>
          <cell r="BD11">
            <v>5438</v>
          </cell>
          <cell r="BE11">
            <v>1332</v>
          </cell>
          <cell r="BF11">
            <v>1770</v>
          </cell>
          <cell r="BH11">
            <v>39203</v>
          </cell>
          <cell r="BI11">
            <v>366.5</v>
          </cell>
          <cell r="BJ11">
            <v>332</v>
          </cell>
          <cell r="BK11">
            <v>135</v>
          </cell>
          <cell r="BL11">
            <v>221</v>
          </cell>
          <cell r="BM11">
            <v>379.5</v>
          </cell>
          <cell r="BN11">
            <v>383.5</v>
          </cell>
          <cell r="BO11">
            <v>219</v>
          </cell>
          <cell r="BZ11">
            <v>39203</v>
          </cell>
          <cell r="CA11">
            <v>215</v>
          </cell>
          <cell r="CB11">
            <v>187.5</v>
          </cell>
          <cell r="CC11">
            <v>60.5</v>
          </cell>
          <cell r="CD11">
            <v>101.5</v>
          </cell>
          <cell r="CE11">
            <v>238</v>
          </cell>
          <cell r="CF11">
            <v>231</v>
          </cell>
          <cell r="CG11">
            <v>106</v>
          </cell>
        </row>
        <row r="12">
          <cell r="A12">
            <v>39234</v>
          </cell>
          <cell r="B12">
            <v>10</v>
          </cell>
          <cell r="C12">
            <v>1723239.6186996512</v>
          </cell>
          <cell r="D12">
            <v>795016.83665128762</v>
          </cell>
          <cell r="E12">
            <v>369286.0470059748</v>
          </cell>
          <cell r="F12">
            <v>326852.49764308642</v>
          </cell>
          <cell r="G12">
            <v>745298.97416033177</v>
          </cell>
          <cell r="H12">
            <v>73440.349255363981</v>
          </cell>
          <cell r="I12">
            <v>106841.67658430421</v>
          </cell>
          <cell r="V12">
            <v>39234</v>
          </cell>
          <cell r="W12">
            <v>1022040.4571854535</v>
          </cell>
          <cell r="X12">
            <v>711876.94963505655</v>
          </cell>
          <cell r="Y12">
            <v>464830.08890923974</v>
          </cell>
          <cell r="Z12">
            <v>610792.50427025021</v>
          </cell>
          <cell r="AA12">
            <v>630904.23796772561</v>
          </cell>
          <cell r="AB12">
            <v>136607.35202754839</v>
          </cell>
          <cell r="AC12">
            <v>202613.41000472594</v>
          </cell>
          <cell r="AP12">
            <v>39234</v>
          </cell>
          <cell r="AQ12">
            <v>71832</v>
          </cell>
          <cell r="AR12">
            <v>34400</v>
          </cell>
          <cell r="AS12">
            <v>26161</v>
          </cell>
          <cell r="AT12">
            <v>26125</v>
          </cell>
          <cell r="AU12">
            <v>35564</v>
          </cell>
          <cell r="AV12">
            <v>6696</v>
          </cell>
          <cell r="AW12">
            <v>10000</v>
          </cell>
          <cell r="AY12">
            <v>39234</v>
          </cell>
          <cell r="AZ12">
            <v>8648</v>
          </cell>
          <cell r="BA12">
            <v>4558</v>
          </cell>
          <cell r="BB12">
            <v>3866</v>
          </cell>
          <cell r="BC12">
            <v>5736</v>
          </cell>
          <cell r="BD12">
            <v>5440</v>
          </cell>
          <cell r="BE12">
            <v>1328</v>
          </cell>
          <cell r="BF12">
            <v>1761</v>
          </cell>
          <cell r="BH12">
            <v>39234</v>
          </cell>
          <cell r="BI12">
            <v>224</v>
          </cell>
          <cell r="BJ12">
            <v>203</v>
          </cell>
          <cell r="BK12">
            <v>41</v>
          </cell>
          <cell r="BL12">
            <v>115.5</v>
          </cell>
          <cell r="BM12">
            <v>214</v>
          </cell>
          <cell r="BN12">
            <v>178</v>
          </cell>
          <cell r="BO12">
            <v>79</v>
          </cell>
          <cell r="BZ12">
            <v>39234</v>
          </cell>
          <cell r="CA12">
            <v>93.5</v>
          </cell>
          <cell r="CB12">
            <v>66.5</v>
          </cell>
          <cell r="CC12">
            <v>5.5</v>
          </cell>
          <cell r="CD12">
            <v>32.5</v>
          </cell>
          <cell r="CE12">
            <v>111</v>
          </cell>
          <cell r="CF12">
            <v>84</v>
          </cell>
          <cell r="CG12">
            <v>12.5</v>
          </cell>
        </row>
        <row r="13">
          <cell r="A13">
            <v>39264</v>
          </cell>
          <cell r="B13">
            <v>11</v>
          </cell>
          <cell r="C13">
            <v>1403620.2678980432</v>
          </cell>
          <cell r="D13">
            <v>599091.35571318818</v>
          </cell>
          <cell r="E13">
            <v>318338.47091547702</v>
          </cell>
          <cell r="F13">
            <v>281592.9054732917</v>
          </cell>
          <cell r="G13">
            <v>630421.17033687374</v>
          </cell>
          <cell r="H13">
            <v>56859.597070391304</v>
          </cell>
          <cell r="I13">
            <v>93675.232592734988</v>
          </cell>
          <cell r="V13">
            <v>39264</v>
          </cell>
          <cell r="W13">
            <v>879383.23554649623</v>
          </cell>
          <cell r="X13">
            <v>621737.24552674801</v>
          </cell>
          <cell r="Y13">
            <v>416933.99860136723</v>
          </cell>
          <cell r="Z13">
            <v>567654.52032538853</v>
          </cell>
          <cell r="AA13">
            <v>523788.71352604451</v>
          </cell>
          <cell r="AB13">
            <v>110048.75265121859</v>
          </cell>
          <cell r="AC13">
            <v>177728.53382273694</v>
          </cell>
          <cell r="AP13">
            <v>39264</v>
          </cell>
          <cell r="AQ13">
            <v>71661</v>
          </cell>
          <cell r="AR13">
            <v>34297</v>
          </cell>
          <cell r="AS13">
            <v>26173</v>
          </cell>
          <cell r="AT13">
            <v>25960</v>
          </cell>
          <cell r="AU13">
            <v>35543</v>
          </cell>
          <cell r="AV13">
            <v>6656</v>
          </cell>
          <cell r="AW13">
            <v>9925</v>
          </cell>
          <cell r="AY13">
            <v>39264</v>
          </cell>
          <cell r="AZ13">
            <v>8621</v>
          </cell>
          <cell r="BA13">
            <v>4552</v>
          </cell>
          <cell r="BB13">
            <v>3855</v>
          </cell>
          <cell r="BC13">
            <v>5721</v>
          </cell>
          <cell r="BD13">
            <v>5437</v>
          </cell>
          <cell r="BE13">
            <v>1320</v>
          </cell>
          <cell r="BF13">
            <v>1756</v>
          </cell>
          <cell r="BH13">
            <v>39264</v>
          </cell>
          <cell r="BI13">
            <v>59</v>
          </cell>
          <cell r="BJ13">
            <v>37.5</v>
          </cell>
          <cell r="BK13">
            <v>0</v>
          </cell>
          <cell r="BL13">
            <v>0</v>
          </cell>
          <cell r="BM13">
            <v>9</v>
          </cell>
          <cell r="BN13">
            <v>1</v>
          </cell>
          <cell r="BO13">
            <v>0</v>
          </cell>
          <cell r="BZ13">
            <v>39264</v>
          </cell>
          <cell r="CA13">
            <v>2</v>
          </cell>
          <cell r="CB13">
            <v>1</v>
          </cell>
          <cell r="CC13">
            <v>0</v>
          </cell>
          <cell r="CD13">
            <v>0</v>
          </cell>
          <cell r="CE13">
            <v>0</v>
          </cell>
          <cell r="CF13">
            <v>0</v>
          </cell>
          <cell r="CG13">
            <v>0</v>
          </cell>
        </row>
        <row r="14">
          <cell r="A14">
            <v>39295</v>
          </cell>
          <cell r="B14">
            <v>12</v>
          </cell>
          <cell r="C14">
            <v>1355515.4889962783</v>
          </cell>
          <cell r="D14">
            <v>614900.06774993544</v>
          </cell>
          <cell r="E14">
            <v>333328.22586439899</v>
          </cell>
          <cell r="F14">
            <v>307800.21738938737</v>
          </cell>
          <cell r="G14">
            <v>720354.40737805446</v>
          </cell>
          <cell r="H14">
            <v>64563.558488830422</v>
          </cell>
          <cell r="I14">
            <v>102561.03413311507</v>
          </cell>
          <cell r="V14">
            <v>39295</v>
          </cell>
          <cell r="W14">
            <v>963497.89178685867</v>
          </cell>
          <cell r="X14">
            <v>680905.19355925033</v>
          </cell>
          <cell r="Y14">
            <v>494357.2537493204</v>
          </cell>
          <cell r="Z14">
            <v>654348.6609045706</v>
          </cell>
          <cell r="AA14">
            <v>603240.82039030222</v>
          </cell>
          <cell r="AB14">
            <v>167241.33751456026</v>
          </cell>
          <cell r="AC14">
            <v>194164.84209513749</v>
          </cell>
          <cell r="AP14">
            <v>39295</v>
          </cell>
          <cell r="AQ14">
            <v>71749</v>
          </cell>
          <cell r="AR14">
            <v>34347</v>
          </cell>
          <cell r="AS14">
            <v>26272</v>
          </cell>
          <cell r="AT14">
            <v>25907</v>
          </cell>
          <cell r="AU14">
            <v>35633</v>
          </cell>
          <cell r="AV14">
            <v>6635</v>
          </cell>
          <cell r="AW14">
            <v>9909</v>
          </cell>
          <cell r="AY14">
            <v>39295</v>
          </cell>
          <cell r="AZ14">
            <v>8634</v>
          </cell>
          <cell r="BA14">
            <v>4542</v>
          </cell>
          <cell r="BB14">
            <v>3852</v>
          </cell>
          <cell r="BC14">
            <v>5705</v>
          </cell>
          <cell r="BD14">
            <v>5451</v>
          </cell>
          <cell r="BE14">
            <v>1319</v>
          </cell>
          <cell r="BF14">
            <v>1755</v>
          </cell>
          <cell r="BH14">
            <v>39295</v>
          </cell>
          <cell r="BI14">
            <v>118</v>
          </cell>
          <cell r="BJ14">
            <v>64</v>
          </cell>
          <cell r="BK14">
            <v>5</v>
          </cell>
          <cell r="BL14">
            <v>21.5</v>
          </cell>
          <cell r="BM14">
            <v>78.5</v>
          </cell>
          <cell r="BN14">
            <v>80.5</v>
          </cell>
          <cell r="BO14">
            <v>15.5</v>
          </cell>
          <cell r="BZ14">
            <v>39295</v>
          </cell>
          <cell r="CA14">
            <v>16.5</v>
          </cell>
          <cell r="CB14">
            <v>1.5</v>
          </cell>
          <cell r="CC14">
            <v>0</v>
          </cell>
          <cell r="CD14">
            <v>0</v>
          </cell>
          <cell r="CE14">
            <v>11.5</v>
          </cell>
          <cell r="CF14">
            <v>23.5</v>
          </cell>
          <cell r="CG14">
            <v>0.5</v>
          </cell>
        </row>
        <row r="15">
          <cell r="A15">
            <v>39326</v>
          </cell>
          <cell r="B15">
            <v>13</v>
          </cell>
          <cell r="C15">
            <v>1963123.4410981589</v>
          </cell>
          <cell r="D15">
            <v>856897.1380882872</v>
          </cell>
          <cell r="E15">
            <v>458700.82727704034</v>
          </cell>
          <cell r="F15">
            <v>395683.59353651351</v>
          </cell>
          <cell r="G15">
            <v>903734.46132106264</v>
          </cell>
          <cell r="H15">
            <v>87313.910527235697</v>
          </cell>
          <cell r="I15">
            <v>145680.62815170159</v>
          </cell>
          <cell r="V15">
            <v>39326</v>
          </cell>
          <cell r="W15">
            <v>1223571.3777581872</v>
          </cell>
          <cell r="X15">
            <v>818522.99870298081</v>
          </cell>
          <cell r="Y15">
            <v>566749.46400475246</v>
          </cell>
          <cell r="Z15">
            <v>847783.15953407937</v>
          </cell>
          <cell r="AA15">
            <v>756127.28830495663</v>
          </cell>
          <cell r="AB15">
            <v>171687.37209732845</v>
          </cell>
          <cell r="AC15">
            <v>260332.33959771501</v>
          </cell>
          <cell r="AP15">
            <v>39326</v>
          </cell>
          <cell r="AQ15">
            <v>71829</v>
          </cell>
          <cell r="AR15">
            <v>34406</v>
          </cell>
          <cell r="AS15">
            <v>26360</v>
          </cell>
          <cell r="AT15">
            <v>25886</v>
          </cell>
          <cell r="AU15">
            <v>35751</v>
          </cell>
          <cell r="AV15">
            <v>6638</v>
          </cell>
          <cell r="AW15">
            <v>9917</v>
          </cell>
          <cell r="AY15">
            <v>39326</v>
          </cell>
          <cell r="AZ15">
            <v>8633</v>
          </cell>
          <cell r="BA15">
            <v>4531</v>
          </cell>
          <cell r="BB15">
            <v>3846</v>
          </cell>
          <cell r="BC15">
            <v>5714</v>
          </cell>
          <cell r="BD15">
            <v>5454</v>
          </cell>
          <cell r="BE15">
            <v>1323</v>
          </cell>
          <cell r="BF15">
            <v>1753</v>
          </cell>
          <cell r="BH15">
            <v>39326</v>
          </cell>
          <cell r="BI15">
            <v>275.5</v>
          </cell>
          <cell r="BJ15">
            <v>175</v>
          </cell>
          <cell r="BK15">
            <v>80</v>
          </cell>
          <cell r="BL15">
            <v>179</v>
          </cell>
          <cell r="BM15">
            <v>295.5</v>
          </cell>
          <cell r="BN15">
            <v>318.5</v>
          </cell>
          <cell r="BO15">
            <v>148</v>
          </cell>
          <cell r="BZ15">
            <v>39326</v>
          </cell>
          <cell r="CA15">
            <v>136</v>
          </cell>
          <cell r="CB15">
            <v>66.5</v>
          </cell>
          <cell r="CC15">
            <v>22.5</v>
          </cell>
          <cell r="CD15">
            <v>86.5</v>
          </cell>
          <cell r="CE15">
            <v>170</v>
          </cell>
          <cell r="CF15">
            <v>186.5</v>
          </cell>
          <cell r="CG15">
            <v>62.5</v>
          </cell>
        </row>
        <row r="16">
          <cell r="A16">
            <v>39356</v>
          </cell>
          <cell r="B16">
            <v>14</v>
          </cell>
          <cell r="C16">
            <v>4548843.1494343923</v>
          </cell>
          <cell r="D16">
            <v>2141158.2528254227</v>
          </cell>
          <cell r="E16">
            <v>866683.66629118193</v>
          </cell>
          <cell r="F16">
            <v>888977.93144900328</v>
          </cell>
          <cell r="G16">
            <v>2386156.116305205</v>
          </cell>
          <cell r="H16">
            <v>322741.48025105149</v>
          </cell>
          <cell r="I16">
            <v>349859.40344374342</v>
          </cell>
          <cell r="V16">
            <v>39356</v>
          </cell>
          <cell r="W16">
            <v>2095998.9005809934</v>
          </cell>
          <cell r="X16">
            <v>1392175.5545076751</v>
          </cell>
          <cell r="Y16">
            <v>922493.17472212634</v>
          </cell>
          <cell r="Z16">
            <v>1449068.370189205</v>
          </cell>
          <cell r="AA16">
            <v>1319974.2205780065</v>
          </cell>
          <cell r="AB16">
            <v>305690.19717148709</v>
          </cell>
          <cell r="AC16">
            <v>378708.58225050644</v>
          </cell>
          <cell r="AP16">
            <v>39356</v>
          </cell>
          <cell r="AQ16">
            <v>72417</v>
          </cell>
          <cell r="AR16">
            <v>34718</v>
          </cell>
          <cell r="AS16">
            <v>26656</v>
          </cell>
          <cell r="AT16">
            <v>26316</v>
          </cell>
          <cell r="AU16">
            <v>36119</v>
          </cell>
          <cell r="AV16">
            <v>6734</v>
          </cell>
          <cell r="AW16">
            <v>10070</v>
          </cell>
          <cell r="AY16">
            <v>39356</v>
          </cell>
          <cell r="AZ16">
            <v>8691</v>
          </cell>
          <cell r="BA16">
            <v>4540</v>
          </cell>
          <cell r="BB16">
            <v>3874</v>
          </cell>
          <cell r="BC16">
            <v>5753</v>
          </cell>
          <cell r="BD16">
            <v>5483</v>
          </cell>
          <cell r="BE16">
            <v>1327</v>
          </cell>
          <cell r="BF16">
            <v>1762</v>
          </cell>
          <cell r="BH16">
            <v>39356</v>
          </cell>
          <cell r="BI16">
            <v>493.5</v>
          </cell>
          <cell r="BJ16">
            <v>375.5</v>
          </cell>
          <cell r="BK16">
            <v>391.5</v>
          </cell>
          <cell r="BL16">
            <v>555.5</v>
          </cell>
          <cell r="BM16">
            <v>610</v>
          </cell>
          <cell r="BN16">
            <v>692</v>
          </cell>
          <cell r="BO16">
            <v>476.5</v>
          </cell>
          <cell r="BZ16">
            <v>39356</v>
          </cell>
          <cell r="CA16">
            <v>338.5</v>
          </cell>
          <cell r="CB16">
            <v>222</v>
          </cell>
          <cell r="CC16">
            <v>239.5</v>
          </cell>
          <cell r="CD16">
            <v>400.5</v>
          </cell>
          <cell r="CE16">
            <v>455.5</v>
          </cell>
          <cell r="CF16">
            <v>539</v>
          </cell>
          <cell r="CG16">
            <v>321.5</v>
          </cell>
        </row>
        <row r="17">
          <cell r="A17">
            <v>39387</v>
          </cell>
          <cell r="B17">
            <v>15</v>
          </cell>
          <cell r="C17">
            <v>7515301.2972033173</v>
          </cell>
          <cell r="D17">
            <v>3794870.1229377249</v>
          </cell>
          <cell r="E17">
            <v>2111229.8281518361</v>
          </cell>
          <cell r="F17">
            <v>2159613.7517071217</v>
          </cell>
          <cell r="G17">
            <v>3742716.8058178611</v>
          </cell>
          <cell r="H17">
            <v>613473.19214013545</v>
          </cell>
          <cell r="I17">
            <v>884052.00204200333</v>
          </cell>
          <cell r="V17">
            <v>39387</v>
          </cell>
          <cell r="W17">
            <v>3439486.3879644489</v>
          </cell>
          <cell r="X17">
            <v>2320578.4352413379</v>
          </cell>
          <cell r="Y17">
            <v>1841564.4783168444</v>
          </cell>
          <cell r="Z17">
            <v>2689875.6984773688</v>
          </cell>
          <cell r="AA17">
            <v>2130961.729532158</v>
          </cell>
          <cell r="AB17">
            <v>542553.67311406357</v>
          </cell>
          <cell r="AC17">
            <v>885762.59735377855</v>
          </cell>
          <cell r="AP17">
            <v>39387</v>
          </cell>
          <cell r="AQ17">
            <v>72842</v>
          </cell>
          <cell r="AR17">
            <v>34973</v>
          </cell>
          <cell r="AS17">
            <v>26988</v>
          </cell>
          <cell r="AT17">
            <v>26970</v>
          </cell>
          <cell r="AU17">
            <v>36339</v>
          </cell>
          <cell r="AV17">
            <v>6841</v>
          </cell>
          <cell r="AW17">
            <v>10235</v>
          </cell>
          <cell r="AY17">
            <v>39387</v>
          </cell>
          <cell r="AZ17">
            <v>8746</v>
          </cell>
          <cell r="BA17">
            <v>4568</v>
          </cell>
          <cell r="BB17">
            <v>3914</v>
          </cell>
          <cell r="BC17">
            <v>5811</v>
          </cell>
          <cell r="BD17">
            <v>5587</v>
          </cell>
          <cell r="BE17">
            <v>1345</v>
          </cell>
          <cell r="BF17">
            <v>1783</v>
          </cell>
          <cell r="BH17">
            <v>39387</v>
          </cell>
          <cell r="BI17">
            <v>707</v>
          </cell>
          <cell r="BJ17">
            <v>543.5</v>
          </cell>
          <cell r="BK17">
            <v>699</v>
          </cell>
          <cell r="BL17">
            <v>834.5</v>
          </cell>
          <cell r="BM17">
            <v>806</v>
          </cell>
          <cell r="BN17">
            <v>990.5</v>
          </cell>
          <cell r="BO17">
            <v>764.5</v>
          </cell>
          <cell r="BZ17">
            <v>39387</v>
          </cell>
          <cell r="CA17">
            <v>557</v>
          </cell>
          <cell r="CB17">
            <v>393.5</v>
          </cell>
          <cell r="CC17">
            <v>549</v>
          </cell>
          <cell r="CD17">
            <v>684.5</v>
          </cell>
          <cell r="CE17">
            <v>656</v>
          </cell>
          <cell r="CF17">
            <v>840.5</v>
          </cell>
          <cell r="CG17">
            <v>614.5</v>
          </cell>
        </row>
        <row r="18">
          <cell r="A18">
            <v>39417</v>
          </cell>
          <cell r="B18">
            <v>16</v>
          </cell>
          <cell r="C18">
            <v>8330954.2770610712</v>
          </cell>
          <cell r="D18">
            <v>3882162.8015150498</v>
          </cell>
          <cell r="E18">
            <v>2725223.66880546</v>
          </cell>
          <cell r="F18">
            <v>3091471.252618419</v>
          </cell>
          <cell r="G18">
            <v>4398599.1366212294</v>
          </cell>
          <cell r="H18">
            <v>709527.00896832906</v>
          </cell>
          <cell r="I18">
            <v>977011.85441044113</v>
          </cell>
          <cell r="V18">
            <v>39417</v>
          </cell>
          <cell r="W18">
            <v>3883609.277650726</v>
          </cell>
          <cell r="X18">
            <v>2469208.9835210247</v>
          </cell>
          <cell r="Y18">
            <v>2237559.9312559897</v>
          </cell>
          <cell r="Z18">
            <v>3576707.80757226</v>
          </cell>
          <cell r="AA18">
            <v>2458802.8933261107</v>
          </cell>
          <cell r="AB18">
            <v>642106.13747191813</v>
          </cell>
          <cell r="AC18">
            <v>968949.96920197131</v>
          </cell>
          <cell r="AP18">
            <v>39417</v>
          </cell>
          <cell r="AQ18">
            <v>73154</v>
          </cell>
          <cell r="AR18">
            <v>35124</v>
          </cell>
          <cell r="AS18">
            <v>27188</v>
          </cell>
          <cell r="AT18">
            <v>27316</v>
          </cell>
          <cell r="AU18">
            <v>36509</v>
          </cell>
          <cell r="AV18">
            <v>6918</v>
          </cell>
          <cell r="AW18">
            <v>10342</v>
          </cell>
          <cell r="AY18">
            <v>39417</v>
          </cell>
          <cell r="AZ18">
            <v>8827</v>
          </cell>
          <cell r="BA18">
            <v>4596</v>
          </cell>
          <cell r="BB18">
            <v>3957</v>
          </cell>
          <cell r="BC18">
            <v>5878</v>
          </cell>
          <cell r="BD18">
            <v>5665</v>
          </cell>
          <cell r="BE18">
            <v>1349</v>
          </cell>
          <cell r="BF18">
            <v>1797</v>
          </cell>
          <cell r="BH18">
            <v>39417</v>
          </cell>
          <cell r="BI18">
            <v>824.5</v>
          </cell>
          <cell r="BJ18">
            <v>644</v>
          </cell>
          <cell r="BK18">
            <v>828.5</v>
          </cell>
          <cell r="BL18">
            <v>1055.5</v>
          </cell>
          <cell r="BM18">
            <v>1012.5</v>
          </cell>
          <cell r="BN18">
            <v>1244.5</v>
          </cell>
          <cell r="BO18">
            <v>912</v>
          </cell>
          <cell r="BZ18">
            <v>39417</v>
          </cell>
          <cell r="CA18">
            <v>669.5</v>
          </cell>
          <cell r="CB18">
            <v>499</v>
          </cell>
          <cell r="CC18">
            <v>673.5</v>
          </cell>
          <cell r="CD18">
            <v>900.5</v>
          </cell>
          <cell r="CE18">
            <v>857.5</v>
          </cell>
          <cell r="CF18">
            <v>1089.5</v>
          </cell>
          <cell r="CG18">
            <v>757</v>
          </cell>
        </row>
        <row r="19">
          <cell r="A19">
            <v>39448</v>
          </cell>
          <cell r="B19">
            <v>17</v>
          </cell>
          <cell r="C19">
            <v>9058085.9726467878</v>
          </cell>
          <cell r="D19">
            <v>4438732.6769054327</v>
          </cell>
          <cell r="E19">
            <v>3131206.6209919467</v>
          </cell>
          <cell r="F19">
            <v>3388389.7294558319</v>
          </cell>
          <cell r="G19">
            <v>5321488.4508560048</v>
          </cell>
          <cell r="H19">
            <v>910355.67026632233</v>
          </cell>
          <cell r="I19">
            <v>1158634.8788776726</v>
          </cell>
          <cell r="V19">
            <v>39448</v>
          </cell>
          <cell r="W19">
            <v>4257937.5236812942</v>
          </cell>
          <cell r="X19">
            <v>2833248.0806784774</v>
          </cell>
          <cell r="Y19">
            <v>2593773.6756849503</v>
          </cell>
          <cell r="Z19">
            <v>4002737.7199552786</v>
          </cell>
          <cell r="AA19">
            <v>3146474.8198639872</v>
          </cell>
          <cell r="AB19">
            <v>820839.7387089259</v>
          </cell>
          <cell r="AC19">
            <v>1132151.4414270869</v>
          </cell>
          <cell r="AP19">
            <v>39448</v>
          </cell>
          <cell r="AQ19">
            <v>73392</v>
          </cell>
          <cell r="AR19">
            <v>35268</v>
          </cell>
          <cell r="AS19">
            <v>27336</v>
          </cell>
          <cell r="AT19">
            <v>27427</v>
          </cell>
          <cell r="AU19">
            <v>36596</v>
          </cell>
          <cell r="AV19">
            <v>6959</v>
          </cell>
          <cell r="AW19">
            <v>10392</v>
          </cell>
          <cell r="AY19">
            <v>39448</v>
          </cell>
          <cell r="AZ19">
            <v>8900</v>
          </cell>
          <cell r="BA19">
            <v>4602</v>
          </cell>
          <cell r="BB19">
            <v>3976</v>
          </cell>
          <cell r="BC19">
            <v>5895</v>
          </cell>
          <cell r="BD19">
            <v>5693</v>
          </cell>
          <cell r="BE19">
            <v>1357</v>
          </cell>
          <cell r="BF19">
            <v>1799</v>
          </cell>
          <cell r="BH19">
            <v>39448</v>
          </cell>
          <cell r="BI19">
            <v>872.5</v>
          </cell>
          <cell r="BJ19">
            <v>726.5</v>
          </cell>
          <cell r="BK19">
            <v>917</v>
          </cell>
          <cell r="BL19">
            <v>1174.5</v>
          </cell>
          <cell r="BM19">
            <v>1121</v>
          </cell>
          <cell r="BN19">
            <v>1369</v>
          </cell>
          <cell r="BO19">
            <v>1039</v>
          </cell>
          <cell r="BZ19">
            <v>39448</v>
          </cell>
          <cell r="CA19">
            <v>717.5</v>
          </cell>
          <cell r="CB19">
            <v>571.5</v>
          </cell>
          <cell r="CC19">
            <v>767</v>
          </cell>
          <cell r="CD19">
            <v>1019.5</v>
          </cell>
          <cell r="CE19">
            <v>966</v>
          </cell>
          <cell r="CF19">
            <v>1214</v>
          </cell>
          <cell r="CG19">
            <v>884</v>
          </cell>
        </row>
        <row r="20">
          <cell r="A20">
            <v>39479</v>
          </cell>
          <cell r="B20">
            <v>18</v>
          </cell>
          <cell r="C20">
            <v>6805219.545292018</v>
          </cell>
          <cell r="D20">
            <v>3131323.8846017062</v>
          </cell>
          <cell r="E20">
            <v>2358615.8255843716</v>
          </cell>
          <cell r="F20">
            <v>2585547.7445219043</v>
          </cell>
          <cell r="G20">
            <v>3578627.5088858176</v>
          </cell>
          <cell r="H20">
            <v>594810.04598082241</v>
          </cell>
          <cell r="I20">
            <v>776499.4451333601</v>
          </cell>
          <cell r="V20">
            <v>39479</v>
          </cell>
          <cell r="W20">
            <v>3401683.5945813907</v>
          </cell>
          <cell r="X20">
            <v>2095345.8719919706</v>
          </cell>
          <cell r="Y20">
            <v>2125487.0937776612</v>
          </cell>
          <cell r="Z20">
            <v>3132752.4396489775</v>
          </cell>
          <cell r="AA20">
            <v>2332844.7512481972</v>
          </cell>
          <cell r="AB20">
            <v>600935.43082378944</v>
          </cell>
          <cell r="AC20">
            <v>822023.81792801339</v>
          </cell>
          <cell r="AP20">
            <v>39479</v>
          </cell>
          <cell r="AQ20">
            <v>73539</v>
          </cell>
          <cell r="AR20">
            <v>35325</v>
          </cell>
          <cell r="AS20">
            <v>27445</v>
          </cell>
          <cell r="AT20">
            <v>27463</v>
          </cell>
          <cell r="AU20">
            <v>36755</v>
          </cell>
          <cell r="AV20">
            <v>6976</v>
          </cell>
          <cell r="AW20">
            <v>10417</v>
          </cell>
          <cell r="AY20">
            <v>39479</v>
          </cell>
          <cell r="AZ20">
            <v>8973</v>
          </cell>
          <cell r="BA20">
            <v>4611</v>
          </cell>
          <cell r="BB20">
            <v>4001</v>
          </cell>
          <cell r="BC20">
            <v>5924</v>
          </cell>
          <cell r="BD20">
            <v>5749</v>
          </cell>
          <cell r="BE20">
            <v>1352</v>
          </cell>
          <cell r="BF20">
            <v>1808</v>
          </cell>
          <cell r="BH20">
            <v>39479</v>
          </cell>
          <cell r="BI20">
            <v>697.5</v>
          </cell>
          <cell r="BJ20">
            <v>552.5</v>
          </cell>
          <cell r="BK20">
            <v>663</v>
          </cell>
          <cell r="BL20">
            <v>758.5</v>
          </cell>
          <cell r="BM20">
            <v>801.5</v>
          </cell>
          <cell r="BN20">
            <v>1075</v>
          </cell>
          <cell r="BO20">
            <v>703</v>
          </cell>
          <cell r="BZ20">
            <v>39479</v>
          </cell>
          <cell r="CA20">
            <v>552.5</v>
          </cell>
          <cell r="CB20">
            <v>407.5</v>
          </cell>
          <cell r="CC20">
            <v>518</v>
          </cell>
          <cell r="CD20">
            <v>613.5</v>
          </cell>
          <cell r="CE20">
            <v>656.5</v>
          </cell>
          <cell r="CF20">
            <v>930</v>
          </cell>
          <cell r="CG20">
            <v>558</v>
          </cell>
        </row>
        <row r="21">
          <cell r="A21">
            <v>39508</v>
          </cell>
          <cell r="B21">
            <v>19</v>
          </cell>
          <cell r="C21">
            <v>6697108.7615764281</v>
          </cell>
          <cell r="D21">
            <v>3244524.592689266</v>
          </cell>
          <cell r="E21">
            <v>2207018.1819520076</v>
          </cell>
          <cell r="F21">
            <v>2153181.4637822984</v>
          </cell>
          <cell r="G21">
            <v>3473029.6939493581</v>
          </cell>
          <cell r="H21">
            <v>587786.16900927667</v>
          </cell>
          <cell r="I21">
            <v>757871.13704136538</v>
          </cell>
          <cell r="V21">
            <v>39508</v>
          </cell>
          <cell r="W21">
            <v>3271558.3173505263</v>
          </cell>
          <cell r="X21">
            <v>2133204.8555006282</v>
          </cell>
          <cell r="Y21">
            <v>1825074.8550142795</v>
          </cell>
          <cell r="Z21">
            <v>2491910.9721345659</v>
          </cell>
          <cell r="AA21">
            <v>2090994.8930231093</v>
          </cell>
          <cell r="AB21">
            <v>543464.47965649038</v>
          </cell>
          <cell r="AC21">
            <v>757454.62732040044</v>
          </cell>
          <cell r="AP21">
            <v>39508</v>
          </cell>
          <cell r="AQ21">
            <v>73651</v>
          </cell>
          <cell r="AR21">
            <v>35383</v>
          </cell>
          <cell r="AS21">
            <v>27503</v>
          </cell>
          <cell r="AT21">
            <v>27341</v>
          </cell>
          <cell r="AU21">
            <v>36671</v>
          </cell>
          <cell r="AV21">
            <v>6946</v>
          </cell>
          <cell r="AW21">
            <v>10386</v>
          </cell>
          <cell r="AY21">
            <v>39508</v>
          </cell>
          <cell r="AZ21">
            <v>8973</v>
          </cell>
          <cell r="BA21">
            <v>4604</v>
          </cell>
          <cell r="BB21">
            <v>3991</v>
          </cell>
          <cell r="BC21">
            <v>5904</v>
          </cell>
          <cell r="BD21">
            <v>5746</v>
          </cell>
          <cell r="BE21">
            <v>1348</v>
          </cell>
          <cell r="BF21">
            <v>1798</v>
          </cell>
          <cell r="BH21">
            <v>39508</v>
          </cell>
          <cell r="BI21">
            <v>734.5</v>
          </cell>
          <cell r="BJ21">
            <v>621</v>
          </cell>
          <cell r="BK21">
            <v>653.5</v>
          </cell>
          <cell r="BL21">
            <v>772.5</v>
          </cell>
          <cell r="BM21">
            <v>912</v>
          </cell>
          <cell r="BN21">
            <v>972</v>
          </cell>
          <cell r="BO21">
            <v>722</v>
          </cell>
          <cell r="BZ21">
            <v>39508</v>
          </cell>
          <cell r="CA21">
            <v>579.5</v>
          </cell>
          <cell r="CB21">
            <v>466</v>
          </cell>
          <cell r="CC21">
            <v>498.5</v>
          </cell>
          <cell r="CD21">
            <v>617.5</v>
          </cell>
          <cell r="CE21">
            <v>757</v>
          </cell>
          <cell r="CF21">
            <v>817</v>
          </cell>
          <cell r="CG21">
            <v>567</v>
          </cell>
        </row>
        <row r="22">
          <cell r="A22">
            <v>39539</v>
          </cell>
          <cell r="B22">
            <v>20</v>
          </cell>
          <cell r="C22">
            <v>4898670.6706633577</v>
          </cell>
          <cell r="D22">
            <v>2358763.4329558145</v>
          </cell>
          <cell r="E22">
            <v>1400724.9088105555</v>
          </cell>
          <cell r="F22">
            <v>1415811.9875702728</v>
          </cell>
          <cell r="G22">
            <v>2580950.1305594235</v>
          </cell>
          <cell r="H22">
            <v>365159.42210937286</v>
          </cell>
          <cell r="I22">
            <v>504578.44733120373</v>
          </cell>
          <cell r="V22">
            <v>39539</v>
          </cell>
          <cell r="W22">
            <v>2297338.1068585701</v>
          </cell>
          <cell r="X22">
            <v>1521645.5133489994</v>
          </cell>
          <cell r="Y22">
            <v>1167378.7193223597</v>
          </cell>
          <cell r="Z22">
            <v>1589570.6604700708</v>
          </cell>
          <cell r="AA22">
            <v>1556649.735793103</v>
          </cell>
          <cell r="AB22">
            <v>331346.8909338449</v>
          </cell>
          <cell r="AC22">
            <v>503729.3732730521</v>
          </cell>
          <cell r="AP22">
            <v>39539</v>
          </cell>
          <cell r="AQ22">
            <v>73683</v>
          </cell>
          <cell r="AR22">
            <v>35441</v>
          </cell>
          <cell r="AS22">
            <v>27528</v>
          </cell>
          <cell r="AT22">
            <v>27182</v>
          </cell>
          <cell r="AU22">
            <v>36583</v>
          </cell>
          <cell r="AV22">
            <v>6911</v>
          </cell>
          <cell r="AW22">
            <v>10342</v>
          </cell>
          <cell r="AY22">
            <v>39539</v>
          </cell>
          <cell r="AZ22">
            <v>8948</v>
          </cell>
          <cell r="BA22">
            <v>4615</v>
          </cell>
          <cell r="BB22">
            <v>3976</v>
          </cell>
          <cell r="BC22">
            <v>5875</v>
          </cell>
          <cell r="BD22">
            <v>5768</v>
          </cell>
          <cell r="BE22">
            <v>1346</v>
          </cell>
          <cell r="BF22">
            <v>1798</v>
          </cell>
          <cell r="BH22">
            <v>39539</v>
          </cell>
          <cell r="BI22">
            <v>608.5</v>
          </cell>
          <cell r="BJ22">
            <v>538</v>
          </cell>
          <cell r="BK22">
            <v>496</v>
          </cell>
          <cell r="BL22">
            <v>636.5</v>
          </cell>
          <cell r="BM22">
            <v>767</v>
          </cell>
          <cell r="BN22">
            <v>806</v>
          </cell>
          <cell r="BO22">
            <v>564</v>
          </cell>
          <cell r="BZ22">
            <v>39539</v>
          </cell>
          <cell r="CA22">
            <v>458.5</v>
          </cell>
          <cell r="CB22">
            <v>392</v>
          </cell>
          <cell r="CC22">
            <v>352.5</v>
          </cell>
          <cell r="CD22">
            <v>486.5</v>
          </cell>
          <cell r="CE22">
            <v>617</v>
          </cell>
          <cell r="CF22">
            <v>656</v>
          </cell>
          <cell r="CG22">
            <v>416</v>
          </cell>
        </row>
        <row r="23">
          <cell r="A23">
            <v>39569</v>
          </cell>
          <cell r="B23">
            <v>21</v>
          </cell>
          <cell r="C23">
            <v>2646730.833057397</v>
          </cell>
          <cell r="D23">
            <v>1319198.1131954351</v>
          </cell>
          <cell r="E23">
            <v>600643.73188833846</v>
          </cell>
          <cell r="F23">
            <v>687964.32185882935</v>
          </cell>
          <cell r="G23">
            <v>1321857.3540082574</v>
          </cell>
          <cell r="H23">
            <v>161338.68927463549</v>
          </cell>
          <cell r="I23">
            <v>218722.95671710715</v>
          </cell>
          <cell r="V23">
            <v>39569</v>
          </cell>
          <cell r="W23">
            <v>1347915.5546178906</v>
          </cell>
          <cell r="X23">
            <v>941242.99306406698</v>
          </cell>
          <cell r="Y23">
            <v>549621.73178282776</v>
          </cell>
          <cell r="Z23">
            <v>858525.72053521452</v>
          </cell>
          <cell r="AA23">
            <v>975654.60223706393</v>
          </cell>
          <cell r="AB23">
            <v>181369.24433711456</v>
          </cell>
          <cell r="AC23">
            <v>254394.15342582151</v>
          </cell>
          <cell r="AP23">
            <v>39569</v>
          </cell>
          <cell r="AQ23">
            <v>73670</v>
          </cell>
          <cell r="AR23">
            <v>35431</v>
          </cell>
          <cell r="AS23">
            <v>27502</v>
          </cell>
          <cell r="AT23">
            <v>26927</v>
          </cell>
          <cell r="AU23">
            <v>36588</v>
          </cell>
          <cell r="AV23">
            <v>6863</v>
          </cell>
          <cell r="AW23">
            <v>10282</v>
          </cell>
          <cell r="AY23">
            <v>39569</v>
          </cell>
          <cell r="AZ23">
            <v>8934</v>
          </cell>
          <cell r="BA23">
            <v>4611</v>
          </cell>
          <cell r="BB23">
            <v>3962</v>
          </cell>
          <cell r="BC23">
            <v>5830</v>
          </cell>
          <cell r="BD23">
            <v>5779</v>
          </cell>
          <cell r="BE23">
            <v>1342</v>
          </cell>
          <cell r="BF23">
            <v>1789</v>
          </cell>
          <cell r="BH23">
            <v>39569</v>
          </cell>
          <cell r="BI23">
            <v>375.5</v>
          </cell>
          <cell r="BJ23">
            <v>361.5</v>
          </cell>
          <cell r="BK23">
            <v>171.5</v>
          </cell>
          <cell r="BL23">
            <v>202</v>
          </cell>
          <cell r="BM23">
            <v>411</v>
          </cell>
          <cell r="BN23">
            <v>416.5</v>
          </cell>
          <cell r="BO23">
            <v>222.5</v>
          </cell>
          <cell r="BZ23">
            <v>39569</v>
          </cell>
          <cell r="CA23">
            <v>226.5</v>
          </cell>
          <cell r="CB23">
            <v>224</v>
          </cell>
          <cell r="CC23">
            <v>77.5</v>
          </cell>
          <cell r="CD23">
            <v>102</v>
          </cell>
          <cell r="CE23">
            <v>278</v>
          </cell>
          <cell r="CF23">
            <v>279</v>
          </cell>
          <cell r="CG23">
            <v>112</v>
          </cell>
        </row>
        <row r="24">
          <cell r="A24">
            <v>39600</v>
          </cell>
          <cell r="B24">
            <v>22</v>
          </cell>
          <cell r="C24">
            <v>2308959.7962257122</v>
          </cell>
          <cell r="D24">
            <v>1104129.5609875466</v>
          </cell>
          <cell r="E24">
            <v>473153.99667146598</v>
          </cell>
          <cell r="F24">
            <v>411822.64611527516</v>
          </cell>
          <cell r="G24">
            <v>1119819.6278879486</v>
          </cell>
          <cell r="H24">
            <v>107747.43487161132</v>
          </cell>
          <cell r="I24">
            <v>150749.93724044011</v>
          </cell>
          <cell r="V24">
            <v>39600</v>
          </cell>
          <cell r="W24">
            <v>1266762.6586330622</v>
          </cell>
          <cell r="X24">
            <v>891584.6451491405</v>
          </cell>
          <cell r="Y24">
            <v>540061.00511387247</v>
          </cell>
          <cell r="Z24">
            <v>709082.691103925</v>
          </cell>
          <cell r="AA24">
            <v>830487.31008136971</v>
          </cell>
          <cell r="AB24">
            <v>148647.60675638088</v>
          </cell>
          <cell r="AC24">
            <v>229236.08316224939</v>
          </cell>
          <cell r="AP24">
            <v>39600</v>
          </cell>
          <cell r="AQ24">
            <v>73591</v>
          </cell>
          <cell r="AR24">
            <v>35381</v>
          </cell>
          <cell r="AS24">
            <v>27490</v>
          </cell>
          <cell r="AT24">
            <v>26613</v>
          </cell>
          <cell r="AU24">
            <v>36429</v>
          </cell>
          <cell r="AV24">
            <v>6785</v>
          </cell>
          <cell r="AW24">
            <v>10199</v>
          </cell>
          <cell r="AY24">
            <v>39600</v>
          </cell>
          <cell r="AZ24">
            <v>8919</v>
          </cell>
          <cell r="BA24">
            <v>4590</v>
          </cell>
          <cell r="BB24">
            <v>3961</v>
          </cell>
          <cell r="BC24">
            <v>5806</v>
          </cell>
          <cell r="BD24">
            <v>5770</v>
          </cell>
          <cell r="BE24">
            <v>1339</v>
          </cell>
          <cell r="BF24">
            <v>1787</v>
          </cell>
          <cell r="BH24">
            <v>39600</v>
          </cell>
          <cell r="BI24">
            <v>301.5</v>
          </cell>
          <cell r="BJ24">
            <v>338.5</v>
          </cell>
          <cell r="BK24">
            <v>91.5</v>
          </cell>
          <cell r="BL24">
            <v>126.5</v>
          </cell>
          <cell r="BM24">
            <v>277.5</v>
          </cell>
          <cell r="BN24">
            <v>278.5</v>
          </cell>
          <cell r="BO24">
            <v>120</v>
          </cell>
          <cell r="BZ24">
            <v>39600</v>
          </cell>
          <cell r="CA24">
            <v>167.5</v>
          </cell>
          <cell r="CB24">
            <v>196</v>
          </cell>
          <cell r="CC24">
            <v>34.5</v>
          </cell>
          <cell r="CD24">
            <v>52.5</v>
          </cell>
          <cell r="CE24">
            <v>159.5</v>
          </cell>
          <cell r="CF24">
            <v>157</v>
          </cell>
          <cell r="CG24">
            <v>49.5</v>
          </cell>
        </row>
        <row r="25">
          <cell r="A25">
            <v>39630</v>
          </cell>
          <cell r="B25">
            <v>23</v>
          </cell>
          <cell r="C25">
            <v>1511655.0933820903</v>
          </cell>
          <cell r="D25">
            <v>693130.98094033776</v>
          </cell>
          <cell r="E25">
            <v>358636.73239168694</v>
          </cell>
          <cell r="F25">
            <v>305294.19328588492</v>
          </cell>
          <cell r="G25">
            <v>658209.53017799847</v>
          </cell>
          <cell r="H25">
            <v>59240.197991992536</v>
          </cell>
          <cell r="I25">
            <v>99315.271830008976</v>
          </cell>
          <cell r="V25">
            <v>39630</v>
          </cell>
          <cell r="W25">
            <v>1008773.8755375504</v>
          </cell>
          <cell r="X25">
            <v>676612.57185930456</v>
          </cell>
          <cell r="Y25">
            <v>465628.93686443759</v>
          </cell>
          <cell r="Z25">
            <v>620035.61573870736</v>
          </cell>
          <cell r="AA25">
            <v>561559.75257731962</v>
          </cell>
          <cell r="AB25">
            <v>122527.34371622172</v>
          </cell>
          <cell r="AC25">
            <v>167026.90370645869</v>
          </cell>
          <cell r="AP25">
            <v>39630</v>
          </cell>
          <cell r="AQ25">
            <v>73515</v>
          </cell>
          <cell r="AR25">
            <v>35339</v>
          </cell>
          <cell r="AS25">
            <v>27580</v>
          </cell>
          <cell r="AT25">
            <v>26447</v>
          </cell>
          <cell r="AU25">
            <v>36302</v>
          </cell>
          <cell r="AV25">
            <v>6713</v>
          </cell>
          <cell r="AW25">
            <v>10106</v>
          </cell>
          <cell r="AY25">
            <v>39630</v>
          </cell>
          <cell r="AZ25">
            <v>8909</v>
          </cell>
          <cell r="BA25">
            <v>4580</v>
          </cell>
          <cell r="BB25">
            <v>3947</v>
          </cell>
          <cell r="BC25">
            <v>5787</v>
          </cell>
          <cell r="BD25">
            <v>5731</v>
          </cell>
          <cell r="BE25">
            <v>1336</v>
          </cell>
          <cell r="BF25">
            <v>1780</v>
          </cell>
          <cell r="BH25">
            <v>39630</v>
          </cell>
          <cell r="BI25">
            <v>143</v>
          </cell>
          <cell r="BJ25">
            <v>223</v>
          </cell>
          <cell r="BK25">
            <v>0</v>
          </cell>
          <cell r="BL25">
            <v>9.5</v>
          </cell>
          <cell r="BM25">
            <v>40.5</v>
          </cell>
          <cell r="BN25">
            <v>40.5</v>
          </cell>
          <cell r="BO25">
            <v>3.5</v>
          </cell>
          <cell r="BZ25">
            <v>39630</v>
          </cell>
          <cell r="CA25">
            <v>24</v>
          </cell>
          <cell r="CB25">
            <v>74</v>
          </cell>
          <cell r="CC25">
            <v>0</v>
          </cell>
          <cell r="CD25">
            <v>0</v>
          </cell>
          <cell r="CE25">
            <v>3.5</v>
          </cell>
          <cell r="CF25">
            <v>1</v>
          </cell>
          <cell r="CG25">
            <v>0</v>
          </cell>
        </row>
        <row r="26">
          <cell r="A26">
            <v>39661</v>
          </cell>
          <cell r="B26">
            <v>24</v>
          </cell>
          <cell r="C26">
            <v>1563476.1876119715</v>
          </cell>
          <cell r="D26">
            <v>691843.44734628743</v>
          </cell>
          <cell r="E26">
            <v>380582.98375976854</v>
          </cell>
          <cell r="F26">
            <v>321719.38128197257</v>
          </cell>
          <cell r="G26">
            <v>742136.68891519692</v>
          </cell>
          <cell r="H26">
            <v>63977.357533572482</v>
          </cell>
          <cell r="I26">
            <v>117191.95355123057</v>
          </cell>
          <cell r="V26">
            <v>39661</v>
          </cell>
          <cell r="W26">
            <v>1065876.3942543829</v>
          </cell>
          <cell r="X26">
            <v>726278.26786514814</v>
          </cell>
          <cell r="Y26">
            <v>496757.0677262813</v>
          </cell>
          <cell r="Z26">
            <v>665582.27015418746</v>
          </cell>
          <cell r="AA26">
            <v>635125.10341128591</v>
          </cell>
          <cell r="AB26">
            <v>149230.60557786238</v>
          </cell>
          <cell r="AC26">
            <v>207574.29101085174</v>
          </cell>
          <cell r="AP26">
            <v>39661</v>
          </cell>
          <cell r="AQ26">
            <v>73521</v>
          </cell>
          <cell r="AR26">
            <v>35321</v>
          </cell>
          <cell r="AS26">
            <v>27684</v>
          </cell>
          <cell r="AT26">
            <v>26412</v>
          </cell>
          <cell r="AU26">
            <v>36250</v>
          </cell>
          <cell r="AV26">
            <v>6704</v>
          </cell>
          <cell r="AW26">
            <v>10070</v>
          </cell>
          <cell r="AY26">
            <v>39661</v>
          </cell>
          <cell r="AZ26">
            <v>8895</v>
          </cell>
          <cell r="BA26">
            <v>4583</v>
          </cell>
          <cell r="BB26">
            <v>3965</v>
          </cell>
          <cell r="BC26">
            <v>5768</v>
          </cell>
          <cell r="BD26">
            <v>5728</v>
          </cell>
          <cell r="BE26">
            <v>1334</v>
          </cell>
          <cell r="BF26">
            <v>1771</v>
          </cell>
          <cell r="BH26">
            <v>39661</v>
          </cell>
          <cell r="BI26">
            <v>134</v>
          </cell>
          <cell r="BJ26">
            <v>157</v>
          </cell>
          <cell r="BK26">
            <v>10</v>
          </cell>
          <cell r="BL26">
            <v>38</v>
          </cell>
          <cell r="BM26">
            <v>94.5</v>
          </cell>
          <cell r="BN26">
            <v>88.5</v>
          </cell>
          <cell r="BO26">
            <v>22</v>
          </cell>
          <cell r="BZ26">
            <v>39661</v>
          </cell>
          <cell r="CA26">
            <v>31</v>
          </cell>
          <cell r="CB26">
            <v>37</v>
          </cell>
          <cell r="CC26">
            <v>1</v>
          </cell>
          <cell r="CD26">
            <v>4.5</v>
          </cell>
          <cell r="CE26">
            <v>34.5</v>
          </cell>
          <cell r="CF26">
            <v>29</v>
          </cell>
          <cell r="CG26">
            <v>2.5</v>
          </cell>
        </row>
        <row r="27">
          <cell r="A27">
            <v>39692</v>
          </cell>
          <cell r="B27">
            <v>25</v>
          </cell>
          <cell r="C27">
            <v>1912751.7369408526</v>
          </cell>
          <cell r="D27">
            <v>833434.31634243135</v>
          </cell>
          <cell r="E27">
            <v>468218.3414748708</v>
          </cell>
          <cell r="F27">
            <v>381039.60524184525</v>
          </cell>
          <cell r="G27">
            <v>896551.5183542833</v>
          </cell>
          <cell r="H27">
            <v>87566.251794655123</v>
          </cell>
          <cell r="I27">
            <v>142441.22985106159</v>
          </cell>
          <cell r="V27">
            <v>39692</v>
          </cell>
          <cell r="W27">
            <v>1265022.3327186436</v>
          </cell>
          <cell r="X27">
            <v>786580.16066604876</v>
          </cell>
          <cell r="Y27">
            <v>596874.56479971169</v>
          </cell>
          <cell r="Z27">
            <v>824030.94181559584</v>
          </cell>
          <cell r="AA27">
            <v>716138.54933656263</v>
          </cell>
          <cell r="AB27">
            <v>153440.70732071003</v>
          </cell>
          <cell r="AC27">
            <v>223927.74334272734</v>
          </cell>
          <cell r="AP27">
            <v>39692</v>
          </cell>
          <cell r="AQ27">
            <v>73636</v>
          </cell>
          <cell r="AR27">
            <v>35304</v>
          </cell>
          <cell r="AS27">
            <v>27782</v>
          </cell>
          <cell r="AT27">
            <v>26384</v>
          </cell>
          <cell r="AU27">
            <v>36291</v>
          </cell>
          <cell r="AV27">
            <v>6705</v>
          </cell>
          <cell r="AW27">
            <v>10073</v>
          </cell>
          <cell r="AY27">
            <v>39692</v>
          </cell>
          <cell r="AZ27">
            <v>8899</v>
          </cell>
          <cell r="BA27">
            <v>4592</v>
          </cell>
          <cell r="BB27">
            <v>3975</v>
          </cell>
          <cell r="BC27">
            <v>5768</v>
          </cell>
          <cell r="BD27">
            <v>5722</v>
          </cell>
          <cell r="BE27">
            <v>1335</v>
          </cell>
          <cell r="BF27">
            <v>1764</v>
          </cell>
          <cell r="BH27">
            <v>39692</v>
          </cell>
          <cell r="BI27">
            <v>256.5</v>
          </cell>
          <cell r="BJ27">
            <v>211</v>
          </cell>
          <cell r="BK27">
            <v>61.5</v>
          </cell>
          <cell r="BL27">
            <v>132</v>
          </cell>
          <cell r="BM27">
            <v>233.5</v>
          </cell>
          <cell r="BN27">
            <v>291.5</v>
          </cell>
          <cell r="BO27">
            <v>108</v>
          </cell>
          <cell r="BZ27">
            <v>39692</v>
          </cell>
          <cell r="CA27">
            <v>111</v>
          </cell>
          <cell r="CB27">
            <v>82.5</v>
          </cell>
          <cell r="CC27">
            <v>9.5</v>
          </cell>
          <cell r="CD27">
            <v>48.5</v>
          </cell>
          <cell r="CE27">
            <v>113</v>
          </cell>
          <cell r="CF27">
            <v>152</v>
          </cell>
          <cell r="CG27">
            <v>32.5</v>
          </cell>
        </row>
        <row r="28">
          <cell r="A28">
            <v>39722</v>
          </cell>
          <cell r="B28">
            <v>26</v>
          </cell>
          <cell r="C28">
            <v>4222546.4181692023</v>
          </cell>
          <cell r="D28">
            <v>1935124.9513594266</v>
          </cell>
          <cell r="E28">
            <v>901219.05631258443</v>
          </cell>
          <cell r="F28">
            <v>808808.57415878621</v>
          </cell>
          <cell r="G28">
            <v>2087713.0756247044</v>
          </cell>
          <cell r="H28">
            <v>272297.1099440328</v>
          </cell>
          <cell r="I28">
            <v>344706.81443126284</v>
          </cell>
          <cell r="V28">
            <v>39722</v>
          </cell>
          <cell r="W28">
            <v>2009040.390121432</v>
          </cell>
          <cell r="X28">
            <v>1319405.5309731523</v>
          </cell>
          <cell r="Y28">
            <v>942912.32038597367</v>
          </cell>
          <cell r="Z28">
            <v>1506111.7585194421</v>
          </cell>
          <cell r="AA28">
            <v>1265610.4320959023</v>
          </cell>
          <cell r="AB28">
            <v>287499.42454150703</v>
          </cell>
          <cell r="AC28">
            <v>384249.14336259064</v>
          </cell>
          <cell r="AP28">
            <v>39722</v>
          </cell>
          <cell r="AQ28">
            <v>74003</v>
          </cell>
          <cell r="AR28">
            <v>35502</v>
          </cell>
          <cell r="AS28">
            <v>27989</v>
          </cell>
          <cell r="AT28">
            <v>26718</v>
          </cell>
          <cell r="AU28">
            <v>36428</v>
          </cell>
          <cell r="AV28">
            <v>6764</v>
          </cell>
          <cell r="AW28">
            <v>10183</v>
          </cell>
          <cell r="AY28">
            <v>39722</v>
          </cell>
          <cell r="AZ28">
            <v>8936</v>
          </cell>
          <cell r="BA28">
            <v>4619</v>
          </cell>
          <cell r="BB28">
            <v>3994</v>
          </cell>
          <cell r="BC28">
            <v>5792</v>
          </cell>
          <cell r="BD28">
            <v>5816</v>
          </cell>
          <cell r="BE28">
            <v>1342</v>
          </cell>
          <cell r="BF28">
            <v>1766</v>
          </cell>
          <cell r="BH28">
            <v>39722</v>
          </cell>
          <cell r="BI28">
            <v>532</v>
          </cell>
          <cell r="BJ28">
            <v>434</v>
          </cell>
          <cell r="BK28">
            <v>393.5</v>
          </cell>
          <cell r="BL28">
            <v>500.5</v>
          </cell>
          <cell r="BM28">
            <v>517.5</v>
          </cell>
          <cell r="BN28">
            <v>626</v>
          </cell>
          <cell r="BO28">
            <v>450</v>
          </cell>
          <cell r="BZ28">
            <v>39722</v>
          </cell>
          <cell r="CA28">
            <v>377</v>
          </cell>
          <cell r="CB28">
            <v>280</v>
          </cell>
          <cell r="CC28">
            <v>254</v>
          </cell>
          <cell r="CD28">
            <v>348.5</v>
          </cell>
          <cell r="CE28">
            <v>364</v>
          </cell>
          <cell r="CF28">
            <v>474</v>
          </cell>
          <cell r="CG28">
            <v>309</v>
          </cell>
        </row>
        <row r="29">
          <cell r="A29">
            <v>39753</v>
          </cell>
          <cell r="B29">
            <v>27</v>
          </cell>
          <cell r="C29">
            <v>5800389.324132124</v>
          </cell>
          <cell r="D29">
            <v>2632154.1759033054</v>
          </cell>
          <cell r="E29">
            <v>1713325.772910292</v>
          </cell>
          <cell r="F29">
            <v>1722368.7270542791</v>
          </cell>
          <cell r="G29">
            <v>2648487.9153149207</v>
          </cell>
          <cell r="H29">
            <v>438844.53974050272</v>
          </cell>
          <cell r="I29">
            <v>614971.54494457645</v>
          </cell>
          <cell r="V29">
            <v>39753</v>
          </cell>
          <cell r="W29">
            <v>2619902.7923118463</v>
          </cell>
          <cell r="X29">
            <v>1694120.4225330024</v>
          </cell>
          <cell r="Y29">
            <v>1387630.3045078663</v>
          </cell>
          <cell r="Z29">
            <v>2090067.480647285</v>
          </cell>
          <cell r="AA29">
            <v>1596614.8831498979</v>
          </cell>
          <cell r="AB29">
            <v>418101.56844024872</v>
          </cell>
          <cell r="AC29">
            <v>595209.54840985336</v>
          </cell>
          <cell r="AP29">
            <v>39753</v>
          </cell>
          <cell r="AQ29">
            <v>74275</v>
          </cell>
          <cell r="AR29">
            <v>35650</v>
          </cell>
          <cell r="AS29">
            <v>28246</v>
          </cell>
          <cell r="AT29">
            <v>27229</v>
          </cell>
          <cell r="AU29">
            <v>36692</v>
          </cell>
          <cell r="AV29">
            <v>6872</v>
          </cell>
          <cell r="AW29">
            <v>10344</v>
          </cell>
          <cell r="AY29">
            <v>39753</v>
          </cell>
          <cell r="AZ29">
            <v>9023</v>
          </cell>
          <cell r="BA29">
            <v>4651</v>
          </cell>
          <cell r="BB29">
            <v>4038</v>
          </cell>
          <cell r="BC29">
            <v>5867</v>
          </cell>
          <cell r="BD29">
            <v>5866</v>
          </cell>
          <cell r="BE29">
            <v>1347</v>
          </cell>
          <cell r="BF29">
            <v>1783</v>
          </cell>
          <cell r="BH29">
            <v>39753</v>
          </cell>
          <cell r="BI29">
            <v>572</v>
          </cell>
          <cell r="BJ29">
            <v>496</v>
          </cell>
          <cell r="BK29">
            <v>617.5</v>
          </cell>
          <cell r="BL29">
            <v>734.5</v>
          </cell>
          <cell r="BM29">
            <v>660.5</v>
          </cell>
          <cell r="BN29">
            <v>838</v>
          </cell>
          <cell r="BO29">
            <v>641</v>
          </cell>
          <cell r="BZ29">
            <v>39753</v>
          </cell>
          <cell r="CA29">
            <v>422</v>
          </cell>
          <cell r="CB29">
            <v>346</v>
          </cell>
          <cell r="CC29">
            <v>467.5</v>
          </cell>
          <cell r="CD29">
            <v>584.5</v>
          </cell>
          <cell r="CE29">
            <v>511</v>
          </cell>
          <cell r="CF29">
            <v>688</v>
          </cell>
          <cell r="CG29">
            <v>491</v>
          </cell>
        </row>
        <row r="30">
          <cell r="A30">
            <v>39783</v>
          </cell>
          <cell r="B30">
            <v>28</v>
          </cell>
          <cell r="C30">
            <v>9770189.5082556698</v>
          </cell>
          <cell r="D30">
            <v>4769757.648700634</v>
          </cell>
          <cell r="E30">
            <v>3525082.3281236459</v>
          </cell>
          <cell r="F30">
            <v>3626377.5149200503</v>
          </cell>
          <cell r="G30">
            <v>4743305.0793719888</v>
          </cell>
          <cell r="H30">
            <v>864325.58197690966</v>
          </cell>
          <cell r="I30">
            <v>1226484.3386511018</v>
          </cell>
          <cell r="V30">
            <v>39783</v>
          </cell>
          <cell r="W30">
            <v>4529670.5780289527</v>
          </cell>
          <cell r="X30">
            <v>2905331.0459471182</v>
          </cell>
          <cell r="Y30">
            <v>2876078.1940249857</v>
          </cell>
          <cell r="Z30">
            <v>4339410.1819989439</v>
          </cell>
          <cell r="AA30">
            <v>2570137.0543215228</v>
          </cell>
          <cell r="AB30">
            <v>780323.26550852484</v>
          </cell>
          <cell r="AC30">
            <v>1245316.6801699526</v>
          </cell>
          <cell r="AP30">
            <v>39783</v>
          </cell>
          <cell r="AQ30">
            <v>74539</v>
          </cell>
          <cell r="AR30">
            <v>35805</v>
          </cell>
          <cell r="AS30">
            <v>28436</v>
          </cell>
          <cell r="AT30">
            <v>27550</v>
          </cell>
          <cell r="AU30">
            <v>36837</v>
          </cell>
          <cell r="AV30">
            <v>6907</v>
          </cell>
          <cell r="AW30">
            <v>10437</v>
          </cell>
          <cell r="AY30">
            <v>39783</v>
          </cell>
          <cell r="AZ30">
            <v>9096</v>
          </cell>
          <cell r="BA30">
            <v>4683</v>
          </cell>
          <cell r="BB30">
            <v>4093</v>
          </cell>
          <cell r="BC30">
            <v>5944</v>
          </cell>
          <cell r="BD30">
            <v>5930</v>
          </cell>
          <cell r="BE30">
            <v>1350</v>
          </cell>
          <cell r="BF30">
            <v>1803</v>
          </cell>
          <cell r="BH30">
            <v>39783</v>
          </cell>
          <cell r="BI30">
            <v>989</v>
          </cell>
          <cell r="BJ30">
            <v>811</v>
          </cell>
          <cell r="BK30">
            <v>1074</v>
          </cell>
          <cell r="BL30">
            <v>1277</v>
          </cell>
          <cell r="BM30">
            <v>1187</v>
          </cell>
          <cell r="BN30">
            <v>1300.5</v>
          </cell>
          <cell r="BO30">
            <v>1122.5</v>
          </cell>
          <cell r="BZ30">
            <v>39783</v>
          </cell>
          <cell r="CA30">
            <v>834</v>
          </cell>
          <cell r="CB30">
            <v>656</v>
          </cell>
          <cell r="CC30">
            <v>919</v>
          </cell>
          <cell r="CD30">
            <v>1122</v>
          </cell>
          <cell r="CE30">
            <v>1032</v>
          </cell>
          <cell r="CF30">
            <v>1145.5</v>
          </cell>
          <cell r="CG30">
            <v>967.5</v>
          </cell>
        </row>
        <row r="31">
          <cell r="A31">
            <v>39814</v>
          </cell>
          <cell r="B31">
            <v>29</v>
          </cell>
          <cell r="C31">
            <v>9570859.1872536689</v>
          </cell>
          <cell r="D31">
            <v>4164851.2714966675</v>
          </cell>
          <cell r="E31">
            <v>3622952.9396937746</v>
          </cell>
          <cell r="F31">
            <v>3647750.6015558904</v>
          </cell>
          <cell r="G31">
            <v>4696665.1828079633</v>
          </cell>
          <cell r="H31">
            <v>747609.00851047167</v>
          </cell>
          <cell r="I31">
            <v>1164975.8086815646</v>
          </cell>
          <cell r="V31">
            <v>39814</v>
          </cell>
          <cell r="W31">
            <v>4569183.5432996694</v>
          </cell>
          <cell r="X31">
            <v>2822340.5082285153</v>
          </cell>
          <cell r="Y31">
            <v>3121374.3547513415</v>
          </cell>
          <cell r="Z31">
            <v>4418867</v>
          </cell>
          <cell r="AA31">
            <v>3056599.2340920377</v>
          </cell>
          <cell r="AB31">
            <v>751640.93663612416</v>
          </cell>
          <cell r="AC31">
            <v>1157672.8292718381</v>
          </cell>
          <cell r="AP31">
            <v>39814</v>
          </cell>
          <cell r="AQ31">
            <v>74714</v>
          </cell>
          <cell r="AR31">
            <v>35854</v>
          </cell>
          <cell r="AS31">
            <v>28580</v>
          </cell>
          <cell r="AT31">
            <v>27740</v>
          </cell>
          <cell r="AU31">
            <v>36987</v>
          </cell>
          <cell r="AV31">
            <v>6950</v>
          </cell>
          <cell r="AW31">
            <v>10514</v>
          </cell>
          <cell r="AY31">
            <v>39814</v>
          </cell>
          <cell r="AZ31">
            <v>9139</v>
          </cell>
          <cell r="BA31">
            <v>4705</v>
          </cell>
          <cell r="BB31">
            <v>4116</v>
          </cell>
          <cell r="BC31">
            <v>5792</v>
          </cell>
          <cell r="BD31">
            <v>6007</v>
          </cell>
          <cell r="BE31">
            <v>1360</v>
          </cell>
          <cell r="BF31">
            <v>1816</v>
          </cell>
          <cell r="BH31">
            <v>39814</v>
          </cell>
          <cell r="BI31">
            <v>884</v>
          </cell>
          <cell r="BJ31">
            <v>744.5</v>
          </cell>
          <cell r="BK31">
            <v>927</v>
          </cell>
          <cell r="BL31">
            <v>1080</v>
          </cell>
          <cell r="BM31">
            <v>994</v>
          </cell>
          <cell r="BN31">
            <v>1256.5</v>
          </cell>
          <cell r="BO31">
            <v>976.5</v>
          </cell>
          <cell r="BZ31">
            <v>39814</v>
          </cell>
          <cell r="CA31">
            <v>729</v>
          </cell>
          <cell r="CB31">
            <v>589.5</v>
          </cell>
          <cell r="CC31">
            <v>772</v>
          </cell>
          <cell r="CD31">
            <v>925</v>
          </cell>
          <cell r="CE31">
            <v>839</v>
          </cell>
          <cell r="CF31">
            <v>1101.5</v>
          </cell>
          <cell r="CG31">
            <v>821.5</v>
          </cell>
        </row>
        <row r="32">
          <cell r="A32">
            <v>39845</v>
          </cell>
          <cell r="B32">
            <v>30</v>
          </cell>
          <cell r="C32">
            <v>6648236.377855706</v>
          </cell>
          <cell r="D32">
            <v>2984652.3740329738</v>
          </cell>
          <cell r="E32">
            <v>2505392.1821319158</v>
          </cell>
          <cell r="F32">
            <v>2462509.0659794044</v>
          </cell>
          <cell r="G32">
            <v>3395115.6581531595</v>
          </cell>
          <cell r="H32">
            <v>613070.4482946411</v>
          </cell>
          <cell r="I32">
            <v>836439.89355219912</v>
          </cell>
          <cell r="V32">
            <v>39845</v>
          </cell>
          <cell r="W32">
            <v>3335276.8459866247</v>
          </cell>
          <cell r="X32">
            <v>2014847.7607556209</v>
          </cell>
          <cell r="Y32">
            <v>2142641.8003379065</v>
          </cell>
          <cell r="Z32">
            <v>2914959</v>
          </cell>
          <cell r="AA32">
            <v>2097703.7643080116</v>
          </cell>
          <cell r="AB32">
            <v>617412.17798509146</v>
          </cell>
          <cell r="AC32">
            <v>840677.05770689691</v>
          </cell>
          <cell r="AP32">
            <v>39845</v>
          </cell>
          <cell r="AQ32">
            <v>74733</v>
          </cell>
          <cell r="AR32">
            <v>35864</v>
          </cell>
          <cell r="AS32">
            <v>28632</v>
          </cell>
          <cell r="AT32">
            <v>27710</v>
          </cell>
          <cell r="AU32">
            <v>36941</v>
          </cell>
          <cell r="AV32">
            <v>6957</v>
          </cell>
          <cell r="AW32">
            <v>10500</v>
          </cell>
          <cell r="AY32">
            <v>39845</v>
          </cell>
          <cell r="AZ32">
            <v>9154</v>
          </cell>
          <cell r="BA32">
            <v>4704</v>
          </cell>
          <cell r="BB32">
            <v>4126</v>
          </cell>
          <cell r="BC32">
            <v>5867</v>
          </cell>
          <cell r="BD32">
            <v>6017</v>
          </cell>
          <cell r="BE32">
            <v>1356</v>
          </cell>
          <cell r="BF32">
            <v>1816</v>
          </cell>
          <cell r="BH32">
            <v>39845</v>
          </cell>
          <cell r="BI32">
            <v>757</v>
          </cell>
          <cell r="BJ32">
            <v>661</v>
          </cell>
          <cell r="BK32">
            <v>782</v>
          </cell>
          <cell r="BL32">
            <v>844.5</v>
          </cell>
          <cell r="BM32">
            <v>824.5</v>
          </cell>
          <cell r="BN32">
            <v>970.5</v>
          </cell>
          <cell r="BO32">
            <v>816.5</v>
          </cell>
          <cell r="BZ32">
            <v>39845</v>
          </cell>
          <cell r="CA32">
            <v>617</v>
          </cell>
          <cell r="CB32">
            <v>521</v>
          </cell>
          <cell r="CC32">
            <v>642</v>
          </cell>
          <cell r="CD32">
            <v>704.5</v>
          </cell>
          <cell r="CE32">
            <v>684.5</v>
          </cell>
          <cell r="CF32">
            <v>830.5</v>
          </cell>
          <cell r="CG32">
            <v>676.5</v>
          </cell>
        </row>
        <row r="33">
          <cell r="A33">
            <v>39873</v>
          </cell>
          <cell r="B33">
            <v>31</v>
          </cell>
          <cell r="C33">
            <v>6942576.5649219332</v>
          </cell>
          <cell r="D33">
            <v>3324716.1933101262</v>
          </cell>
          <cell r="E33">
            <v>2426371.9193256591</v>
          </cell>
          <cell r="F33">
            <v>2375028.3224422811</v>
          </cell>
          <cell r="G33">
            <v>3698897.1334055047</v>
          </cell>
          <cell r="H33">
            <v>543145.62012327043</v>
          </cell>
          <cell r="I33">
            <v>862295.24647122482</v>
          </cell>
          <cell r="V33">
            <v>39873</v>
          </cell>
          <cell r="W33">
            <v>3308138.2273258963</v>
          </cell>
          <cell r="X33">
            <v>2174954.5765362126</v>
          </cell>
          <cell r="Y33">
            <v>1984944.8353535281</v>
          </cell>
          <cell r="Z33">
            <v>2707184</v>
          </cell>
          <cell r="AA33">
            <v>2317303.4198328638</v>
          </cell>
          <cell r="AB33">
            <v>519561.55461968324</v>
          </cell>
          <cell r="AC33">
            <v>868732.02554745309</v>
          </cell>
          <cell r="AP33">
            <v>39873</v>
          </cell>
          <cell r="AQ33">
            <v>74844</v>
          </cell>
          <cell r="AR33">
            <v>35635</v>
          </cell>
          <cell r="AS33">
            <v>28657</v>
          </cell>
          <cell r="AT33">
            <v>27620</v>
          </cell>
          <cell r="AU33">
            <v>36854</v>
          </cell>
          <cell r="AV33">
            <v>6934</v>
          </cell>
          <cell r="AW33">
            <v>10479</v>
          </cell>
          <cell r="AY33">
            <v>39873</v>
          </cell>
          <cell r="AZ33">
            <v>9143</v>
          </cell>
          <cell r="BA33">
            <v>4697</v>
          </cell>
          <cell r="BB33">
            <v>4137</v>
          </cell>
          <cell r="BC33">
            <v>5944</v>
          </cell>
          <cell r="BD33">
            <v>6039</v>
          </cell>
          <cell r="BE33">
            <v>1352</v>
          </cell>
          <cell r="BF33">
            <v>1816</v>
          </cell>
          <cell r="BH33">
            <v>39873</v>
          </cell>
          <cell r="BI33">
            <v>715.5</v>
          </cell>
          <cell r="BJ33">
            <v>724</v>
          </cell>
          <cell r="BK33">
            <v>699</v>
          </cell>
          <cell r="BL33">
            <v>808</v>
          </cell>
          <cell r="BM33">
            <v>887</v>
          </cell>
          <cell r="BN33">
            <v>953.5</v>
          </cell>
          <cell r="BO33">
            <v>766.5</v>
          </cell>
          <cell r="BZ33">
            <v>39873</v>
          </cell>
          <cell r="CA33">
            <v>570.5</v>
          </cell>
          <cell r="CB33">
            <v>569</v>
          </cell>
          <cell r="CC33">
            <v>544</v>
          </cell>
          <cell r="CD33">
            <v>653</v>
          </cell>
          <cell r="CE33">
            <v>732</v>
          </cell>
          <cell r="CF33">
            <v>798.5</v>
          </cell>
          <cell r="CG33">
            <v>611.5</v>
          </cell>
        </row>
        <row r="34">
          <cell r="A34">
            <v>39904</v>
          </cell>
          <cell r="B34">
            <v>32</v>
          </cell>
          <cell r="C34">
            <v>3819018.6459909207</v>
          </cell>
          <cell r="D34">
            <v>1765150.1529463404</v>
          </cell>
          <cell r="E34">
            <v>1086066.7483284194</v>
          </cell>
          <cell r="F34">
            <v>1125198.45273432</v>
          </cell>
          <cell r="G34">
            <v>1694907.3095428476</v>
          </cell>
          <cell r="H34">
            <v>240635.38425449096</v>
          </cell>
          <cell r="I34">
            <v>363107.30620266148</v>
          </cell>
          <cell r="V34">
            <v>39904</v>
          </cell>
          <cell r="W34">
            <v>1799457.0075831439</v>
          </cell>
          <cell r="X34">
            <v>1164985.0213014288</v>
          </cell>
          <cell r="Y34">
            <v>904054.8939208854</v>
          </cell>
          <cell r="Z34">
            <v>1308898.0771945417</v>
          </cell>
          <cell r="AA34">
            <v>1091565.4719063863</v>
          </cell>
          <cell r="AB34">
            <v>224191.67399396098</v>
          </cell>
          <cell r="AC34">
            <v>360771.85409965285</v>
          </cell>
          <cell r="AP34">
            <v>39904</v>
          </cell>
          <cell r="AQ34">
            <v>74772</v>
          </cell>
          <cell r="AR34">
            <v>35582</v>
          </cell>
          <cell r="AS34">
            <v>28589</v>
          </cell>
          <cell r="AT34">
            <v>27375</v>
          </cell>
          <cell r="AU34">
            <v>36746</v>
          </cell>
          <cell r="AV34">
            <v>6889</v>
          </cell>
          <cell r="AW34">
            <v>10396</v>
          </cell>
          <cell r="AY34">
            <v>39904</v>
          </cell>
          <cell r="AZ34">
            <v>9142</v>
          </cell>
          <cell r="BA34">
            <v>4688</v>
          </cell>
          <cell r="BB34">
            <v>4123</v>
          </cell>
          <cell r="BC34">
            <v>5961</v>
          </cell>
          <cell r="BD34">
            <v>5991</v>
          </cell>
          <cell r="BE34">
            <v>1345</v>
          </cell>
          <cell r="BF34">
            <v>1808</v>
          </cell>
          <cell r="BH34">
            <v>39904</v>
          </cell>
          <cell r="BI34">
            <v>518</v>
          </cell>
          <cell r="BJ34">
            <v>548</v>
          </cell>
          <cell r="BK34">
            <v>394.5</v>
          </cell>
          <cell r="BL34">
            <v>504</v>
          </cell>
          <cell r="BM34">
            <v>671</v>
          </cell>
          <cell r="BN34">
            <v>692.5</v>
          </cell>
          <cell r="BO34">
            <v>482</v>
          </cell>
          <cell r="BZ34">
            <v>39904</v>
          </cell>
          <cell r="CA34">
            <v>368</v>
          </cell>
          <cell r="CB34">
            <v>398</v>
          </cell>
          <cell r="CC34">
            <v>260</v>
          </cell>
          <cell r="CD34">
            <v>358</v>
          </cell>
          <cell r="CE34">
            <v>521</v>
          </cell>
          <cell r="CF34">
            <v>542.5</v>
          </cell>
          <cell r="CG34">
            <v>340.5</v>
          </cell>
        </row>
        <row r="35">
          <cell r="A35">
            <v>39934</v>
          </cell>
          <cell r="B35">
            <v>33</v>
          </cell>
          <cell r="C35">
            <v>2280080.8552290918</v>
          </cell>
          <cell r="D35">
            <v>1143986.7566347676</v>
          </cell>
          <cell r="E35">
            <v>609071.95444799389</v>
          </cell>
          <cell r="F35">
            <v>595924.43368814676</v>
          </cell>
          <cell r="G35">
            <v>1498983.4613984372</v>
          </cell>
          <cell r="H35">
            <v>177853.29987080753</v>
          </cell>
          <cell r="I35">
            <v>246300.23873075517</v>
          </cell>
          <cell r="V35">
            <v>39934</v>
          </cell>
          <cell r="W35">
            <v>1212982.6238165689</v>
          </cell>
          <cell r="X35">
            <v>854795.92706350039</v>
          </cell>
          <cell r="Y35">
            <v>575241.9403001949</v>
          </cell>
          <cell r="Z35">
            <v>781569.50881973561</v>
          </cell>
          <cell r="AA35">
            <v>977835.21785973641</v>
          </cell>
          <cell r="AB35">
            <v>167385.20438565599</v>
          </cell>
          <cell r="AC35">
            <v>265733.57775460766</v>
          </cell>
          <cell r="AP35">
            <v>39934</v>
          </cell>
          <cell r="AQ35">
            <v>74684</v>
          </cell>
          <cell r="AR35">
            <v>35477</v>
          </cell>
          <cell r="AS35">
            <v>28535</v>
          </cell>
          <cell r="AT35">
            <v>27096</v>
          </cell>
          <cell r="AU35">
            <v>36646</v>
          </cell>
          <cell r="AV35">
            <v>6832</v>
          </cell>
          <cell r="AW35">
            <v>10302</v>
          </cell>
          <cell r="AY35">
            <v>39934</v>
          </cell>
          <cell r="AZ35">
            <v>9099</v>
          </cell>
          <cell r="BA35">
            <v>4673</v>
          </cell>
          <cell r="BB35">
            <v>4101</v>
          </cell>
          <cell r="BC35">
            <v>5928</v>
          </cell>
          <cell r="BD35">
            <v>5949</v>
          </cell>
          <cell r="BE35">
            <v>1339</v>
          </cell>
          <cell r="BF35">
            <v>1793</v>
          </cell>
          <cell r="BH35">
            <v>39934</v>
          </cell>
          <cell r="BI35">
            <v>361</v>
          </cell>
          <cell r="BJ35">
            <v>402.5</v>
          </cell>
          <cell r="BK35">
            <v>168.5</v>
          </cell>
          <cell r="BL35">
            <v>259</v>
          </cell>
          <cell r="BM35">
            <v>381.5</v>
          </cell>
          <cell r="BN35">
            <v>416</v>
          </cell>
          <cell r="BO35">
            <v>234.5</v>
          </cell>
          <cell r="BZ35">
            <v>39934</v>
          </cell>
          <cell r="CA35">
            <v>210</v>
          </cell>
          <cell r="CB35">
            <v>248</v>
          </cell>
          <cell r="CC35">
            <v>74</v>
          </cell>
          <cell r="CD35">
            <v>156.5</v>
          </cell>
          <cell r="CE35">
            <v>253.5</v>
          </cell>
          <cell r="CF35">
            <v>285</v>
          </cell>
          <cell r="CG35">
            <v>128.5</v>
          </cell>
        </row>
        <row r="36">
          <cell r="A36">
            <v>39965</v>
          </cell>
          <cell r="B36">
            <v>34</v>
          </cell>
          <cell r="C36">
            <v>1615697.8121175978</v>
          </cell>
          <cell r="D36">
            <v>732724.64930058597</v>
          </cell>
          <cell r="E36">
            <v>414798.41373352165</v>
          </cell>
          <cell r="F36">
            <v>375810.12484829465</v>
          </cell>
          <cell r="G36">
            <v>704979.16394264356</v>
          </cell>
          <cell r="H36">
            <v>73037.405596731012</v>
          </cell>
          <cell r="I36">
            <v>106964.43046062542</v>
          </cell>
          <cell r="V36">
            <v>39965</v>
          </cell>
          <cell r="W36">
            <v>1036679.6086548228</v>
          </cell>
          <cell r="X36">
            <v>716960.13594230125</v>
          </cell>
          <cell r="Y36">
            <v>496111.31521621085</v>
          </cell>
          <cell r="Z36">
            <v>666098.94018666516</v>
          </cell>
          <cell r="AA36">
            <v>614718.61317016033</v>
          </cell>
          <cell r="AB36">
            <v>109917.61306992518</v>
          </cell>
          <cell r="AC36">
            <v>180077.77375991447</v>
          </cell>
          <cell r="AP36">
            <v>39965</v>
          </cell>
          <cell r="AQ36">
            <v>74584</v>
          </cell>
          <cell r="AR36">
            <v>35364</v>
          </cell>
          <cell r="AS36">
            <v>28551</v>
          </cell>
          <cell r="AT36">
            <v>26884</v>
          </cell>
          <cell r="AU36">
            <v>36508</v>
          </cell>
          <cell r="AV36">
            <v>6754</v>
          </cell>
          <cell r="AW36">
            <v>10200</v>
          </cell>
          <cell r="AY36">
            <v>39965</v>
          </cell>
          <cell r="AZ36">
            <v>9065</v>
          </cell>
          <cell r="BA36">
            <v>4652</v>
          </cell>
          <cell r="BB36">
            <v>4092</v>
          </cell>
          <cell r="BC36">
            <v>5889</v>
          </cell>
          <cell r="BD36">
            <v>5914</v>
          </cell>
          <cell r="BE36">
            <v>1336</v>
          </cell>
          <cell r="BF36">
            <v>1789</v>
          </cell>
          <cell r="BH36">
            <v>39965</v>
          </cell>
          <cell r="BI36">
            <v>124.5</v>
          </cell>
          <cell r="BJ36">
            <v>214.5</v>
          </cell>
          <cell r="BK36">
            <v>15</v>
          </cell>
          <cell r="BL36">
            <v>27.5</v>
          </cell>
          <cell r="BM36">
            <v>156.5</v>
          </cell>
          <cell r="BN36">
            <v>190.5</v>
          </cell>
          <cell r="BO36">
            <v>35</v>
          </cell>
          <cell r="BZ36">
            <v>39965</v>
          </cell>
          <cell r="CA36">
            <v>21.5</v>
          </cell>
          <cell r="CB36">
            <v>82</v>
          </cell>
          <cell r="CC36">
            <v>1</v>
          </cell>
          <cell r="CD36">
            <v>2.5</v>
          </cell>
          <cell r="CE36">
            <v>46</v>
          </cell>
          <cell r="CF36">
            <v>78.5</v>
          </cell>
          <cell r="CG36">
            <v>3.5</v>
          </cell>
        </row>
        <row r="37">
          <cell r="A37">
            <v>39995</v>
          </cell>
          <cell r="B37">
            <v>35</v>
          </cell>
          <cell r="C37">
            <v>1331739.6963582891</v>
          </cell>
          <cell r="D37">
            <v>581320.62931283086</v>
          </cell>
          <cell r="E37">
            <v>361269.60068128729</v>
          </cell>
          <cell r="F37">
            <v>286079.07364759262</v>
          </cell>
          <cell r="G37">
            <v>682619.72562652011</v>
          </cell>
          <cell r="H37">
            <v>63178.292008097545</v>
          </cell>
          <cell r="I37">
            <v>98431.982365382355</v>
          </cell>
          <cell r="V37">
            <v>39995</v>
          </cell>
          <cell r="W37">
            <v>848769.49340741581</v>
          </cell>
          <cell r="X37">
            <v>581142.83579108317</v>
          </cell>
          <cell r="Y37">
            <v>460338.41234204988</v>
          </cell>
          <cell r="Z37">
            <v>591784.25845945114</v>
          </cell>
          <cell r="AA37">
            <v>549973.35229875951</v>
          </cell>
          <cell r="AB37">
            <v>123818.09245564981</v>
          </cell>
          <cell r="AC37">
            <v>176714.55524559069</v>
          </cell>
          <cell r="AP37">
            <v>39995</v>
          </cell>
          <cell r="AQ37">
            <v>74383</v>
          </cell>
          <cell r="AR37">
            <v>35182</v>
          </cell>
          <cell r="AS37">
            <v>28531</v>
          </cell>
          <cell r="AT37">
            <v>26638</v>
          </cell>
          <cell r="AU37">
            <v>36352</v>
          </cell>
          <cell r="AV37">
            <v>6701</v>
          </cell>
          <cell r="AW37">
            <v>10145</v>
          </cell>
          <cell r="AY37">
            <v>39995</v>
          </cell>
          <cell r="AZ37">
            <v>9020</v>
          </cell>
          <cell r="BA37">
            <v>4639</v>
          </cell>
          <cell r="BB37">
            <v>4081</v>
          </cell>
          <cell r="BC37">
            <v>5869</v>
          </cell>
          <cell r="BD37">
            <v>5894</v>
          </cell>
          <cell r="BE37">
            <v>1332</v>
          </cell>
          <cell r="BF37">
            <v>1791</v>
          </cell>
          <cell r="BH37">
            <v>39995</v>
          </cell>
          <cell r="BI37">
            <v>64.5</v>
          </cell>
          <cell r="BJ37">
            <v>157</v>
          </cell>
          <cell r="BK37">
            <v>0</v>
          </cell>
          <cell r="BL37">
            <v>12</v>
          </cell>
          <cell r="BM37">
            <v>45.5</v>
          </cell>
          <cell r="BN37">
            <v>41</v>
          </cell>
          <cell r="BO37">
            <v>0.5</v>
          </cell>
          <cell r="BZ37">
            <v>39995</v>
          </cell>
          <cell r="CA37">
            <v>10.5</v>
          </cell>
          <cell r="CB37">
            <v>38.5</v>
          </cell>
          <cell r="CC37">
            <v>0</v>
          </cell>
          <cell r="CD37">
            <v>0</v>
          </cell>
          <cell r="CE37">
            <v>14</v>
          </cell>
          <cell r="CF37">
            <v>6.5</v>
          </cell>
          <cell r="CG37">
            <v>0</v>
          </cell>
        </row>
        <row r="38">
          <cell r="A38">
            <v>40026</v>
          </cell>
          <cell r="B38">
            <v>36</v>
          </cell>
          <cell r="C38">
            <v>1465194.8794384699</v>
          </cell>
          <cell r="D38">
            <v>659925.55940240796</v>
          </cell>
          <cell r="E38">
            <v>404753.61569456116</v>
          </cell>
          <cell r="F38">
            <v>323255.94546456099</v>
          </cell>
          <cell r="G38">
            <v>702899.19339285279</v>
          </cell>
          <cell r="H38">
            <v>65754.978325753356</v>
          </cell>
          <cell r="I38">
            <v>113479.82828139391</v>
          </cell>
          <cell r="V38">
            <v>40026</v>
          </cell>
          <cell r="W38">
            <v>986599.81272154232</v>
          </cell>
          <cell r="X38">
            <v>694544.97221853747</v>
          </cell>
          <cell r="Y38">
            <v>490434.37799916381</v>
          </cell>
          <cell r="Z38">
            <v>655572.83706075652</v>
          </cell>
          <cell r="AA38">
            <v>573091.74832819775</v>
          </cell>
          <cell r="AB38">
            <v>128128.19844547824</v>
          </cell>
          <cell r="AC38">
            <v>190170.05322632406</v>
          </cell>
          <cell r="AP38">
            <v>40026</v>
          </cell>
          <cell r="AQ38">
            <v>74423</v>
          </cell>
          <cell r="AR38">
            <v>35118</v>
          </cell>
          <cell r="AS38">
            <v>28597</v>
          </cell>
          <cell r="AT38">
            <v>26545</v>
          </cell>
          <cell r="AU38">
            <v>36324</v>
          </cell>
          <cell r="AV38">
            <v>6669</v>
          </cell>
          <cell r="AW38">
            <v>10094</v>
          </cell>
          <cell r="AY38">
            <v>40026</v>
          </cell>
          <cell r="AZ38">
            <v>8997</v>
          </cell>
          <cell r="BA38">
            <v>4624</v>
          </cell>
          <cell r="BB38">
            <v>4068</v>
          </cell>
          <cell r="BC38">
            <v>5857</v>
          </cell>
          <cell r="BD38">
            <v>5851</v>
          </cell>
          <cell r="BE38">
            <v>1332</v>
          </cell>
          <cell r="BF38">
            <v>1781</v>
          </cell>
          <cell r="BH38">
            <v>40026</v>
          </cell>
          <cell r="BI38">
            <v>90.5</v>
          </cell>
          <cell r="BJ38">
            <v>158.5</v>
          </cell>
          <cell r="BK38">
            <v>1.5</v>
          </cell>
          <cell r="BL38">
            <v>17.5</v>
          </cell>
          <cell r="BM38">
            <v>66</v>
          </cell>
          <cell r="BN38">
            <v>75.5</v>
          </cell>
          <cell r="BO38">
            <v>6.5</v>
          </cell>
          <cell r="BZ38">
            <v>40026</v>
          </cell>
          <cell r="CA38">
            <v>7.5</v>
          </cell>
          <cell r="CB38">
            <v>27.5</v>
          </cell>
          <cell r="CC38">
            <v>0</v>
          </cell>
          <cell r="CD38">
            <v>1.5</v>
          </cell>
          <cell r="CE38">
            <v>12</v>
          </cell>
          <cell r="CF38">
            <v>21.5</v>
          </cell>
          <cell r="CG38">
            <v>0</v>
          </cell>
        </row>
        <row r="39">
          <cell r="A39">
            <v>40057</v>
          </cell>
          <cell r="B39">
            <v>37</v>
          </cell>
          <cell r="C39">
            <v>1624842.040133195</v>
          </cell>
          <cell r="D39">
            <v>722222.798720313</v>
          </cell>
          <cell r="E39">
            <v>425836.73000321042</v>
          </cell>
          <cell r="F39">
            <v>375544.43114328163</v>
          </cell>
          <cell r="G39">
            <v>835657.27802543086</v>
          </cell>
          <cell r="H39">
            <v>95750.517976638774</v>
          </cell>
          <cell r="I39">
            <v>128261.20399793045</v>
          </cell>
          <cell r="V39">
            <v>40057</v>
          </cell>
          <cell r="W39">
            <v>1019204.5243598364</v>
          </cell>
          <cell r="X39">
            <v>724033.55756375182</v>
          </cell>
          <cell r="Y39">
            <v>540995.65185441996</v>
          </cell>
          <cell r="Z39">
            <v>746001.26622199186</v>
          </cell>
          <cell r="AA39">
            <v>651141.8751514802</v>
          </cell>
          <cell r="AB39">
            <v>147014.49785131591</v>
          </cell>
          <cell r="AC39">
            <v>238175.62699720389</v>
          </cell>
          <cell r="AP39">
            <v>40057</v>
          </cell>
          <cell r="AQ39">
            <v>74432</v>
          </cell>
          <cell r="AR39">
            <v>35156</v>
          </cell>
          <cell r="AS39">
            <v>28641</v>
          </cell>
          <cell r="AT39">
            <v>26519</v>
          </cell>
          <cell r="AU39">
            <v>36332</v>
          </cell>
          <cell r="AV39">
            <v>6651</v>
          </cell>
          <cell r="AW39">
            <v>10068</v>
          </cell>
          <cell r="AY39">
            <v>40057</v>
          </cell>
          <cell r="AZ39">
            <v>8965</v>
          </cell>
          <cell r="BA39">
            <v>4620</v>
          </cell>
          <cell r="BB39">
            <v>4067</v>
          </cell>
          <cell r="BC39">
            <v>5831</v>
          </cell>
          <cell r="BD39">
            <v>5841</v>
          </cell>
          <cell r="BE39">
            <v>1335</v>
          </cell>
          <cell r="BF39">
            <v>1779</v>
          </cell>
          <cell r="BH39">
            <v>40057</v>
          </cell>
          <cell r="BI39">
            <v>172.5</v>
          </cell>
          <cell r="BJ39">
            <v>171</v>
          </cell>
          <cell r="BK39">
            <v>35</v>
          </cell>
          <cell r="BL39">
            <v>126.5</v>
          </cell>
          <cell r="BM39">
            <v>186.5</v>
          </cell>
          <cell r="BN39">
            <v>184.5</v>
          </cell>
          <cell r="BO39">
            <v>70.5</v>
          </cell>
          <cell r="BZ39">
            <v>40057</v>
          </cell>
          <cell r="CA39">
            <v>61</v>
          </cell>
          <cell r="CB39">
            <v>60</v>
          </cell>
          <cell r="CC39">
            <v>10.5</v>
          </cell>
          <cell r="CD39">
            <v>58</v>
          </cell>
          <cell r="CE39">
            <v>94</v>
          </cell>
          <cell r="CF39">
            <v>88</v>
          </cell>
          <cell r="CG39">
            <v>25</v>
          </cell>
        </row>
        <row r="40">
          <cell r="A40">
            <v>40087</v>
          </cell>
          <cell r="B40">
            <v>38</v>
          </cell>
          <cell r="C40">
            <v>3855051.1843119417</v>
          </cell>
          <cell r="D40">
            <v>1759714.1768203196</v>
          </cell>
          <cell r="E40">
            <v>1112395.1281337163</v>
          </cell>
          <cell r="F40">
            <v>951088.51073402259</v>
          </cell>
          <cell r="G40">
            <v>2378764.5332034412</v>
          </cell>
          <cell r="H40">
            <v>301320.17210829217</v>
          </cell>
          <cell r="I40">
            <v>407764.29468826659</v>
          </cell>
          <cell r="V40">
            <v>40087</v>
          </cell>
          <cell r="W40">
            <v>1815568.4215475714</v>
          </cell>
          <cell r="X40">
            <v>1202753.8804199346</v>
          </cell>
          <cell r="Y40">
            <v>1062056.7162290947</v>
          </cell>
          <cell r="Z40">
            <v>1617829.9818033993</v>
          </cell>
          <cell r="AA40">
            <v>1353493.7976471565</v>
          </cell>
          <cell r="AB40">
            <v>314577.53506733535</v>
          </cell>
          <cell r="AC40">
            <v>483210.66728550813</v>
          </cell>
          <cell r="AP40">
            <v>40087</v>
          </cell>
          <cell r="AQ40">
            <v>74724</v>
          </cell>
          <cell r="AR40">
            <v>35273</v>
          </cell>
          <cell r="AS40">
            <v>28875</v>
          </cell>
          <cell r="AT40">
            <v>26899</v>
          </cell>
          <cell r="AU40">
            <v>36579</v>
          </cell>
          <cell r="AV40">
            <v>6752</v>
          </cell>
          <cell r="AW40">
            <v>10228</v>
          </cell>
          <cell r="AY40">
            <v>40087</v>
          </cell>
          <cell r="AZ40">
            <v>8999</v>
          </cell>
          <cell r="BA40">
            <v>4630</v>
          </cell>
          <cell r="BB40">
            <v>4078</v>
          </cell>
          <cell r="BC40">
            <v>5875</v>
          </cell>
          <cell r="BD40">
            <v>5887</v>
          </cell>
          <cell r="BE40">
            <v>1337</v>
          </cell>
          <cell r="BF40">
            <v>1789</v>
          </cell>
          <cell r="BH40">
            <v>40087</v>
          </cell>
          <cell r="BI40">
            <v>465</v>
          </cell>
          <cell r="BJ40">
            <v>442</v>
          </cell>
          <cell r="BK40">
            <v>455.5</v>
          </cell>
          <cell r="BL40">
            <v>574.5</v>
          </cell>
          <cell r="BM40">
            <v>660.5</v>
          </cell>
          <cell r="BN40">
            <v>735</v>
          </cell>
          <cell r="BO40">
            <v>531.5</v>
          </cell>
          <cell r="BZ40">
            <v>40087</v>
          </cell>
          <cell r="CA40">
            <v>320</v>
          </cell>
          <cell r="CB40">
            <v>287</v>
          </cell>
          <cell r="CC40">
            <v>300.5</v>
          </cell>
          <cell r="CD40">
            <v>419.5</v>
          </cell>
          <cell r="CE40">
            <v>505.5</v>
          </cell>
          <cell r="CF40">
            <v>580</v>
          </cell>
          <cell r="CG40">
            <v>376.5</v>
          </cell>
        </row>
        <row r="41">
          <cell r="A41">
            <v>40118</v>
          </cell>
          <cell r="B41">
            <v>39</v>
          </cell>
          <cell r="C41">
            <v>6450269.6693113875</v>
          </cell>
          <cell r="D41">
            <v>3134216.5750755584</v>
          </cell>
          <cell r="E41">
            <v>1919674.8806818998</v>
          </cell>
          <cell r="F41">
            <v>1963340.8749311541</v>
          </cell>
          <cell r="G41">
            <v>3273614.7910835878</v>
          </cell>
          <cell r="H41">
            <v>516063.75825627026</v>
          </cell>
          <cell r="I41">
            <v>741120.45066014177</v>
          </cell>
          <cell r="V41">
            <v>40118</v>
          </cell>
          <cell r="W41">
            <v>2744849.6326479889</v>
          </cell>
          <cell r="X41">
            <v>1818152.4409275211</v>
          </cell>
          <cell r="Y41">
            <v>1483403.8190432556</v>
          </cell>
          <cell r="Z41">
            <v>2247419.1073812344</v>
          </cell>
          <cell r="AA41">
            <v>1808511.727097126</v>
          </cell>
          <cell r="AB41">
            <v>499890.72248888027</v>
          </cell>
          <cell r="AC41">
            <v>730307.55041399377</v>
          </cell>
          <cell r="AP41">
            <v>40118</v>
          </cell>
          <cell r="AQ41">
            <v>75044</v>
          </cell>
          <cell r="AR41">
            <v>35425</v>
          </cell>
          <cell r="AS41">
            <v>29154</v>
          </cell>
          <cell r="AT41">
            <v>27438</v>
          </cell>
          <cell r="AU41">
            <v>36837</v>
          </cell>
          <cell r="AV41">
            <v>6854</v>
          </cell>
          <cell r="AW41">
            <v>10381</v>
          </cell>
          <cell r="AY41">
            <v>40118</v>
          </cell>
          <cell r="AZ41">
            <v>9057</v>
          </cell>
          <cell r="BA41">
            <v>4662</v>
          </cell>
          <cell r="BB41">
            <v>4116</v>
          </cell>
          <cell r="BC41">
            <v>5947</v>
          </cell>
          <cell r="BD41">
            <v>5946</v>
          </cell>
          <cell r="BE41">
            <v>1347</v>
          </cell>
          <cell r="BF41">
            <v>1810</v>
          </cell>
          <cell r="BH41">
            <v>40118</v>
          </cell>
          <cell r="BI41">
            <v>584</v>
          </cell>
          <cell r="BJ41">
            <v>556.5</v>
          </cell>
          <cell r="BK41">
            <v>593.5</v>
          </cell>
          <cell r="BL41">
            <v>807.5</v>
          </cell>
          <cell r="BM41">
            <v>809.5</v>
          </cell>
          <cell r="BN41">
            <v>931</v>
          </cell>
          <cell r="BO41">
            <v>693</v>
          </cell>
          <cell r="BZ41">
            <v>40118</v>
          </cell>
          <cell r="CA41">
            <v>434</v>
          </cell>
          <cell r="CB41">
            <v>406.5</v>
          </cell>
          <cell r="CC41">
            <v>443.5</v>
          </cell>
          <cell r="CD41">
            <v>657.5</v>
          </cell>
          <cell r="CE41">
            <v>659.5</v>
          </cell>
          <cell r="CF41">
            <v>781</v>
          </cell>
          <cell r="CG41">
            <v>543</v>
          </cell>
        </row>
        <row r="42">
          <cell r="A42">
            <v>40148</v>
          </cell>
          <cell r="B42">
            <v>40</v>
          </cell>
          <cell r="C42">
            <v>9619479.0730014034</v>
          </cell>
          <cell r="D42">
            <v>4713537.3993020756</v>
          </cell>
          <cell r="E42">
            <v>3690037.0655174507</v>
          </cell>
          <cell r="F42">
            <v>3577684.4621790703</v>
          </cell>
          <cell r="G42">
            <v>5531877.7707167743</v>
          </cell>
          <cell r="H42">
            <v>922396.58824362652</v>
          </cell>
          <cell r="I42">
            <v>1316076.641039599</v>
          </cell>
          <cell r="V42">
            <v>40148</v>
          </cell>
          <cell r="W42">
            <v>4584180.3820803519</v>
          </cell>
          <cell r="X42">
            <v>3035004.6608724426</v>
          </cell>
          <cell r="Y42">
            <v>3115013.4483486316</v>
          </cell>
          <cell r="Z42">
            <v>4202693.5086985743</v>
          </cell>
          <cell r="AA42">
            <v>3175250.3348047668</v>
          </cell>
          <cell r="AB42">
            <v>847128.07295865228</v>
          </cell>
          <cell r="AC42">
            <v>1313619.5922365808</v>
          </cell>
          <cell r="AP42">
            <v>40148</v>
          </cell>
          <cell r="AQ42">
            <v>75335</v>
          </cell>
          <cell r="AR42">
            <v>35575</v>
          </cell>
          <cell r="AS42">
            <v>29313</v>
          </cell>
          <cell r="AT42">
            <v>27663</v>
          </cell>
          <cell r="AU42">
            <v>37068</v>
          </cell>
          <cell r="AV42">
            <v>6935</v>
          </cell>
          <cell r="AW42">
            <v>10455</v>
          </cell>
          <cell r="AY42">
            <v>40148</v>
          </cell>
          <cell r="AZ42">
            <v>9107</v>
          </cell>
          <cell r="BA42">
            <v>4680</v>
          </cell>
          <cell r="BB42">
            <v>4158</v>
          </cell>
          <cell r="BC42">
            <v>5987</v>
          </cell>
          <cell r="BD42">
            <v>6011</v>
          </cell>
          <cell r="BE42">
            <v>1352</v>
          </cell>
          <cell r="BF42">
            <v>1822</v>
          </cell>
          <cell r="BH42">
            <v>40148</v>
          </cell>
          <cell r="BI42">
            <v>927.5</v>
          </cell>
          <cell r="BJ42">
            <v>835</v>
          </cell>
          <cell r="BK42">
            <v>1113.5</v>
          </cell>
          <cell r="BL42">
            <v>1277.5</v>
          </cell>
          <cell r="BM42">
            <v>1175.5</v>
          </cell>
          <cell r="BN42">
            <v>1339</v>
          </cell>
          <cell r="BO42">
            <v>1175</v>
          </cell>
          <cell r="BZ42">
            <v>40148</v>
          </cell>
          <cell r="CA42">
            <v>772.5</v>
          </cell>
          <cell r="CB42">
            <v>680</v>
          </cell>
          <cell r="CC42">
            <v>958.5</v>
          </cell>
          <cell r="CD42">
            <v>1122.5</v>
          </cell>
          <cell r="CE42">
            <v>1020.5</v>
          </cell>
          <cell r="CF42">
            <v>1184</v>
          </cell>
          <cell r="CG42">
            <v>1020</v>
          </cell>
        </row>
        <row r="43">
          <cell r="A43">
            <v>40179</v>
          </cell>
          <cell r="B43">
            <v>41</v>
          </cell>
          <cell r="C43">
            <v>6444960.6657927651</v>
          </cell>
          <cell r="D43">
            <v>2943729.6529280501</v>
          </cell>
          <cell r="E43">
            <v>2718330.8297056276</v>
          </cell>
          <cell r="F43">
            <v>2732291.8515735571</v>
          </cell>
          <cell r="G43">
            <v>3455882.7800366962</v>
          </cell>
          <cell r="H43">
            <v>573868.50382639549</v>
          </cell>
          <cell r="I43">
            <v>868899.71613690816</v>
          </cell>
          <cell r="V43">
            <v>40179</v>
          </cell>
          <cell r="W43">
            <v>3163853.5003962079</v>
          </cell>
          <cell r="X43">
            <v>2052082.8976705065</v>
          </cell>
          <cell r="Y43">
            <v>2388149.2431286173</v>
          </cell>
          <cell r="Z43">
            <v>3322226.3588046683</v>
          </cell>
          <cell r="AA43">
            <v>2264118.0572059196</v>
          </cell>
          <cell r="AB43">
            <v>557694.51384008338</v>
          </cell>
          <cell r="AC43">
            <v>902316.42895399721</v>
          </cell>
          <cell r="AP43">
            <v>40179</v>
          </cell>
          <cell r="AQ43">
            <v>75480</v>
          </cell>
          <cell r="AR43">
            <v>35597</v>
          </cell>
          <cell r="AS43">
            <v>29425</v>
          </cell>
          <cell r="AT43">
            <v>27760</v>
          </cell>
          <cell r="AU43">
            <v>37168</v>
          </cell>
          <cell r="AV43">
            <v>6963</v>
          </cell>
          <cell r="AW43">
            <v>10533</v>
          </cell>
          <cell r="AY43">
            <v>40179</v>
          </cell>
          <cell r="AZ43">
            <v>9146</v>
          </cell>
          <cell r="BA43">
            <v>4702</v>
          </cell>
          <cell r="BB43">
            <v>4186</v>
          </cell>
          <cell r="BC43">
            <v>6024</v>
          </cell>
          <cell r="BD43">
            <v>6045</v>
          </cell>
          <cell r="BE43">
            <v>1352</v>
          </cell>
          <cell r="BF43">
            <v>1825</v>
          </cell>
          <cell r="BH43">
            <v>40179</v>
          </cell>
          <cell r="BI43">
            <v>609.5</v>
          </cell>
          <cell r="BJ43">
            <v>574</v>
          </cell>
          <cell r="BK43">
            <v>732.5</v>
          </cell>
          <cell r="BL43">
            <v>899.5</v>
          </cell>
          <cell r="BM43">
            <v>819.5</v>
          </cell>
          <cell r="BN43">
            <v>1009.5</v>
          </cell>
          <cell r="BO43">
            <v>788</v>
          </cell>
          <cell r="BZ43">
            <v>40179</v>
          </cell>
          <cell r="CA43">
            <v>454.5</v>
          </cell>
          <cell r="CB43">
            <v>419</v>
          </cell>
          <cell r="CC43">
            <v>577.5</v>
          </cell>
          <cell r="CD43">
            <v>744.5</v>
          </cell>
          <cell r="CE43">
            <v>664.5</v>
          </cell>
          <cell r="CF43">
            <v>854.5</v>
          </cell>
          <cell r="CG43">
            <v>633</v>
          </cell>
        </row>
        <row r="44">
          <cell r="A44">
            <v>40210</v>
          </cell>
          <cell r="B44">
            <v>42</v>
          </cell>
          <cell r="C44">
            <v>4962967.067935274</v>
          </cell>
          <cell r="D44">
            <v>2357557.9537744252</v>
          </cell>
          <cell r="E44">
            <v>2098383.7441826649</v>
          </cell>
          <cell r="F44">
            <v>2175967.2341076359</v>
          </cell>
          <cell r="G44">
            <v>3512851.4361948892</v>
          </cell>
          <cell r="H44">
            <v>566461.87453677133</v>
          </cell>
          <cell r="I44">
            <v>697869.68926833919</v>
          </cell>
          <cell r="V44">
            <v>40210</v>
          </cell>
          <cell r="W44">
            <v>2349273.7253684993</v>
          </cell>
          <cell r="X44">
            <v>1525144.5395052866</v>
          </cell>
          <cell r="Y44">
            <v>1699069.4026021084</v>
          </cell>
          <cell r="Z44">
            <v>2482981.3325241054</v>
          </cell>
          <cell r="AA44">
            <v>1938263.0134041391</v>
          </cell>
          <cell r="AB44">
            <v>505759.71302879439</v>
          </cell>
          <cell r="AC44">
            <v>659047.27356706664</v>
          </cell>
          <cell r="AP44">
            <v>40210</v>
          </cell>
          <cell r="AQ44">
            <v>75489</v>
          </cell>
          <cell r="AR44">
            <v>35544</v>
          </cell>
          <cell r="AS44">
            <v>29462</v>
          </cell>
          <cell r="AT44">
            <v>27708</v>
          </cell>
          <cell r="AU44">
            <v>37146</v>
          </cell>
          <cell r="AV44">
            <v>6967</v>
          </cell>
          <cell r="AW44">
            <v>10535</v>
          </cell>
          <cell r="AY44">
            <v>40210</v>
          </cell>
          <cell r="AZ44">
            <v>9130</v>
          </cell>
          <cell r="BA44">
            <v>4700</v>
          </cell>
          <cell r="BB44">
            <v>4192</v>
          </cell>
          <cell r="BC44">
            <v>6023</v>
          </cell>
          <cell r="BD44">
            <v>6049</v>
          </cell>
          <cell r="BE44">
            <v>1351</v>
          </cell>
          <cell r="BF44">
            <v>1819</v>
          </cell>
          <cell r="BH44">
            <v>40210</v>
          </cell>
          <cell r="BI44">
            <v>553.5</v>
          </cell>
          <cell r="BJ44">
            <v>517</v>
          </cell>
          <cell r="BK44">
            <v>604</v>
          </cell>
          <cell r="BL44">
            <v>677.5</v>
          </cell>
          <cell r="BM44">
            <v>754.5</v>
          </cell>
          <cell r="BN44">
            <v>878</v>
          </cell>
          <cell r="BO44">
            <v>630.5</v>
          </cell>
          <cell r="BZ44">
            <v>40210</v>
          </cell>
          <cell r="CA44">
            <v>413.5</v>
          </cell>
          <cell r="CB44">
            <v>377</v>
          </cell>
          <cell r="CC44">
            <v>464</v>
          </cell>
          <cell r="CD44">
            <v>537.5</v>
          </cell>
          <cell r="CE44">
            <v>614.5</v>
          </cell>
          <cell r="CF44">
            <v>738</v>
          </cell>
          <cell r="CG44">
            <v>490.5</v>
          </cell>
        </row>
        <row r="45">
          <cell r="A45">
            <v>40238</v>
          </cell>
          <cell r="B45">
            <v>43</v>
          </cell>
          <cell r="C45">
            <v>5018524.9072060157</v>
          </cell>
          <cell r="D45">
            <v>2488031.9383375547</v>
          </cell>
          <cell r="E45">
            <v>1793053.6180190854</v>
          </cell>
          <cell r="F45">
            <v>1789236.5364373443</v>
          </cell>
          <cell r="G45">
            <v>2750901.863916046</v>
          </cell>
          <cell r="H45">
            <v>440308.26809647755</v>
          </cell>
          <cell r="I45">
            <v>571847.86798747652</v>
          </cell>
          <cell r="V45">
            <v>40238</v>
          </cell>
          <cell r="W45">
            <v>2320179.0617864355</v>
          </cell>
          <cell r="X45">
            <v>1582478.6481313522</v>
          </cell>
          <cell r="Y45">
            <v>1500731.824142508</v>
          </cell>
          <cell r="Z45">
            <v>2100229.4659397043</v>
          </cell>
          <cell r="AA45">
            <v>1663801.39651173</v>
          </cell>
          <cell r="AB45">
            <v>394847.91097461391</v>
          </cell>
          <cell r="AC45">
            <v>543450.6925136561</v>
          </cell>
          <cell r="AP45">
            <v>40238</v>
          </cell>
          <cell r="AQ45">
            <v>75480</v>
          </cell>
          <cell r="AR45">
            <v>35597</v>
          </cell>
          <cell r="AS45">
            <v>29508</v>
          </cell>
          <cell r="AT45">
            <v>27614</v>
          </cell>
          <cell r="AU45">
            <v>37150</v>
          </cell>
          <cell r="AV45">
            <v>6955</v>
          </cell>
          <cell r="AW45">
            <v>10491</v>
          </cell>
          <cell r="AY45">
            <v>40238</v>
          </cell>
          <cell r="AZ45">
            <v>9115</v>
          </cell>
          <cell r="BA45">
            <v>4694</v>
          </cell>
          <cell r="BB45">
            <v>4191</v>
          </cell>
          <cell r="BC45">
            <v>5996</v>
          </cell>
          <cell r="BD45">
            <v>6048</v>
          </cell>
          <cell r="BE45">
            <v>1349</v>
          </cell>
          <cell r="BF45">
            <v>1811</v>
          </cell>
          <cell r="BH45">
            <v>40238</v>
          </cell>
          <cell r="BI45">
            <v>601.5</v>
          </cell>
          <cell r="BJ45">
            <v>568.5</v>
          </cell>
          <cell r="BK45">
            <v>546.5</v>
          </cell>
          <cell r="BL45">
            <v>657.5</v>
          </cell>
          <cell r="BM45">
            <v>793</v>
          </cell>
          <cell r="BN45">
            <v>859</v>
          </cell>
          <cell r="BO45">
            <v>610</v>
          </cell>
          <cell r="BZ45">
            <v>40238</v>
          </cell>
          <cell r="CA45">
            <v>446.5</v>
          </cell>
          <cell r="CB45">
            <v>413.5</v>
          </cell>
          <cell r="CC45">
            <v>391.5</v>
          </cell>
          <cell r="CD45">
            <v>502.5</v>
          </cell>
          <cell r="CE45">
            <v>638</v>
          </cell>
          <cell r="CF45">
            <v>704</v>
          </cell>
          <cell r="CG45">
            <v>455</v>
          </cell>
        </row>
        <row r="46">
          <cell r="A46">
            <v>40269</v>
          </cell>
          <cell r="B46">
            <v>44</v>
          </cell>
          <cell r="C46">
            <v>4183980.7113896832</v>
          </cell>
          <cell r="D46">
            <v>2012877.3910454882</v>
          </cell>
          <cell r="E46">
            <v>1286103.6370335969</v>
          </cell>
          <cell r="F46">
            <v>1243857.2605312318</v>
          </cell>
          <cell r="G46">
            <v>2477379.4785269122</v>
          </cell>
          <cell r="H46">
            <v>352348.76415516651</v>
          </cell>
          <cell r="I46">
            <v>448329.75731792138</v>
          </cell>
          <cell r="V46">
            <v>40269</v>
          </cell>
          <cell r="W46">
            <v>1508545.1719902237</v>
          </cell>
          <cell r="X46">
            <v>1044772.8878361419</v>
          </cell>
          <cell r="Y46">
            <v>810560.12894896336</v>
          </cell>
          <cell r="Z46">
            <v>1117727.8112246711</v>
          </cell>
          <cell r="AA46">
            <v>1540552.7222895161</v>
          </cell>
          <cell r="AB46">
            <v>328324.45195262827</v>
          </cell>
          <cell r="AC46">
            <v>440329.82575785561</v>
          </cell>
          <cell r="AP46">
            <v>40269</v>
          </cell>
          <cell r="AQ46">
            <v>75468</v>
          </cell>
          <cell r="AR46">
            <v>35529</v>
          </cell>
          <cell r="AS46">
            <v>29514</v>
          </cell>
          <cell r="AT46">
            <v>27443</v>
          </cell>
          <cell r="AU46">
            <v>37108</v>
          </cell>
          <cell r="AV46">
            <v>6918</v>
          </cell>
          <cell r="AW46">
            <v>10439</v>
          </cell>
          <cell r="AY46">
            <v>40269</v>
          </cell>
          <cell r="AZ46">
            <v>9172</v>
          </cell>
          <cell r="BA46">
            <v>4731</v>
          </cell>
          <cell r="BB46">
            <v>4182</v>
          </cell>
          <cell r="BC46">
            <v>5984</v>
          </cell>
          <cell r="BD46">
            <v>6054</v>
          </cell>
          <cell r="BE46">
            <v>1351</v>
          </cell>
          <cell r="BF46">
            <v>1798</v>
          </cell>
          <cell r="BH46">
            <v>40269</v>
          </cell>
          <cell r="BI46">
            <v>476</v>
          </cell>
          <cell r="BJ46">
            <v>502</v>
          </cell>
          <cell r="BK46">
            <v>402</v>
          </cell>
          <cell r="BL46">
            <v>476.5</v>
          </cell>
          <cell r="BM46">
            <v>695</v>
          </cell>
          <cell r="BN46">
            <v>695.5</v>
          </cell>
          <cell r="BO46">
            <v>477</v>
          </cell>
          <cell r="BZ46">
            <v>40269</v>
          </cell>
          <cell r="CA46">
            <v>326</v>
          </cell>
          <cell r="CB46">
            <v>352</v>
          </cell>
          <cell r="CC46">
            <v>258</v>
          </cell>
          <cell r="CD46">
            <v>326.5</v>
          </cell>
          <cell r="CE46">
            <v>545</v>
          </cell>
          <cell r="CF46">
            <v>545.5</v>
          </cell>
          <cell r="CG46">
            <v>327.5</v>
          </cell>
        </row>
        <row r="47">
          <cell r="A47">
            <v>40299</v>
          </cell>
          <cell r="B47">
            <v>45</v>
          </cell>
          <cell r="C47">
            <v>2972365.3164645843</v>
          </cell>
          <cell r="D47">
            <v>1452065.4278121879</v>
          </cell>
          <cell r="E47">
            <v>778924.19341650337</v>
          </cell>
          <cell r="F47">
            <v>763271.06230672426</v>
          </cell>
          <cell r="G47">
            <v>1769652.7715874291</v>
          </cell>
          <cell r="H47">
            <v>221614.42155075772</v>
          </cell>
          <cell r="I47">
            <v>283201.80686181312</v>
          </cell>
          <cell r="V47">
            <v>40299</v>
          </cell>
          <cell r="W47">
            <v>1571182.8504574704</v>
          </cell>
          <cell r="X47">
            <v>1082105.6399060257</v>
          </cell>
          <cell r="Y47">
            <v>760250.94808681926</v>
          </cell>
          <cell r="Z47">
            <v>1030170.5615496847</v>
          </cell>
          <cell r="AA47">
            <v>1196500.6488451392</v>
          </cell>
          <cell r="AB47">
            <v>221980.70185740179</v>
          </cell>
          <cell r="AC47">
            <v>296618.64929745905</v>
          </cell>
          <cell r="AP47">
            <v>40299</v>
          </cell>
          <cell r="AQ47">
            <v>75296</v>
          </cell>
          <cell r="AR47">
            <v>35454</v>
          </cell>
          <cell r="AS47">
            <v>29488</v>
          </cell>
          <cell r="AT47">
            <v>27222</v>
          </cell>
          <cell r="AU47">
            <v>36995</v>
          </cell>
          <cell r="AV47">
            <v>6868</v>
          </cell>
          <cell r="AW47">
            <v>10417</v>
          </cell>
          <cell r="AY47">
            <v>40299</v>
          </cell>
          <cell r="AZ47">
            <v>9273</v>
          </cell>
          <cell r="BA47">
            <v>4780</v>
          </cell>
          <cell r="BB47">
            <v>4212</v>
          </cell>
          <cell r="BC47">
            <v>6015</v>
          </cell>
          <cell r="BD47">
            <v>6149</v>
          </cell>
          <cell r="BE47">
            <v>1363</v>
          </cell>
          <cell r="BF47">
            <v>1795</v>
          </cell>
          <cell r="BH47">
            <v>40299</v>
          </cell>
          <cell r="BI47">
            <v>398.5</v>
          </cell>
          <cell r="BJ47">
            <v>451.5</v>
          </cell>
          <cell r="BK47">
            <v>296.5</v>
          </cell>
          <cell r="BL47">
            <v>342.5</v>
          </cell>
          <cell r="BM47">
            <v>525</v>
          </cell>
          <cell r="BN47">
            <v>585</v>
          </cell>
          <cell r="BO47">
            <v>352.5</v>
          </cell>
          <cell r="BZ47">
            <v>40299</v>
          </cell>
          <cell r="CA47">
            <v>243.5</v>
          </cell>
          <cell r="CB47">
            <v>296.5</v>
          </cell>
          <cell r="CC47">
            <v>168</v>
          </cell>
          <cell r="CD47">
            <v>207.5</v>
          </cell>
          <cell r="CE47">
            <v>373</v>
          </cell>
          <cell r="CF47">
            <v>435</v>
          </cell>
          <cell r="CG47">
            <v>215.5</v>
          </cell>
        </row>
        <row r="48">
          <cell r="A48">
            <v>40330</v>
          </cell>
          <cell r="B48">
            <v>46</v>
          </cell>
          <cell r="C48">
            <v>1734552.0425575243</v>
          </cell>
          <cell r="D48">
            <v>865051.12474549876</v>
          </cell>
          <cell r="E48">
            <v>464148.69616048422</v>
          </cell>
          <cell r="F48">
            <v>411665.13653649273</v>
          </cell>
          <cell r="G48">
            <v>1000691.2606186727</v>
          </cell>
          <cell r="H48">
            <v>119122.20616197155</v>
          </cell>
          <cell r="I48">
            <v>153454.53321935577</v>
          </cell>
          <cell r="V48">
            <v>40330</v>
          </cell>
          <cell r="W48">
            <v>1027320.7556340093</v>
          </cell>
          <cell r="X48">
            <v>726729.43009190809</v>
          </cell>
          <cell r="Y48">
            <v>505885.44558404933</v>
          </cell>
          <cell r="Z48">
            <v>684974.36869003344</v>
          </cell>
          <cell r="AA48">
            <v>734228.02034692885</v>
          </cell>
          <cell r="AB48">
            <v>147737.29881585742</v>
          </cell>
          <cell r="AC48">
            <v>192129.26983721345</v>
          </cell>
          <cell r="AP48">
            <v>40330</v>
          </cell>
          <cell r="AQ48">
            <v>75202</v>
          </cell>
          <cell r="AR48">
            <v>35369</v>
          </cell>
          <cell r="AS48">
            <v>29479</v>
          </cell>
          <cell r="AT48">
            <v>26988</v>
          </cell>
          <cell r="AU48">
            <v>36908</v>
          </cell>
          <cell r="AV48">
            <v>6813</v>
          </cell>
          <cell r="AW48">
            <v>10341</v>
          </cell>
          <cell r="AY48">
            <v>40330</v>
          </cell>
          <cell r="AZ48">
            <v>9251</v>
          </cell>
          <cell r="BA48">
            <v>4764</v>
          </cell>
          <cell r="BB48">
            <v>4222</v>
          </cell>
          <cell r="BC48">
            <v>5988</v>
          </cell>
          <cell r="BD48">
            <v>6147</v>
          </cell>
          <cell r="BE48">
            <v>1358</v>
          </cell>
          <cell r="BF48">
            <v>1786</v>
          </cell>
          <cell r="BH48">
            <v>40330</v>
          </cell>
          <cell r="BI48">
            <v>230.5</v>
          </cell>
          <cell r="BJ48">
            <v>282.5</v>
          </cell>
          <cell r="BK48">
            <v>65.5</v>
          </cell>
          <cell r="BL48">
            <v>110</v>
          </cell>
          <cell r="BM48">
            <v>271</v>
          </cell>
          <cell r="BN48">
            <v>265.5</v>
          </cell>
          <cell r="BO48">
            <v>127</v>
          </cell>
          <cell r="BZ48">
            <v>40330</v>
          </cell>
          <cell r="CA48">
            <v>92.5</v>
          </cell>
          <cell r="CB48">
            <v>134</v>
          </cell>
          <cell r="CC48">
            <v>7.5</v>
          </cell>
          <cell r="CD48">
            <v>35</v>
          </cell>
          <cell r="CE48">
            <v>151.5</v>
          </cell>
          <cell r="CF48">
            <v>137</v>
          </cell>
          <cell r="CG48">
            <v>38.5</v>
          </cell>
        </row>
        <row r="49">
          <cell r="A49">
            <v>40360</v>
          </cell>
          <cell r="B49">
            <v>47</v>
          </cell>
          <cell r="C49">
            <v>1329700.3151726918</v>
          </cell>
          <cell r="D49">
            <v>621713.79081251507</v>
          </cell>
          <cell r="E49">
            <v>344215.13833894616</v>
          </cell>
          <cell r="F49">
            <v>284442.75567584683</v>
          </cell>
          <cell r="G49">
            <v>569584.74209654331</v>
          </cell>
          <cell r="H49">
            <v>56747.15393096656</v>
          </cell>
          <cell r="I49">
            <v>82277.10397249012</v>
          </cell>
          <cell r="V49">
            <v>40360</v>
          </cell>
          <cell r="W49">
            <v>1415524.6832208284</v>
          </cell>
          <cell r="X49">
            <v>661834.73723571212</v>
          </cell>
          <cell r="Y49">
            <v>366409.11588991602</v>
          </cell>
          <cell r="Z49">
            <v>302800.4636535435</v>
          </cell>
          <cell r="AA49">
            <v>473369.8386982854</v>
          </cell>
          <cell r="AB49">
            <v>80329.741324993389</v>
          </cell>
          <cell r="AC49">
            <v>158825.31856672114</v>
          </cell>
          <cell r="AP49">
            <v>40360</v>
          </cell>
          <cell r="AQ49">
            <v>75364</v>
          </cell>
          <cell r="AR49">
            <v>35446</v>
          </cell>
          <cell r="AS49">
            <v>31727</v>
          </cell>
          <cell r="AT49">
            <v>25143</v>
          </cell>
          <cell r="AU49">
            <v>36848</v>
          </cell>
          <cell r="AV49">
            <v>6781</v>
          </cell>
          <cell r="AW49">
            <v>10309</v>
          </cell>
          <cell r="AY49">
            <v>40360</v>
          </cell>
          <cell r="AZ49">
            <v>9268</v>
          </cell>
          <cell r="BA49">
            <v>4759</v>
          </cell>
          <cell r="BB49">
            <v>4851</v>
          </cell>
          <cell r="BC49">
            <v>5383</v>
          </cell>
          <cell r="BD49">
            <v>6121</v>
          </cell>
          <cell r="BE49">
            <v>1358</v>
          </cell>
          <cell r="BF49">
            <v>1776</v>
          </cell>
          <cell r="BH49">
            <v>40360</v>
          </cell>
          <cell r="BI49">
            <v>101</v>
          </cell>
          <cell r="BJ49">
            <v>234.5</v>
          </cell>
          <cell r="BK49">
            <v>3</v>
          </cell>
          <cell r="BL49">
            <v>12.5</v>
          </cell>
          <cell r="BM49">
            <v>87.5</v>
          </cell>
          <cell r="BN49">
            <v>92.5</v>
          </cell>
          <cell r="BO49">
            <v>18</v>
          </cell>
          <cell r="BZ49">
            <v>40360</v>
          </cell>
          <cell r="CA49">
            <v>15</v>
          </cell>
          <cell r="CB49">
            <v>92.5</v>
          </cell>
          <cell r="CC49">
            <v>0</v>
          </cell>
          <cell r="CD49">
            <v>0</v>
          </cell>
          <cell r="CE49">
            <v>34.5</v>
          </cell>
          <cell r="CF49">
            <v>30</v>
          </cell>
          <cell r="CG49">
            <v>0.5</v>
          </cell>
        </row>
        <row r="50">
          <cell r="A50">
            <v>40391</v>
          </cell>
          <cell r="B50">
            <v>48</v>
          </cell>
          <cell r="C50">
            <v>1830742.2350244974</v>
          </cell>
          <cell r="D50">
            <v>854831.22288689343</v>
          </cell>
          <cell r="E50">
            <v>504272.26533913007</v>
          </cell>
          <cell r="F50">
            <v>390784.79674947902</v>
          </cell>
          <cell r="G50">
            <v>886657.03846655414</v>
          </cell>
          <cell r="H50">
            <v>77606.614914257152</v>
          </cell>
          <cell r="I50">
            <v>137261.34661918873</v>
          </cell>
          <cell r="V50">
            <v>40391</v>
          </cell>
          <cell r="W50">
            <v>1225150.5246657359</v>
          </cell>
          <cell r="X50">
            <v>866977.05887291639</v>
          </cell>
          <cell r="Y50">
            <v>589426.00992462877</v>
          </cell>
          <cell r="Z50">
            <v>800128.40653671895</v>
          </cell>
          <cell r="AA50">
            <v>710763.46233728831</v>
          </cell>
          <cell r="AB50">
            <v>143429.85237463799</v>
          </cell>
          <cell r="AC50">
            <v>242998.19769807419</v>
          </cell>
          <cell r="AP50">
            <v>40391</v>
          </cell>
          <cell r="AQ50">
            <v>75354</v>
          </cell>
          <cell r="AR50">
            <v>35491</v>
          </cell>
          <cell r="AS50">
            <v>31812</v>
          </cell>
          <cell r="AT50">
            <v>25123</v>
          </cell>
          <cell r="AU50">
            <v>36845</v>
          </cell>
          <cell r="AV50">
            <v>6775</v>
          </cell>
          <cell r="AW50">
            <v>10309</v>
          </cell>
          <cell r="AY50">
            <v>40391</v>
          </cell>
          <cell r="AZ50">
            <v>9261</v>
          </cell>
          <cell r="BA50">
            <v>4754</v>
          </cell>
          <cell r="BB50">
            <v>4841</v>
          </cell>
          <cell r="BC50">
            <v>5373</v>
          </cell>
          <cell r="BD50">
            <v>6109</v>
          </cell>
          <cell r="BE50">
            <v>1353</v>
          </cell>
          <cell r="BF50">
            <v>1771</v>
          </cell>
          <cell r="BH50">
            <v>40391</v>
          </cell>
          <cell r="BI50">
            <v>101</v>
          </cell>
          <cell r="BJ50">
            <v>199</v>
          </cell>
          <cell r="BK50">
            <v>15</v>
          </cell>
          <cell r="BL50">
            <v>41.5</v>
          </cell>
          <cell r="BM50">
            <v>109.5</v>
          </cell>
          <cell r="BN50">
            <v>120</v>
          </cell>
          <cell r="BO50">
            <v>27</v>
          </cell>
          <cell r="BZ50">
            <v>40391</v>
          </cell>
          <cell r="CA50">
            <v>17</v>
          </cell>
          <cell r="CB50">
            <v>61.5</v>
          </cell>
          <cell r="CC50">
            <v>1</v>
          </cell>
          <cell r="CD50">
            <v>8.5</v>
          </cell>
          <cell r="CE50">
            <v>50</v>
          </cell>
          <cell r="CF50">
            <v>53</v>
          </cell>
          <cell r="CG50">
            <v>3</v>
          </cell>
        </row>
        <row r="51">
          <cell r="A51">
            <v>40422</v>
          </cell>
          <cell r="B51">
            <v>49</v>
          </cell>
          <cell r="C51">
            <v>1881884.9968163145</v>
          </cell>
          <cell r="D51">
            <v>831677.1030646814</v>
          </cell>
          <cell r="E51">
            <v>511896.82449112553</v>
          </cell>
          <cell r="F51">
            <v>398656.55562787841</v>
          </cell>
          <cell r="G51">
            <v>1013692.7717299548</v>
          </cell>
          <cell r="H51">
            <v>91205.857067869438</v>
          </cell>
          <cell r="I51">
            <v>143466.3712021758</v>
          </cell>
          <cell r="V51">
            <v>40422</v>
          </cell>
          <cell r="W51">
            <v>1196063.7992370282</v>
          </cell>
          <cell r="X51">
            <v>791217.05051373609</v>
          </cell>
          <cell r="Y51">
            <v>649886.35265571508</v>
          </cell>
          <cell r="Z51">
            <v>791381.79759352072</v>
          </cell>
          <cell r="AA51">
            <v>768583.27003402519</v>
          </cell>
          <cell r="AB51">
            <v>157633.1887111956</v>
          </cell>
          <cell r="AC51">
            <v>237808.00822477968</v>
          </cell>
          <cell r="AP51">
            <v>40422</v>
          </cell>
          <cell r="AQ51">
            <v>75469</v>
          </cell>
          <cell r="AR51">
            <v>35563</v>
          </cell>
          <cell r="AS51">
            <v>31944</v>
          </cell>
          <cell r="AT51">
            <v>25184</v>
          </cell>
          <cell r="AU51">
            <v>36888</v>
          </cell>
          <cell r="AV51">
            <v>6786</v>
          </cell>
          <cell r="AW51">
            <v>10342</v>
          </cell>
          <cell r="AY51">
            <v>40422</v>
          </cell>
          <cell r="AZ51">
            <v>9259</v>
          </cell>
          <cell r="BA51">
            <v>4749</v>
          </cell>
          <cell r="BB51">
            <v>4833</v>
          </cell>
          <cell r="BC51">
            <v>5364</v>
          </cell>
          <cell r="BD51">
            <v>6119</v>
          </cell>
          <cell r="BE51">
            <v>1352</v>
          </cell>
          <cell r="BF51">
            <v>1771</v>
          </cell>
          <cell r="BH51">
            <v>40422</v>
          </cell>
          <cell r="BI51">
            <v>166</v>
          </cell>
          <cell r="BJ51">
            <v>177</v>
          </cell>
          <cell r="BK51">
            <v>45</v>
          </cell>
          <cell r="BL51">
            <v>107.5</v>
          </cell>
          <cell r="BM51">
            <v>223</v>
          </cell>
          <cell r="BN51">
            <v>258.5</v>
          </cell>
          <cell r="BO51">
            <v>81</v>
          </cell>
          <cell r="BZ51">
            <v>40422</v>
          </cell>
          <cell r="CA51">
            <v>47</v>
          </cell>
          <cell r="CB51">
            <v>51</v>
          </cell>
          <cell r="CC51">
            <v>4</v>
          </cell>
          <cell r="CD51">
            <v>36</v>
          </cell>
          <cell r="CE51">
            <v>104</v>
          </cell>
          <cell r="CF51">
            <v>125.5</v>
          </cell>
          <cell r="CG51">
            <v>16.5</v>
          </cell>
        </row>
        <row r="52">
          <cell r="A52">
            <v>40452</v>
          </cell>
          <cell r="B52">
            <v>50</v>
          </cell>
          <cell r="C52">
            <v>3566724.2842321638</v>
          </cell>
          <cell r="D52">
            <v>1635583.5681780879</v>
          </cell>
          <cell r="E52">
            <v>832591.54971830791</v>
          </cell>
          <cell r="F52">
            <v>730818.59787144</v>
          </cell>
          <cell r="G52">
            <v>1820917.5452991829</v>
          </cell>
          <cell r="H52">
            <v>173740.54485905767</v>
          </cell>
          <cell r="I52">
            <v>281622.90984175948</v>
          </cell>
          <cell r="V52">
            <v>40452</v>
          </cell>
          <cell r="W52">
            <v>1908547.4574634347</v>
          </cell>
          <cell r="X52">
            <v>1276871.8626747825</v>
          </cell>
          <cell r="Y52">
            <v>946100.34698935621</v>
          </cell>
          <cell r="Z52">
            <v>1355533.3328724268</v>
          </cell>
          <cell r="AA52">
            <v>1173549.7121639345</v>
          </cell>
          <cell r="AB52">
            <v>191173.68683598714</v>
          </cell>
          <cell r="AC52">
            <v>355624.48582007759</v>
          </cell>
          <cell r="AP52">
            <v>40452</v>
          </cell>
          <cell r="AQ52">
            <v>75693</v>
          </cell>
          <cell r="AR52">
            <v>35671</v>
          </cell>
          <cell r="AS52">
            <v>32160</v>
          </cell>
          <cell r="AT52">
            <v>25480</v>
          </cell>
          <cell r="AU52">
            <v>37076</v>
          </cell>
          <cell r="AV52">
            <v>6857</v>
          </cell>
          <cell r="AW52">
            <v>10426</v>
          </cell>
          <cell r="AY52">
            <v>40452</v>
          </cell>
          <cell r="AZ52">
            <v>9275</v>
          </cell>
          <cell r="BA52">
            <v>4762</v>
          </cell>
          <cell r="BB52">
            <v>4848</v>
          </cell>
          <cell r="BC52">
            <v>5390</v>
          </cell>
          <cell r="BD52">
            <v>6140</v>
          </cell>
          <cell r="BE52">
            <v>1355</v>
          </cell>
          <cell r="BF52">
            <v>1787</v>
          </cell>
          <cell r="BH52">
            <v>40452</v>
          </cell>
          <cell r="BI52">
            <v>393</v>
          </cell>
          <cell r="BJ52">
            <v>379.5</v>
          </cell>
          <cell r="BK52">
            <v>314</v>
          </cell>
          <cell r="BL52">
            <v>427</v>
          </cell>
          <cell r="BM52">
            <v>520</v>
          </cell>
          <cell r="BN52">
            <v>533.5</v>
          </cell>
          <cell r="BO52">
            <v>401</v>
          </cell>
          <cell r="BZ52">
            <v>40452</v>
          </cell>
          <cell r="CA52">
            <v>244</v>
          </cell>
          <cell r="CB52">
            <v>224.5</v>
          </cell>
          <cell r="CC52">
            <v>182.5</v>
          </cell>
          <cell r="CD52">
            <v>286.5</v>
          </cell>
          <cell r="CE52">
            <v>369</v>
          </cell>
          <cell r="CF52">
            <v>385.5</v>
          </cell>
          <cell r="CG52">
            <v>260</v>
          </cell>
        </row>
        <row r="53">
          <cell r="A53">
            <v>40483</v>
          </cell>
          <cell r="B53">
            <v>51</v>
          </cell>
          <cell r="C53">
            <v>7621890.2325580679</v>
          </cell>
          <cell r="D53">
            <v>3725121.3948618425</v>
          </cell>
          <cell r="E53">
            <v>2115040.418340141</v>
          </cell>
          <cell r="F53">
            <v>2000008.9542399489</v>
          </cell>
          <cell r="G53">
            <v>3985755.1049223216</v>
          </cell>
          <cell r="H53">
            <v>508914.29408399505</v>
          </cell>
          <cell r="I53">
            <v>755173.60099368356</v>
          </cell>
          <cell r="V53">
            <v>40483</v>
          </cell>
          <cell r="W53">
            <v>3341965.1443481958</v>
          </cell>
          <cell r="X53">
            <v>2295035.6266221022</v>
          </cell>
          <cell r="Y53">
            <v>1870345.5124476599</v>
          </cell>
          <cell r="Z53">
            <v>2610710.7165820431</v>
          </cell>
          <cell r="AA53">
            <v>2024483.3784436579</v>
          </cell>
          <cell r="AB53">
            <v>412348.63238201884</v>
          </cell>
          <cell r="AC53">
            <v>854135.54939432256</v>
          </cell>
          <cell r="AP53">
            <v>40483</v>
          </cell>
          <cell r="AQ53">
            <v>75921</v>
          </cell>
          <cell r="AR53">
            <v>35764</v>
          </cell>
          <cell r="AS53">
            <v>32420</v>
          </cell>
          <cell r="AT53">
            <v>25881</v>
          </cell>
          <cell r="AU53">
            <v>37220</v>
          </cell>
          <cell r="AV53">
            <v>6932</v>
          </cell>
          <cell r="AW53">
            <v>10496</v>
          </cell>
          <cell r="AY53">
            <v>40483</v>
          </cell>
          <cell r="AZ53">
            <v>9316</v>
          </cell>
          <cell r="BA53">
            <v>4775</v>
          </cell>
          <cell r="BB53">
            <v>4933</v>
          </cell>
          <cell r="BC53">
            <v>5483</v>
          </cell>
          <cell r="BD53">
            <v>6180</v>
          </cell>
          <cell r="BE53">
            <v>1355</v>
          </cell>
          <cell r="BF53">
            <v>1795</v>
          </cell>
          <cell r="BH53">
            <v>40483</v>
          </cell>
          <cell r="BI53">
            <v>699</v>
          </cell>
          <cell r="BJ53">
            <v>644.5</v>
          </cell>
          <cell r="BK53">
            <v>756.5</v>
          </cell>
          <cell r="BL53">
            <v>885.5</v>
          </cell>
          <cell r="BM53">
            <v>831</v>
          </cell>
          <cell r="BN53">
            <v>997.5</v>
          </cell>
          <cell r="BO53">
            <v>834.5</v>
          </cell>
          <cell r="BZ53">
            <v>40483</v>
          </cell>
          <cell r="CA53">
            <v>549</v>
          </cell>
          <cell r="CB53">
            <v>494.5</v>
          </cell>
          <cell r="CC53">
            <v>606.5</v>
          </cell>
          <cell r="CD53">
            <v>735.5</v>
          </cell>
          <cell r="CE53">
            <v>681</v>
          </cell>
          <cell r="CF53">
            <v>847.5</v>
          </cell>
          <cell r="CG53">
            <v>684.5</v>
          </cell>
        </row>
        <row r="54">
          <cell r="A54">
            <v>40513</v>
          </cell>
          <cell r="B54">
            <v>52</v>
          </cell>
          <cell r="C54">
            <v>8332046.4987700535</v>
          </cell>
          <cell r="D54">
            <v>3738580.601671298</v>
          </cell>
          <cell r="E54">
            <v>3255273.8552186247</v>
          </cell>
          <cell r="F54">
            <v>3006477.0443400242</v>
          </cell>
          <cell r="G54">
            <v>4062186.7059766091</v>
          </cell>
          <cell r="H54">
            <v>668367.01056370744</v>
          </cell>
          <cell r="I54">
            <v>1042444.2834596835</v>
          </cell>
          <cell r="V54">
            <v>40513</v>
          </cell>
          <cell r="W54">
            <v>3774883.0468799802</v>
          </cell>
          <cell r="X54">
            <v>2289936.2168209204</v>
          </cell>
          <cell r="Y54">
            <v>2616037.6578986072</v>
          </cell>
          <cell r="Z54">
            <v>3562611.0784004917</v>
          </cell>
          <cell r="AA54">
            <v>2523673.205254917</v>
          </cell>
          <cell r="AB54">
            <v>610204.26063691487</v>
          </cell>
          <cell r="AC54">
            <v>1019028.6220981689</v>
          </cell>
          <cell r="AP54">
            <v>40513</v>
          </cell>
          <cell r="AQ54">
            <v>76154</v>
          </cell>
          <cell r="AR54">
            <v>35891</v>
          </cell>
          <cell r="AS54">
            <v>32542</v>
          </cell>
          <cell r="AT54">
            <v>25953</v>
          </cell>
          <cell r="AU54">
            <v>37366</v>
          </cell>
          <cell r="AV54">
            <v>6948</v>
          </cell>
          <cell r="AW54">
            <v>10569</v>
          </cell>
          <cell r="AY54">
            <v>40513</v>
          </cell>
          <cell r="AZ54">
            <v>9384</v>
          </cell>
          <cell r="BA54">
            <v>4807</v>
          </cell>
          <cell r="BB54">
            <v>4957</v>
          </cell>
          <cell r="BC54">
            <v>5497</v>
          </cell>
          <cell r="BD54">
            <v>6223</v>
          </cell>
          <cell r="BE54">
            <v>1364</v>
          </cell>
          <cell r="BF54">
            <v>1815</v>
          </cell>
          <cell r="BH54">
            <v>40513</v>
          </cell>
          <cell r="BI54">
            <v>694.5</v>
          </cell>
          <cell r="BJ54">
            <v>666</v>
          </cell>
          <cell r="BK54">
            <v>917</v>
          </cell>
          <cell r="BL54">
            <v>1026.5</v>
          </cell>
          <cell r="BM54">
            <v>986</v>
          </cell>
          <cell r="BN54">
            <v>1145</v>
          </cell>
          <cell r="BO54">
            <v>946.5</v>
          </cell>
          <cell r="BZ54">
            <v>40513</v>
          </cell>
          <cell r="CA54">
            <v>539.5</v>
          </cell>
          <cell r="CB54">
            <v>511</v>
          </cell>
          <cell r="CC54">
            <v>762</v>
          </cell>
          <cell r="CD54">
            <v>871.5</v>
          </cell>
          <cell r="CE54">
            <v>831</v>
          </cell>
          <cell r="CF54">
            <v>990</v>
          </cell>
          <cell r="CG54">
            <v>791.5</v>
          </cell>
        </row>
        <row r="55">
          <cell r="A55">
            <v>40544</v>
          </cell>
          <cell r="B55">
            <v>53</v>
          </cell>
          <cell r="C55">
            <v>7775045.6975248288</v>
          </cell>
          <cell r="D55">
            <v>3767650.5514627602</v>
          </cell>
          <cell r="E55">
            <v>3174500.0765056661</v>
          </cell>
          <cell r="F55">
            <v>3074152.6745067448</v>
          </cell>
          <cell r="G55">
            <v>4486987.2506136429</v>
          </cell>
          <cell r="H55">
            <v>797872.68285514181</v>
          </cell>
          <cell r="I55">
            <v>1050261.0665312151</v>
          </cell>
          <cell r="V55">
            <v>40544</v>
          </cell>
          <cell r="W55">
            <v>3612977.5258562067</v>
          </cell>
          <cell r="X55">
            <v>2426645.2070025564</v>
          </cell>
          <cell r="Y55">
            <v>2696216.2320136498</v>
          </cell>
          <cell r="Z55">
            <v>3871339.0351275872</v>
          </cell>
          <cell r="AA55">
            <v>2683185.4920416712</v>
          </cell>
          <cell r="AB55">
            <v>732805.21745395905</v>
          </cell>
          <cell r="AC55">
            <v>886583.29050437</v>
          </cell>
          <cell r="AP55">
            <v>40544</v>
          </cell>
          <cell r="AQ55">
            <v>76250</v>
          </cell>
          <cell r="AR55">
            <v>35945</v>
          </cell>
          <cell r="AS55">
            <v>32635</v>
          </cell>
          <cell r="AT55">
            <v>25987</v>
          </cell>
          <cell r="AU55">
            <v>37419</v>
          </cell>
          <cell r="AV55">
            <v>6974</v>
          </cell>
          <cell r="AW55">
            <v>10586</v>
          </cell>
          <cell r="AY55">
            <v>40544</v>
          </cell>
          <cell r="AZ55">
            <v>9414</v>
          </cell>
          <cell r="BA55">
            <v>4824</v>
          </cell>
          <cell r="BB55">
            <v>4955</v>
          </cell>
          <cell r="BC55">
            <v>5501</v>
          </cell>
          <cell r="BD55">
            <v>6226</v>
          </cell>
          <cell r="BE55">
            <v>1372</v>
          </cell>
          <cell r="BF55">
            <v>1818</v>
          </cell>
          <cell r="BH55">
            <v>40544</v>
          </cell>
          <cell r="BI55">
            <v>761</v>
          </cell>
          <cell r="BJ55">
            <v>706.5</v>
          </cell>
          <cell r="BK55">
            <v>845.5</v>
          </cell>
          <cell r="BL55">
            <v>999</v>
          </cell>
          <cell r="BM55">
            <v>937</v>
          </cell>
          <cell r="BN55">
            <v>1291.5</v>
          </cell>
          <cell r="BO55">
            <v>918</v>
          </cell>
          <cell r="BZ55">
            <v>40544</v>
          </cell>
          <cell r="CA55">
            <v>606</v>
          </cell>
          <cell r="CB55">
            <v>551.5</v>
          </cell>
          <cell r="CC55">
            <v>690.5</v>
          </cell>
          <cell r="CD55">
            <v>844</v>
          </cell>
          <cell r="CE55">
            <v>782</v>
          </cell>
          <cell r="CF55">
            <v>1136.5</v>
          </cell>
          <cell r="CG55">
            <v>763</v>
          </cell>
        </row>
        <row r="56">
          <cell r="A56">
            <v>40575</v>
          </cell>
          <cell r="B56">
            <v>54</v>
          </cell>
          <cell r="C56">
            <v>7474534.2951937243</v>
          </cell>
          <cell r="D56">
            <v>3476607.3402566644</v>
          </cell>
          <cell r="E56">
            <v>2973884.0581273502</v>
          </cell>
          <cell r="F56">
            <v>2826412.3064222615</v>
          </cell>
          <cell r="G56">
            <v>3714702.2877820786</v>
          </cell>
          <cell r="H56">
            <v>708565.74263338174</v>
          </cell>
          <cell r="I56">
            <v>855928.96958453988</v>
          </cell>
          <cell r="V56">
            <v>40575</v>
          </cell>
          <cell r="W56">
            <v>3671671.4376055961</v>
          </cell>
          <cell r="X56">
            <v>2357082.5725201438</v>
          </cell>
          <cell r="Y56">
            <v>2400118.9394057472</v>
          </cell>
          <cell r="Z56">
            <v>3418451.0504685123</v>
          </cell>
          <cell r="AA56">
            <v>2133862.3502327153</v>
          </cell>
          <cell r="AB56">
            <v>650642.16815173579</v>
          </cell>
          <cell r="AC56">
            <v>751505.48161554884</v>
          </cell>
          <cell r="AP56">
            <v>40575</v>
          </cell>
          <cell r="AQ56">
            <v>76275</v>
          </cell>
          <cell r="AR56">
            <v>36000</v>
          </cell>
          <cell r="AS56">
            <v>32721</v>
          </cell>
          <cell r="AT56">
            <v>25979</v>
          </cell>
          <cell r="AU56">
            <v>37446</v>
          </cell>
          <cell r="AV56">
            <v>6974</v>
          </cell>
          <cell r="AW56">
            <v>10596</v>
          </cell>
          <cell r="AY56">
            <v>40575</v>
          </cell>
          <cell r="AZ56">
            <v>9441</v>
          </cell>
          <cell r="BA56">
            <v>4839</v>
          </cell>
          <cell r="BB56">
            <v>4947</v>
          </cell>
          <cell r="BC56">
            <v>5501</v>
          </cell>
          <cell r="BD56">
            <v>6230</v>
          </cell>
          <cell r="BE56">
            <v>1373</v>
          </cell>
          <cell r="BF56">
            <v>1820</v>
          </cell>
          <cell r="BH56">
            <v>40575</v>
          </cell>
          <cell r="BI56">
            <v>743.5</v>
          </cell>
          <cell r="BJ56">
            <v>696.5</v>
          </cell>
          <cell r="BK56">
            <v>745</v>
          </cell>
          <cell r="BL56">
            <v>851.5</v>
          </cell>
          <cell r="BM56">
            <v>930.5</v>
          </cell>
          <cell r="BN56">
            <v>1005</v>
          </cell>
          <cell r="BO56">
            <v>801</v>
          </cell>
          <cell r="BZ56">
            <v>40575</v>
          </cell>
          <cell r="CA56">
            <v>603.5</v>
          </cell>
          <cell r="CB56">
            <v>556.5</v>
          </cell>
          <cell r="CC56">
            <v>605</v>
          </cell>
          <cell r="CD56">
            <v>711.5</v>
          </cell>
          <cell r="CE56">
            <v>790.5</v>
          </cell>
          <cell r="CF56">
            <v>865</v>
          </cell>
          <cell r="CG56">
            <v>661</v>
          </cell>
        </row>
        <row r="57">
          <cell r="A57">
            <v>40603</v>
          </cell>
          <cell r="B57">
            <v>55</v>
          </cell>
          <cell r="C57">
            <v>6352433.2414405774</v>
          </cell>
          <cell r="D57">
            <v>2992518.6699550385</v>
          </cell>
          <cell r="E57">
            <v>2098408.1174581102</v>
          </cell>
          <cell r="F57">
            <v>2028226.9711462744</v>
          </cell>
          <cell r="G57">
            <v>3014104.168570356</v>
          </cell>
          <cell r="H57">
            <v>455583.59213061503</v>
          </cell>
          <cell r="I57">
            <v>683042.239299029</v>
          </cell>
          <cell r="V57">
            <v>40603</v>
          </cell>
          <cell r="W57">
            <v>2880382.4800265124</v>
          </cell>
          <cell r="X57">
            <v>1876701.5921806926</v>
          </cell>
          <cell r="Y57">
            <v>1637452.5030155154</v>
          </cell>
          <cell r="Z57">
            <v>2280416.4247772796</v>
          </cell>
          <cell r="AA57">
            <v>1822572.3686631355</v>
          </cell>
          <cell r="AB57">
            <v>412316.65206735564</v>
          </cell>
          <cell r="AC57">
            <v>593587.97926950885</v>
          </cell>
          <cell r="AP57">
            <v>40603</v>
          </cell>
          <cell r="AQ57">
            <v>76248</v>
          </cell>
          <cell r="AR57">
            <v>35998</v>
          </cell>
          <cell r="AS57">
            <v>32791</v>
          </cell>
          <cell r="AT57">
            <v>25904</v>
          </cell>
          <cell r="AU57">
            <v>37455</v>
          </cell>
          <cell r="AV57">
            <v>6971</v>
          </cell>
          <cell r="AW57">
            <v>10575</v>
          </cell>
          <cell r="AY57">
            <v>40603</v>
          </cell>
          <cell r="AZ57">
            <v>9434</v>
          </cell>
          <cell r="BA57">
            <v>4839</v>
          </cell>
          <cell r="BB57">
            <v>4931</v>
          </cell>
          <cell r="BC57">
            <v>5491</v>
          </cell>
          <cell r="BD57">
            <v>6223</v>
          </cell>
          <cell r="BE57">
            <v>1371</v>
          </cell>
          <cell r="BF57">
            <v>1807</v>
          </cell>
          <cell r="BH57">
            <v>40603</v>
          </cell>
          <cell r="BI57">
            <v>578.5</v>
          </cell>
          <cell r="BJ57">
            <v>624.5</v>
          </cell>
          <cell r="BK57">
            <v>561.5</v>
          </cell>
          <cell r="BL57">
            <v>704.5</v>
          </cell>
          <cell r="BM57">
            <v>780</v>
          </cell>
          <cell r="BN57">
            <v>879.5</v>
          </cell>
          <cell r="BO57">
            <v>653.5</v>
          </cell>
          <cell r="BZ57">
            <v>40603</v>
          </cell>
          <cell r="CA57">
            <v>428.5</v>
          </cell>
          <cell r="CB57">
            <v>469.5</v>
          </cell>
          <cell r="CC57">
            <v>406.5</v>
          </cell>
          <cell r="CD57">
            <v>549.5</v>
          </cell>
          <cell r="CE57">
            <v>625</v>
          </cell>
          <cell r="CF57">
            <v>724.5</v>
          </cell>
          <cell r="CG57">
            <v>498.5</v>
          </cell>
        </row>
        <row r="58">
          <cell r="A58">
            <v>40634</v>
          </cell>
          <cell r="B58">
            <v>56</v>
          </cell>
          <cell r="C58">
            <v>4915975.5925890338</v>
          </cell>
          <cell r="D58">
            <v>2504153.5966774854</v>
          </cell>
          <cell r="E58">
            <v>1469595.916485332</v>
          </cell>
          <cell r="F58">
            <v>1435270.8942481489</v>
          </cell>
          <cell r="G58">
            <v>2918367.9304011599</v>
          </cell>
          <cell r="H58">
            <v>417081.25893383898</v>
          </cell>
          <cell r="I58">
            <v>500702.81066500104</v>
          </cell>
          <cell r="V58">
            <v>40634</v>
          </cell>
          <cell r="W58">
            <v>2309196.1100527556</v>
          </cell>
          <cell r="X58">
            <v>1646586.3193454223</v>
          </cell>
          <cell r="Y58">
            <v>1178715.3800464605</v>
          </cell>
          <cell r="Z58">
            <v>1717260.1905553616</v>
          </cell>
          <cell r="AA58">
            <v>1709725.7496901257</v>
          </cell>
          <cell r="AB58">
            <v>350201.45109309023</v>
          </cell>
          <cell r="AC58">
            <v>420600.79921678395</v>
          </cell>
          <cell r="AP58">
            <v>40634</v>
          </cell>
          <cell r="AQ58">
            <v>76242</v>
          </cell>
          <cell r="AR58">
            <v>35998</v>
          </cell>
          <cell r="AS58">
            <v>32847</v>
          </cell>
          <cell r="AT58">
            <v>25809</v>
          </cell>
          <cell r="AU58">
            <v>37439</v>
          </cell>
          <cell r="AV58">
            <v>6936</v>
          </cell>
          <cell r="AW58">
            <v>10544</v>
          </cell>
          <cell r="AY58">
            <v>40634</v>
          </cell>
          <cell r="AZ58">
            <v>9414</v>
          </cell>
          <cell r="BA58">
            <v>4825</v>
          </cell>
          <cell r="BB58">
            <v>4913</v>
          </cell>
          <cell r="BC58">
            <v>5471</v>
          </cell>
          <cell r="BD58">
            <v>6206</v>
          </cell>
          <cell r="BE58">
            <v>1374</v>
          </cell>
          <cell r="BF58">
            <v>1811</v>
          </cell>
          <cell r="BH58">
            <v>40634</v>
          </cell>
          <cell r="BI58">
            <v>589.5</v>
          </cell>
          <cell r="BJ58">
            <v>599</v>
          </cell>
          <cell r="BK58">
            <v>528.5</v>
          </cell>
          <cell r="BL58">
            <v>608</v>
          </cell>
          <cell r="BM58">
            <v>785.5</v>
          </cell>
          <cell r="BN58">
            <v>784</v>
          </cell>
          <cell r="BO58">
            <v>596</v>
          </cell>
          <cell r="BZ58">
            <v>40634</v>
          </cell>
          <cell r="CA58">
            <v>439.5</v>
          </cell>
          <cell r="CB58">
            <v>449</v>
          </cell>
          <cell r="CC58">
            <v>378.5</v>
          </cell>
          <cell r="CD58">
            <v>458</v>
          </cell>
          <cell r="CE58">
            <v>635.5</v>
          </cell>
          <cell r="CF58">
            <v>634</v>
          </cell>
          <cell r="CG58">
            <v>446</v>
          </cell>
        </row>
        <row r="59">
          <cell r="A59">
            <v>40664</v>
          </cell>
          <cell r="B59">
            <v>57</v>
          </cell>
          <cell r="C59">
            <v>3177334.2293737251</v>
          </cell>
          <cell r="D59">
            <v>1516220.6424799338</v>
          </cell>
          <cell r="E59">
            <v>879357.23639398301</v>
          </cell>
          <cell r="F59">
            <v>812964.89175235841</v>
          </cell>
          <cell r="G59">
            <v>1630419.0574437976</v>
          </cell>
          <cell r="H59">
            <v>224822.11140210403</v>
          </cell>
          <cell r="I59">
            <v>285346.83115409839</v>
          </cell>
          <cell r="V59">
            <v>40664</v>
          </cell>
          <cell r="W59">
            <v>1591683.6505100895</v>
          </cell>
          <cell r="X59">
            <v>1063349.7950725539</v>
          </cell>
          <cell r="Y59">
            <v>744122.45105512557</v>
          </cell>
          <cell r="Z59">
            <v>1020698.1033622309</v>
          </cell>
          <cell r="AA59">
            <v>1037414.5600255008</v>
          </cell>
          <cell r="AB59">
            <v>200544.07020241322</v>
          </cell>
          <cell r="AC59">
            <v>270761.36977208592</v>
          </cell>
          <cell r="AP59">
            <v>40664</v>
          </cell>
          <cell r="AQ59">
            <v>76185</v>
          </cell>
          <cell r="AR59">
            <v>35975</v>
          </cell>
          <cell r="AS59">
            <v>32861</v>
          </cell>
          <cell r="AT59">
            <v>25641</v>
          </cell>
          <cell r="AU59">
            <v>37425</v>
          </cell>
          <cell r="AV59">
            <v>6900</v>
          </cell>
          <cell r="AW59">
            <v>10492</v>
          </cell>
          <cell r="AY59">
            <v>40664</v>
          </cell>
          <cell r="AZ59">
            <v>9394</v>
          </cell>
          <cell r="BA59">
            <v>4814</v>
          </cell>
          <cell r="BB59">
            <v>4898</v>
          </cell>
          <cell r="BC59">
            <v>5447</v>
          </cell>
          <cell r="BD59">
            <v>6185</v>
          </cell>
          <cell r="BE59">
            <v>1370</v>
          </cell>
          <cell r="BF59">
            <v>1801</v>
          </cell>
          <cell r="BH59">
            <v>40664</v>
          </cell>
          <cell r="BI59">
            <v>396</v>
          </cell>
          <cell r="BJ59">
            <v>454</v>
          </cell>
          <cell r="BK59">
            <v>283.5</v>
          </cell>
          <cell r="BL59">
            <v>325.5</v>
          </cell>
          <cell r="BM59">
            <v>557</v>
          </cell>
          <cell r="BN59">
            <v>530.5</v>
          </cell>
          <cell r="BO59">
            <v>363.5</v>
          </cell>
          <cell r="BZ59">
            <v>40664</v>
          </cell>
          <cell r="CA59">
            <v>241</v>
          </cell>
          <cell r="CB59">
            <v>299</v>
          </cell>
          <cell r="CC59">
            <v>146</v>
          </cell>
          <cell r="CD59">
            <v>182</v>
          </cell>
          <cell r="CE59">
            <v>402</v>
          </cell>
          <cell r="CF59">
            <v>377.5</v>
          </cell>
          <cell r="CG59">
            <v>215</v>
          </cell>
        </row>
        <row r="60">
          <cell r="A60">
            <v>40695</v>
          </cell>
          <cell r="B60">
            <v>58</v>
          </cell>
          <cell r="C60">
            <v>1942042.5773796891</v>
          </cell>
          <cell r="D60">
            <v>934915.80132889422</v>
          </cell>
          <cell r="E60">
            <v>538907.52891567978</v>
          </cell>
          <cell r="F60">
            <v>429140.09237573703</v>
          </cell>
          <cell r="G60">
            <v>1355670.3274738155</v>
          </cell>
          <cell r="H60">
            <v>147970.35211072728</v>
          </cell>
          <cell r="I60">
            <v>188823.32041545713</v>
          </cell>
          <cell r="V60">
            <v>40695</v>
          </cell>
          <cell r="W60">
            <v>1219376.7512712367</v>
          </cell>
          <cell r="X60">
            <v>829277.54770148813</v>
          </cell>
          <cell r="Y60">
            <v>562578.90858045279</v>
          </cell>
          <cell r="Z60">
            <v>754153.79244682251</v>
          </cell>
          <cell r="AA60">
            <v>932953.31399587402</v>
          </cell>
          <cell r="AB60">
            <v>145560.63407839427</v>
          </cell>
          <cell r="AC60">
            <v>231726.05192573176</v>
          </cell>
          <cell r="AP60">
            <v>40695</v>
          </cell>
          <cell r="AQ60">
            <v>76037</v>
          </cell>
          <cell r="AR60">
            <v>35938</v>
          </cell>
          <cell r="AS60">
            <v>32898</v>
          </cell>
          <cell r="AT60">
            <v>25482</v>
          </cell>
          <cell r="AU60">
            <v>37392</v>
          </cell>
          <cell r="AV60">
            <v>6852</v>
          </cell>
          <cell r="AW60">
            <v>10415</v>
          </cell>
          <cell r="AY60">
            <v>40695</v>
          </cell>
          <cell r="AZ60">
            <v>9345</v>
          </cell>
          <cell r="BA60">
            <v>4795</v>
          </cell>
          <cell r="BB60">
            <v>4884</v>
          </cell>
          <cell r="BC60">
            <v>5410</v>
          </cell>
          <cell r="BD60">
            <v>6160</v>
          </cell>
          <cell r="BE60">
            <v>1366</v>
          </cell>
          <cell r="BF60">
            <v>1791</v>
          </cell>
          <cell r="BH60">
            <v>40695</v>
          </cell>
          <cell r="BI60">
            <v>182.5</v>
          </cell>
          <cell r="BJ60">
            <v>251</v>
          </cell>
          <cell r="BK60">
            <v>76</v>
          </cell>
          <cell r="BL60">
            <v>109.5</v>
          </cell>
          <cell r="BM60">
            <v>289.5</v>
          </cell>
          <cell r="BN60">
            <v>313</v>
          </cell>
          <cell r="BO60">
            <v>156</v>
          </cell>
          <cell r="BZ60">
            <v>40695</v>
          </cell>
          <cell r="CA60">
            <v>50</v>
          </cell>
          <cell r="CB60">
            <v>111.5</v>
          </cell>
          <cell r="CC60">
            <v>19</v>
          </cell>
          <cell r="CD60">
            <v>27</v>
          </cell>
          <cell r="CE60">
            <v>160</v>
          </cell>
          <cell r="CF60">
            <v>176</v>
          </cell>
          <cell r="CG60">
            <v>48.5</v>
          </cell>
        </row>
        <row r="61">
          <cell r="A61">
            <v>40725</v>
          </cell>
          <cell r="B61">
            <v>59</v>
          </cell>
          <cell r="C61">
            <v>1533461.7653458919</v>
          </cell>
          <cell r="D61">
            <v>709405.31783616717</v>
          </cell>
          <cell r="E61">
            <v>405721.58865436143</v>
          </cell>
          <cell r="F61">
            <v>324080.3281635794</v>
          </cell>
          <cell r="G61">
            <v>685887.35269850201</v>
          </cell>
          <cell r="H61">
            <v>66755.03662844222</v>
          </cell>
          <cell r="I61">
            <v>93201.610673055809</v>
          </cell>
          <cell r="V61">
            <v>40725</v>
          </cell>
          <cell r="W61">
            <v>962360.62611383409</v>
          </cell>
          <cell r="X61">
            <v>682969.32708534121</v>
          </cell>
          <cell r="Y61">
            <v>464678.29098027956</v>
          </cell>
          <cell r="Z61">
            <v>622100.75582054514</v>
          </cell>
          <cell r="AA61">
            <v>578212.69877408433</v>
          </cell>
          <cell r="AB61">
            <v>90578.584236889044</v>
          </cell>
          <cell r="AC61">
            <v>178493.71698902658</v>
          </cell>
          <cell r="AP61">
            <v>40725</v>
          </cell>
          <cell r="AQ61">
            <v>76035</v>
          </cell>
          <cell r="AR61">
            <v>35882</v>
          </cell>
          <cell r="AS61">
            <v>32925</v>
          </cell>
          <cell r="AT61">
            <v>25451</v>
          </cell>
          <cell r="AU61">
            <v>37367</v>
          </cell>
          <cell r="AV61">
            <v>6833</v>
          </cell>
          <cell r="AW61">
            <v>10392</v>
          </cell>
          <cell r="AY61">
            <v>40725</v>
          </cell>
          <cell r="AZ61">
            <v>9321</v>
          </cell>
          <cell r="BA61">
            <v>4786</v>
          </cell>
          <cell r="BB61">
            <v>4881</v>
          </cell>
          <cell r="BC61">
            <v>5398</v>
          </cell>
          <cell r="BD61">
            <v>6144</v>
          </cell>
          <cell r="BE61">
            <v>1365</v>
          </cell>
          <cell r="BF61">
            <v>1787</v>
          </cell>
          <cell r="BH61">
            <v>40725</v>
          </cell>
          <cell r="BI61">
            <v>108.5</v>
          </cell>
          <cell r="BJ61">
            <v>188</v>
          </cell>
          <cell r="BK61">
            <v>1.5</v>
          </cell>
          <cell r="BL61">
            <v>18.5</v>
          </cell>
          <cell r="BM61">
            <v>111.5</v>
          </cell>
          <cell r="BN61">
            <v>100.5</v>
          </cell>
          <cell r="BO61">
            <v>16</v>
          </cell>
          <cell r="BZ61">
            <v>40725</v>
          </cell>
          <cell r="CA61">
            <v>14</v>
          </cell>
          <cell r="CB61">
            <v>45.5</v>
          </cell>
          <cell r="CC61">
            <v>0</v>
          </cell>
          <cell r="CD61">
            <v>0</v>
          </cell>
          <cell r="CE61">
            <v>29.5</v>
          </cell>
          <cell r="CF61">
            <v>15.5</v>
          </cell>
          <cell r="CG61">
            <v>0</v>
          </cell>
        </row>
        <row r="62">
          <cell r="A62">
            <v>40756</v>
          </cell>
          <cell r="B62">
            <v>60</v>
          </cell>
          <cell r="C62">
            <v>1542810.374502779</v>
          </cell>
          <cell r="D62">
            <v>684205.5247653937</v>
          </cell>
          <cell r="E62">
            <v>448266.5007862483</v>
          </cell>
          <cell r="F62">
            <v>343388.59994557907</v>
          </cell>
          <cell r="G62">
            <v>740994.09836332058</v>
          </cell>
          <cell r="H62">
            <v>61713.27866898285</v>
          </cell>
          <cell r="I62">
            <v>113237.62296769663</v>
          </cell>
          <cell r="V62">
            <v>40756</v>
          </cell>
          <cell r="W62">
            <v>1062328.1460298758</v>
          </cell>
          <cell r="X62">
            <v>720507.7445253717</v>
          </cell>
          <cell r="Y62">
            <v>546682.87438395713</v>
          </cell>
          <cell r="Z62">
            <v>682127.23506079544</v>
          </cell>
          <cell r="AA62">
            <v>594935.4412493452</v>
          </cell>
          <cell r="AB62">
            <v>61487.912545832281</v>
          </cell>
          <cell r="AC62">
            <v>198227.64620482246</v>
          </cell>
          <cell r="AP62">
            <v>40756</v>
          </cell>
          <cell r="AQ62">
            <v>75952</v>
          </cell>
          <cell r="AR62">
            <v>35832</v>
          </cell>
          <cell r="AS62">
            <v>32987</v>
          </cell>
          <cell r="AT62">
            <v>25389</v>
          </cell>
          <cell r="AU62">
            <v>37348</v>
          </cell>
          <cell r="AV62">
            <v>6820</v>
          </cell>
          <cell r="AW62">
            <v>10376</v>
          </cell>
          <cell r="AY62">
            <v>40756</v>
          </cell>
          <cell r="AZ62">
            <v>9293</v>
          </cell>
          <cell r="BA62">
            <v>4780</v>
          </cell>
          <cell r="BB62">
            <v>4874</v>
          </cell>
          <cell r="BC62">
            <v>5386</v>
          </cell>
          <cell r="BD62">
            <v>6123</v>
          </cell>
          <cell r="BE62">
            <v>1367</v>
          </cell>
          <cell r="BF62">
            <v>1785</v>
          </cell>
          <cell r="BH62">
            <v>40756</v>
          </cell>
          <cell r="BI62">
            <v>63.5</v>
          </cell>
          <cell r="BJ62">
            <v>149.5</v>
          </cell>
          <cell r="BK62">
            <v>0.5</v>
          </cell>
          <cell r="BL62">
            <v>1.5</v>
          </cell>
          <cell r="BM62">
            <v>43</v>
          </cell>
          <cell r="BN62">
            <v>49.5</v>
          </cell>
          <cell r="BO62">
            <v>4</v>
          </cell>
          <cell r="BZ62">
            <v>40756</v>
          </cell>
          <cell r="CA62">
            <v>2.5</v>
          </cell>
          <cell r="CB62">
            <v>22</v>
          </cell>
          <cell r="CC62">
            <v>0</v>
          </cell>
          <cell r="CD62">
            <v>0</v>
          </cell>
          <cell r="CE62">
            <v>14.5</v>
          </cell>
          <cell r="CF62">
            <v>4.5</v>
          </cell>
          <cell r="CG62">
            <v>0</v>
          </cell>
        </row>
        <row r="63">
          <cell r="A63">
            <v>40787</v>
          </cell>
          <cell r="B63">
            <v>61</v>
          </cell>
          <cell r="C63">
            <v>1553619.1515019336</v>
          </cell>
          <cell r="D63">
            <v>660067.12238379312</v>
          </cell>
          <cell r="E63">
            <v>406860.94700060069</v>
          </cell>
          <cell r="F63">
            <v>334139.77911367267</v>
          </cell>
          <cell r="G63">
            <v>690748.27983358828</v>
          </cell>
          <cell r="H63">
            <v>59504.682440754885</v>
          </cell>
          <cell r="I63">
            <v>111567.03772565686</v>
          </cell>
          <cell r="V63">
            <v>40787</v>
          </cell>
          <cell r="W63">
            <v>968088.65257671115</v>
          </cell>
          <cell r="X63">
            <v>664551.47771209653</v>
          </cell>
          <cell r="Y63">
            <v>507748.1846236689</v>
          </cell>
          <cell r="Z63">
            <v>522014.68508752342</v>
          </cell>
          <cell r="AA63">
            <v>548603.9616901878</v>
          </cell>
          <cell r="AB63">
            <v>91890.771748012252</v>
          </cell>
          <cell r="AC63">
            <v>194683.26656179992</v>
          </cell>
          <cell r="AP63">
            <v>40787</v>
          </cell>
          <cell r="AQ63">
            <v>76127</v>
          </cell>
          <cell r="AR63">
            <v>35830</v>
          </cell>
          <cell r="AS63">
            <v>33098</v>
          </cell>
          <cell r="AT63">
            <v>25369</v>
          </cell>
          <cell r="AU63">
            <v>37399</v>
          </cell>
          <cell r="AV63">
            <v>6805</v>
          </cell>
          <cell r="AW63">
            <v>10378</v>
          </cell>
          <cell r="AY63">
            <v>40787</v>
          </cell>
          <cell r="AZ63">
            <v>9285</v>
          </cell>
          <cell r="BA63">
            <v>4781</v>
          </cell>
          <cell r="BB63">
            <v>4876</v>
          </cell>
          <cell r="BC63">
            <v>5372</v>
          </cell>
          <cell r="BD63">
            <v>6120</v>
          </cell>
          <cell r="BE63">
            <v>1364</v>
          </cell>
          <cell r="BF63">
            <v>1782</v>
          </cell>
          <cell r="BH63">
            <v>40787</v>
          </cell>
          <cell r="BI63">
            <v>133</v>
          </cell>
          <cell r="BJ63">
            <v>159</v>
          </cell>
          <cell r="BK63">
            <v>21.5</v>
          </cell>
          <cell r="BL63">
            <v>93</v>
          </cell>
          <cell r="BM63">
            <v>134</v>
          </cell>
          <cell r="BN63">
            <v>164</v>
          </cell>
          <cell r="BO63">
            <v>66.5</v>
          </cell>
          <cell r="BZ63">
            <v>40787</v>
          </cell>
          <cell r="CA63">
            <v>38</v>
          </cell>
          <cell r="CB63">
            <v>39.5</v>
          </cell>
          <cell r="CC63">
            <v>3</v>
          </cell>
          <cell r="CD63">
            <v>28.5</v>
          </cell>
          <cell r="CE63">
            <v>59.5</v>
          </cell>
          <cell r="CF63">
            <v>73</v>
          </cell>
          <cell r="CG63">
            <v>11</v>
          </cell>
        </row>
        <row r="64">
          <cell r="A64">
            <v>40817</v>
          </cell>
          <cell r="B64">
            <v>62</v>
          </cell>
          <cell r="C64">
            <v>4021820.0917251566</v>
          </cell>
          <cell r="D64">
            <v>1822756.6594163885</v>
          </cell>
          <cell r="E64">
            <v>967967.70467874757</v>
          </cell>
          <cell r="F64">
            <v>771658.54417970753</v>
          </cell>
          <cell r="G64">
            <v>1880768.9898427739</v>
          </cell>
          <cell r="H64">
            <v>189812.62800785736</v>
          </cell>
          <cell r="I64">
            <v>282098.38214936876</v>
          </cell>
          <cell r="V64">
            <v>40817</v>
          </cell>
          <cell r="W64">
            <v>2066146.0301167592</v>
          </cell>
          <cell r="X64">
            <v>1400923.1832658681</v>
          </cell>
          <cell r="Y64">
            <v>1016355.1572244314</v>
          </cell>
          <cell r="Z64">
            <v>1395526.629392941</v>
          </cell>
          <cell r="AA64">
            <v>1175212.8050344272</v>
          </cell>
          <cell r="AB64">
            <v>188082.0653164947</v>
          </cell>
          <cell r="AC64">
            <v>420795.12964907812</v>
          </cell>
          <cell r="AP64">
            <v>40817</v>
          </cell>
          <cell r="AQ64">
            <v>76322</v>
          </cell>
          <cell r="AR64">
            <v>35925</v>
          </cell>
          <cell r="AS64">
            <v>33320</v>
          </cell>
          <cell r="AT64">
            <v>25673</v>
          </cell>
          <cell r="AU64">
            <v>37624</v>
          </cell>
          <cell r="AV64">
            <v>6876</v>
          </cell>
          <cell r="AW64">
            <v>10486</v>
          </cell>
          <cell r="AY64">
            <v>40817</v>
          </cell>
          <cell r="AZ64">
            <v>9304</v>
          </cell>
          <cell r="BA64">
            <v>4793</v>
          </cell>
          <cell r="BB64">
            <v>4920</v>
          </cell>
          <cell r="BC64">
            <v>5422</v>
          </cell>
          <cell r="BD64">
            <v>6173</v>
          </cell>
          <cell r="BE64">
            <v>1377</v>
          </cell>
          <cell r="BF64">
            <v>1789</v>
          </cell>
          <cell r="BH64">
            <v>40817</v>
          </cell>
          <cell r="BI64">
            <v>454</v>
          </cell>
          <cell r="BJ64">
            <v>394</v>
          </cell>
          <cell r="BK64">
            <v>322</v>
          </cell>
          <cell r="BL64">
            <v>445</v>
          </cell>
          <cell r="BM64">
            <v>577</v>
          </cell>
          <cell r="BN64">
            <v>611</v>
          </cell>
          <cell r="BO64">
            <v>414.5</v>
          </cell>
          <cell r="BZ64">
            <v>40817</v>
          </cell>
          <cell r="CA64">
            <v>299</v>
          </cell>
          <cell r="CB64">
            <v>239</v>
          </cell>
          <cell r="CC64">
            <v>180</v>
          </cell>
          <cell r="CD64">
            <v>290</v>
          </cell>
          <cell r="CE64">
            <v>422</v>
          </cell>
          <cell r="CF64">
            <v>465</v>
          </cell>
          <cell r="CG64">
            <v>262</v>
          </cell>
        </row>
        <row r="65">
          <cell r="A65">
            <v>40848</v>
          </cell>
          <cell r="B65">
            <v>63</v>
          </cell>
          <cell r="C65">
            <v>7780398.7177548241</v>
          </cell>
          <cell r="D65">
            <v>3639921.288990871</v>
          </cell>
          <cell r="E65">
            <v>2123082.3437483017</v>
          </cell>
          <cell r="F65">
            <v>2037156.6495060027</v>
          </cell>
          <cell r="G65">
            <v>3826005.4143900895</v>
          </cell>
          <cell r="H65">
            <v>556138.25202376931</v>
          </cell>
          <cell r="I65">
            <v>775516.33358614123</v>
          </cell>
          <cell r="V65">
            <v>40848</v>
          </cell>
          <cell r="W65">
            <v>3354153.6241202229</v>
          </cell>
          <cell r="X65">
            <v>2159860.9958317964</v>
          </cell>
          <cell r="Y65">
            <v>1703131.0969972669</v>
          </cell>
          <cell r="Z65">
            <v>2503750.2830507141</v>
          </cell>
          <cell r="AA65">
            <v>1990325.022905516</v>
          </cell>
          <cell r="AB65">
            <v>427237.95770302182</v>
          </cell>
          <cell r="AC65">
            <v>691906.01939146209</v>
          </cell>
          <cell r="AP65">
            <v>40848</v>
          </cell>
          <cell r="AQ65">
            <v>76567</v>
          </cell>
          <cell r="AR65">
            <v>36041</v>
          </cell>
          <cell r="AS65">
            <v>33501</v>
          </cell>
          <cell r="AT65">
            <v>25872</v>
          </cell>
          <cell r="AU65">
            <v>37768</v>
          </cell>
          <cell r="AV65">
            <v>6932</v>
          </cell>
          <cell r="AW65">
            <v>10540</v>
          </cell>
          <cell r="AY65">
            <v>40848</v>
          </cell>
          <cell r="AZ65">
            <v>9341</v>
          </cell>
          <cell r="BA65">
            <v>4809</v>
          </cell>
          <cell r="BB65">
            <v>4971</v>
          </cell>
          <cell r="BC65">
            <v>5464</v>
          </cell>
          <cell r="BD65">
            <v>6214</v>
          </cell>
          <cell r="BE65">
            <v>1382</v>
          </cell>
          <cell r="BF65">
            <v>1801</v>
          </cell>
          <cell r="BH65">
            <v>40848</v>
          </cell>
          <cell r="BI65">
            <v>698.5</v>
          </cell>
          <cell r="BJ65">
            <v>653.5</v>
          </cell>
          <cell r="BK65">
            <v>654.5</v>
          </cell>
          <cell r="BL65">
            <v>873.5</v>
          </cell>
          <cell r="BM65">
            <v>840.5</v>
          </cell>
          <cell r="BN65">
            <v>1011</v>
          </cell>
          <cell r="BO65">
            <v>719.5</v>
          </cell>
          <cell r="BZ65">
            <v>40848</v>
          </cell>
          <cell r="CA65">
            <v>548.5</v>
          </cell>
          <cell r="CB65">
            <v>503.5</v>
          </cell>
          <cell r="CC65">
            <v>504.5</v>
          </cell>
          <cell r="CD65">
            <v>723.5</v>
          </cell>
          <cell r="CE65">
            <v>690.5</v>
          </cell>
          <cell r="CF65">
            <v>861</v>
          </cell>
          <cell r="CG65">
            <v>569.5</v>
          </cell>
        </row>
        <row r="66">
          <cell r="A66">
            <v>40878</v>
          </cell>
          <cell r="B66">
            <v>64</v>
          </cell>
          <cell r="C66">
            <v>9030149.1471707318</v>
          </cell>
          <cell r="D66">
            <v>4111667.5483372575</v>
          </cell>
          <cell r="E66">
            <v>3260713.1989264134</v>
          </cell>
          <cell r="F66">
            <v>3181382.1055655968</v>
          </cell>
          <cell r="G66">
            <v>4361814.6779738059</v>
          </cell>
          <cell r="H66">
            <v>719736.13679348247</v>
          </cell>
          <cell r="I66">
            <v>1042460.1852327111</v>
          </cell>
          <cell r="V66">
            <v>40878</v>
          </cell>
          <cell r="W66">
            <v>4307378.6580861639</v>
          </cell>
          <cell r="X66">
            <v>2735461.514804672</v>
          </cell>
          <cell r="Y66">
            <v>2650542.523082952</v>
          </cell>
          <cell r="Z66">
            <v>3694288.3040262121</v>
          </cell>
          <cell r="AA66">
            <v>2656426.9045739342</v>
          </cell>
          <cell r="AB66">
            <v>665330.52256255643</v>
          </cell>
          <cell r="AC66">
            <v>957651.57286350953</v>
          </cell>
          <cell r="AP66">
            <v>40878</v>
          </cell>
          <cell r="AQ66">
            <v>76682</v>
          </cell>
          <cell r="AR66">
            <v>36101</v>
          </cell>
          <cell r="AS66">
            <v>33630</v>
          </cell>
          <cell r="AT66">
            <v>25971</v>
          </cell>
          <cell r="AU66">
            <v>37826</v>
          </cell>
          <cell r="AV66">
            <v>6953</v>
          </cell>
          <cell r="AW66">
            <v>10580</v>
          </cell>
          <cell r="AY66">
            <v>40878</v>
          </cell>
          <cell r="AZ66">
            <v>9381</v>
          </cell>
          <cell r="BA66">
            <v>4806</v>
          </cell>
          <cell r="BB66">
            <v>4982</v>
          </cell>
          <cell r="BC66">
            <v>5492</v>
          </cell>
          <cell r="BD66">
            <v>6234</v>
          </cell>
          <cell r="BE66">
            <v>1387</v>
          </cell>
          <cell r="BF66">
            <v>1812</v>
          </cell>
          <cell r="BH66">
            <v>40878</v>
          </cell>
          <cell r="BI66">
            <v>790.5</v>
          </cell>
          <cell r="BJ66">
            <v>769.5</v>
          </cell>
          <cell r="BK66">
            <v>972.5</v>
          </cell>
          <cell r="BL66">
            <v>1103</v>
          </cell>
          <cell r="BM66">
            <v>1032</v>
          </cell>
          <cell r="BN66">
            <v>1207</v>
          </cell>
          <cell r="BO66">
            <v>1021</v>
          </cell>
          <cell r="BZ66">
            <v>40878</v>
          </cell>
          <cell r="CA66">
            <v>635.5</v>
          </cell>
          <cell r="CB66">
            <v>614.5</v>
          </cell>
          <cell r="CC66">
            <v>817.5</v>
          </cell>
          <cell r="CD66">
            <v>948</v>
          </cell>
          <cell r="CE66">
            <v>877</v>
          </cell>
          <cell r="CF66">
            <v>1052</v>
          </cell>
          <cell r="CG66">
            <v>866</v>
          </cell>
        </row>
        <row r="67">
          <cell r="A67">
            <v>40909</v>
          </cell>
          <cell r="B67">
            <v>65</v>
          </cell>
          <cell r="C67">
            <v>8052983.4939064467</v>
          </cell>
          <cell r="D67">
            <v>3839210.7400491666</v>
          </cell>
          <cell r="E67">
            <v>3622442.6266846629</v>
          </cell>
          <cell r="F67">
            <v>3288311.1393597233</v>
          </cell>
          <cell r="G67">
            <v>4465602.1810845342</v>
          </cell>
          <cell r="H67">
            <v>792136.86268823559</v>
          </cell>
          <cell r="I67">
            <v>1141838.9562272301</v>
          </cell>
          <cell r="V67">
            <v>40909</v>
          </cell>
          <cell r="W67">
            <v>3864175.0495423698</v>
          </cell>
          <cell r="X67">
            <v>2539165.0714060245</v>
          </cell>
          <cell r="Y67">
            <v>2833578.2655577227</v>
          </cell>
          <cell r="Z67">
            <v>3954381.6134938826</v>
          </cell>
          <cell r="AA67">
            <v>2597723.0802061567</v>
          </cell>
          <cell r="AB67">
            <v>745173.53779547021</v>
          </cell>
          <cell r="AC67">
            <v>1015701.381998373</v>
          </cell>
          <cell r="AP67">
            <v>40909</v>
          </cell>
          <cell r="AQ67">
            <v>76745</v>
          </cell>
          <cell r="AR67">
            <v>36129</v>
          </cell>
          <cell r="AS67">
            <v>33678</v>
          </cell>
          <cell r="AT67">
            <v>25952</v>
          </cell>
          <cell r="AU67">
            <v>37871</v>
          </cell>
          <cell r="AV67">
            <v>6959</v>
          </cell>
          <cell r="AW67">
            <v>10585</v>
          </cell>
          <cell r="AY67">
            <v>40909</v>
          </cell>
          <cell r="AZ67">
            <v>9397</v>
          </cell>
          <cell r="BA67">
            <v>4801</v>
          </cell>
          <cell r="BB67">
            <v>4993</v>
          </cell>
          <cell r="BC67">
            <v>5496</v>
          </cell>
          <cell r="BD67">
            <v>6246</v>
          </cell>
          <cell r="BE67">
            <v>1384</v>
          </cell>
          <cell r="BF67">
            <v>1812</v>
          </cell>
          <cell r="BH67">
            <v>40909</v>
          </cell>
          <cell r="BI67">
            <v>801</v>
          </cell>
          <cell r="BJ67">
            <v>745</v>
          </cell>
          <cell r="BK67">
            <v>869</v>
          </cell>
          <cell r="BL67">
            <v>1096.5</v>
          </cell>
          <cell r="BM67">
            <v>934.5</v>
          </cell>
          <cell r="BN67">
            <v>1124</v>
          </cell>
          <cell r="BO67">
            <v>906</v>
          </cell>
          <cell r="BZ67">
            <v>40909</v>
          </cell>
          <cell r="CA67">
            <v>646</v>
          </cell>
          <cell r="CB67">
            <v>590</v>
          </cell>
          <cell r="CC67">
            <v>714</v>
          </cell>
          <cell r="CD67">
            <v>941.5</v>
          </cell>
          <cell r="CE67">
            <v>779.5</v>
          </cell>
          <cell r="CF67">
            <v>969</v>
          </cell>
          <cell r="CG67">
            <v>751</v>
          </cell>
        </row>
        <row r="68">
          <cell r="A68">
            <v>40940</v>
          </cell>
          <cell r="B68">
            <v>66</v>
          </cell>
          <cell r="C68">
            <v>6776685.1819588291</v>
          </cell>
          <cell r="D68">
            <v>3183604.924679528</v>
          </cell>
          <cell r="E68">
            <v>2658697.3566993126</v>
          </cell>
          <cell r="F68">
            <v>2539647.5366623309</v>
          </cell>
          <cell r="G68">
            <v>3174096.8163314769</v>
          </cell>
          <cell r="H68">
            <v>515047.09947396844</v>
          </cell>
          <cell r="I68">
            <v>748334.08419455471</v>
          </cell>
          <cell r="V68">
            <v>40940</v>
          </cell>
          <cell r="W68">
            <v>3245666.9992688438</v>
          </cell>
          <cell r="X68">
            <v>2111488.5608045561</v>
          </cell>
          <cell r="Y68">
            <v>2129725.5532033718</v>
          </cell>
          <cell r="Z68">
            <v>2949297.8867232283</v>
          </cell>
          <cell r="AA68">
            <v>1909309.1357682322</v>
          </cell>
          <cell r="AB68">
            <v>485298.87194792356</v>
          </cell>
          <cell r="AC68">
            <v>667207.99228384427</v>
          </cell>
          <cell r="AP68">
            <v>40940</v>
          </cell>
          <cell r="AQ68">
            <v>76857</v>
          </cell>
          <cell r="AR68">
            <v>36145</v>
          </cell>
          <cell r="AS68">
            <v>33740</v>
          </cell>
          <cell r="AT68">
            <v>25922</v>
          </cell>
          <cell r="AU68">
            <v>37920</v>
          </cell>
          <cell r="AV68">
            <v>6950</v>
          </cell>
          <cell r="AW68">
            <v>10584</v>
          </cell>
          <cell r="AY68">
            <v>40940</v>
          </cell>
          <cell r="AZ68">
            <v>9416</v>
          </cell>
          <cell r="BA68">
            <v>4801</v>
          </cell>
          <cell r="BB68">
            <v>4994</v>
          </cell>
          <cell r="BC68">
            <v>5499</v>
          </cell>
          <cell r="BD68">
            <v>6243</v>
          </cell>
          <cell r="BE68">
            <v>1386</v>
          </cell>
          <cell r="BF68">
            <v>1810</v>
          </cell>
          <cell r="BH68">
            <v>40940</v>
          </cell>
          <cell r="BI68">
            <v>597</v>
          </cell>
          <cell r="BJ68">
            <v>619</v>
          </cell>
          <cell r="BK68">
            <v>742.5</v>
          </cell>
          <cell r="BL68">
            <v>790</v>
          </cell>
          <cell r="BM68">
            <v>911.5</v>
          </cell>
          <cell r="BN68">
            <v>978.5</v>
          </cell>
          <cell r="BO68">
            <v>818.5</v>
          </cell>
          <cell r="BZ68">
            <v>40940</v>
          </cell>
          <cell r="CA68">
            <v>457</v>
          </cell>
          <cell r="CB68">
            <v>474</v>
          </cell>
          <cell r="CC68">
            <v>602.5</v>
          </cell>
          <cell r="CD68">
            <v>645</v>
          </cell>
          <cell r="CE68">
            <v>766.5</v>
          </cell>
          <cell r="CF68">
            <v>833.5</v>
          </cell>
          <cell r="CG68">
            <v>673.5</v>
          </cell>
        </row>
        <row r="69">
          <cell r="A69">
            <v>40969</v>
          </cell>
          <cell r="B69">
            <v>67</v>
          </cell>
          <cell r="C69">
            <v>6564248.6142323092</v>
          </cell>
          <cell r="D69">
            <v>3136188.3495505867</v>
          </cell>
          <cell r="E69">
            <v>2217731.1678786408</v>
          </cell>
          <cell r="F69">
            <v>2126622.8683384638</v>
          </cell>
          <cell r="G69">
            <v>3579660.6940475837</v>
          </cell>
          <cell r="H69">
            <v>528134.9512998563</v>
          </cell>
          <cell r="I69">
            <v>773916.35465255985</v>
          </cell>
          <cell r="V69">
            <v>40969</v>
          </cell>
          <cell r="W69">
            <v>3005383.9011687241</v>
          </cell>
          <cell r="X69">
            <v>2002168.7482881472</v>
          </cell>
          <cell r="Y69">
            <v>1733591.1422205053</v>
          </cell>
          <cell r="Z69">
            <v>2379782.2083226233</v>
          </cell>
          <cell r="AA69">
            <v>2136742.5768448934</v>
          </cell>
          <cell r="AB69">
            <v>471601.08995478629</v>
          </cell>
          <cell r="AC69">
            <v>653811.33320032049</v>
          </cell>
          <cell r="AP69">
            <v>40969</v>
          </cell>
          <cell r="AQ69">
            <v>76885</v>
          </cell>
          <cell r="AR69">
            <v>36160</v>
          </cell>
          <cell r="AS69">
            <v>33781</v>
          </cell>
          <cell r="AT69">
            <v>25863</v>
          </cell>
          <cell r="AU69">
            <v>37954</v>
          </cell>
          <cell r="AV69">
            <v>6941</v>
          </cell>
          <cell r="AW69">
            <v>10589</v>
          </cell>
          <cell r="AY69">
            <v>40969</v>
          </cell>
          <cell r="AZ69">
            <v>9404</v>
          </cell>
          <cell r="BA69">
            <v>4794</v>
          </cell>
          <cell r="BB69">
            <v>4982</v>
          </cell>
          <cell r="BC69">
            <v>5485</v>
          </cell>
          <cell r="BD69">
            <v>6254</v>
          </cell>
          <cell r="BE69">
            <v>1383</v>
          </cell>
          <cell r="BF69">
            <v>1811</v>
          </cell>
          <cell r="BH69">
            <v>40969</v>
          </cell>
          <cell r="BI69">
            <v>697</v>
          </cell>
          <cell r="BJ69">
            <v>662</v>
          </cell>
          <cell r="BK69">
            <v>605.5</v>
          </cell>
          <cell r="BL69">
            <v>694</v>
          </cell>
          <cell r="BM69">
            <v>801.5</v>
          </cell>
          <cell r="BN69">
            <v>792</v>
          </cell>
          <cell r="BO69">
            <v>662</v>
          </cell>
          <cell r="BZ69">
            <v>40969</v>
          </cell>
          <cell r="CA69">
            <v>542</v>
          </cell>
          <cell r="CB69">
            <v>507</v>
          </cell>
          <cell r="CC69">
            <v>450.5</v>
          </cell>
          <cell r="CD69">
            <v>539</v>
          </cell>
          <cell r="CE69">
            <v>646.5</v>
          </cell>
          <cell r="CF69">
            <v>637</v>
          </cell>
          <cell r="CG69">
            <v>507</v>
          </cell>
        </row>
        <row r="70">
          <cell r="A70">
            <v>41000</v>
          </cell>
          <cell r="B70">
            <v>68</v>
          </cell>
          <cell r="C70">
            <v>4026811.8792424086</v>
          </cell>
          <cell r="D70">
            <v>1916749.462141166</v>
          </cell>
          <cell r="E70">
            <v>1200185.9946183315</v>
          </cell>
          <cell r="F70">
            <v>1126104.6639980939</v>
          </cell>
          <cell r="G70">
            <v>2035107.9404484485</v>
          </cell>
          <cell r="H70">
            <v>256311.04245133902</v>
          </cell>
          <cell r="I70">
            <v>370772.01710021228</v>
          </cell>
          <cell r="V70">
            <v>41000</v>
          </cell>
          <cell r="W70">
            <v>1881641.8853627755</v>
          </cell>
          <cell r="X70">
            <v>1254125.2001490546</v>
          </cell>
          <cell r="Y70">
            <v>928491.16461615032</v>
          </cell>
          <cell r="Z70">
            <v>1295164.7498720195</v>
          </cell>
          <cell r="AA70">
            <v>1216348.5580970543</v>
          </cell>
          <cell r="AB70">
            <v>221767.37956173246</v>
          </cell>
          <cell r="AC70">
            <v>310794.06234121352</v>
          </cell>
          <cell r="AP70">
            <v>41000</v>
          </cell>
          <cell r="AQ70">
            <v>76848</v>
          </cell>
          <cell r="AR70">
            <v>36123</v>
          </cell>
          <cell r="AS70">
            <v>33725</v>
          </cell>
          <cell r="AT70">
            <v>25670</v>
          </cell>
          <cell r="AU70">
            <v>37926</v>
          </cell>
          <cell r="AV70">
            <v>6910</v>
          </cell>
          <cell r="AW70">
            <v>10513</v>
          </cell>
          <cell r="AY70">
            <v>41000</v>
          </cell>
          <cell r="AZ70">
            <v>9396</v>
          </cell>
          <cell r="BA70">
            <v>4793</v>
          </cell>
          <cell r="BB70">
            <v>4975</v>
          </cell>
          <cell r="BC70">
            <v>5460</v>
          </cell>
          <cell r="BD70">
            <v>6248</v>
          </cell>
          <cell r="BE70">
            <v>1376</v>
          </cell>
          <cell r="BF70">
            <v>1806</v>
          </cell>
          <cell r="BH70">
            <v>41000</v>
          </cell>
          <cell r="BI70">
            <v>464.5</v>
          </cell>
          <cell r="BJ70">
            <v>487.5</v>
          </cell>
          <cell r="BK70">
            <v>356.5</v>
          </cell>
          <cell r="BL70">
            <v>404.5</v>
          </cell>
          <cell r="BM70">
            <v>572.5</v>
          </cell>
          <cell r="BN70">
            <v>600</v>
          </cell>
          <cell r="BO70">
            <v>406.5</v>
          </cell>
          <cell r="BZ70">
            <v>41000</v>
          </cell>
          <cell r="CA70">
            <v>314.5</v>
          </cell>
          <cell r="CB70">
            <v>337.5</v>
          </cell>
          <cell r="CC70">
            <v>225.5</v>
          </cell>
          <cell r="CD70">
            <v>269.5</v>
          </cell>
          <cell r="CE70">
            <v>429.5</v>
          </cell>
          <cell r="CF70">
            <v>452.5</v>
          </cell>
          <cell r="CG70">
            <v>270</v>
          </cell>
        </row>
        <row r="71">
          <cell r="A71">
            <v>41030</v>
          </cell>
          <cell r="B71">
            <v>69</v>
          </cell>
          <cell r="C71">
            <v>2644758.4322096407</v>
          </cell>
          <cell r="D71">
            <v>1246351.6792205824</v>
          </cell>
          <cell r="E71">
            <v>664655.01838177093</v>
          </cell>
          <cell r="F71">
            <v>587362.87018800562</v>
          </cell>
          <cell r="G71">
            <v>1321618.8056849807</v>
          </cell>
          <cell r="H71">
            <v>151315.49155028319</v>
          </cell>
          <cell r="I71">
            <v>202529.70276473614</v>
          </cell>
          <cell r="V71">
            <v>41030</v>
          </cell>
          <cell r="W71">
            <v>1441786.5240453579</v>
          </cell>
          <cell r="X71">
            <v>951326.95290278154</v>
          </cell>
          <cell r="Y71">
            <v>641587.29321645456</v>
          </cell>
          <cell r="Z71">
            <v>836054.22983540606</v>
          </cell>
          <cell r="AA71">
            <v>896138.25389861688</v>
          </cell>
          <cell r="AB71">
            <v>153433.5359432011</v>
          </cell>
          <cell r="AC71">
            <v>205269.21015818196</v>
          </cell>
          <cell r="AP71">
            <v>41030</v>
          </cell>
          <cell r="AQ71">
            <v>76815</v>
          </cell>
          <cell r="AR71">
            <v>36044</v>
          </cell>
          <cell r="AS71">
            <v>33715</v>
          </cell>
          <cell r="AT71">
            <v>25481</v>
          </cell>
          <cell r="AU71">
            <v>37939</v>
          </cell>
          <cell r="AV71">
            <v>6875</v>
          </cell>
          <cell r="AW71">
            <v>10446</v>
          </cell>
          <cell r="AY71">
            <v>41030</v>
          </cell>
          <cell r="AZ71">
            <v>9374</v>
          </cell>
          <cell r="BA71">
            <v>4785</v>
          </cell>
          <cell r="BB71">
            <v>4968</v>
          </cell>
          <cell r="BC71">
            <v>5435</v>
          </cell>
          <cell r="BD71">
            <v>6218</v>
          </cell>
          <cell r="BE71">
            <v>1372</v>
          </cell>
          <cell r="BF71">
            <v>1795</v>
          </cell>
          <cell r="BH71">
            <v>41030</v>
          </cell>
          <cell r="BI71">
            <v>362</v>
          </cell>
          <cell r="BJ71">
            <v>397.5</v>
          </cell>
          <cell r="BK71">
            <v>225.5</v>
          </cell>
          <cell r="BL71">
            <v>241</v>
          </cell>
          <cell r="BM71">
            <v>449.5</v>
          </cell>
          <cell r="BN71">
            <v>460.5</v>
          </cell>
          <cell r="BO71">
            <v>270</v>
          </cell>
          <cell r="BZ71">
            <v>41030</v>
          </cell>
          <cell r="CA71">
            <v>207</v>
          </cell>
          <cell r="CB71">
            <v>243</v>
          </cell>
          <cell r="CC71">
            <v>116.5</v>
          </cell>
          <cell r="CD71">
            <v>124</v>
          </cell>
          <cell r="CE71">
            <v>309.5</v>
          </cell>
          <cell r="CF71">
            <v>311</v>
          </cell>
          <cell r="CG71">
            <v>150.5</v>
          </cell>
        </row>
        <row r="72">
          <cell r="A72">
            <v>41061</v>
          </cell>
          <cell r="B72">
            <v>70</v>
          </cell>
          <cell r="C72">
            <v>2209266.0879642558</v>
          </cell>
          <cell r="D72">
            <v>1041088.8089520086</v>
          </cell>
          <cell r="E72">
            <v>543616.29169824871</v>
          </cell>
          <cell r="F72">
            <v>442571.81138548692</v>
          </cell>
          <cell r="G72">
            <v>1200474.0525746208</v>
          </cell>
          <cell r="H72">
            <v>119330.05836234482</v>
          </cell>
          <cell r="I72">
            <v>169605.88906303432</v>
          </cell>
          <cell r="V72">
            <v>41061</v>
          </cell>
          <cell r="W72">
            <v>1276402.9461370015</v>
          </cell>
          <cell r="X72">
            <v>863265.57238821371</v>
          </cell>
          <cell r="Y72">
            <v>596258.2386054825</v>
          </cell>
          <cell r="Z72">
            <v>751620.2428693024</v>
          </cell>
          <cell r="AA72">
            <v>814298.50445482798</v>
          </cell>
          <cell r="AB72">
            <v>122963.50285218857</v>
          </cell>
          <cell r="AC72">
            <v>207081.99269298351</v>
          </cell>
          <cell r="AP72">
            <v>41061</v>
          </cell>
          <cell r="AQ72">
            <v>76715</v>
          </cell>
          <cell r="AR72">
            <v>35987</v>
          </cell>
          <cell r="AS72">
            <v>33715</v>
          </cell>
          <cell r="AT72">
            <v>25354</v>
          </cell>
          <cell r="AU72">
            <v>37951</v>
          </cell>
          <cell r="AV72">
            <v>6843</v>
          </cell>
          <cell r="AW72">
            <v>10372</v>
          </cell>
          <cell r="AY72">
            <v>41061</v>
          </cell>
          <cell r="AZ72">
            <v>9365</v>
          </cell>
          <cell r="BA72">
            <v>4780</v>
          </cell>
          <cell r="BB72">
            <v>4962</v>
          </cell>
          <cell r="BC72">
            <v>5413</v>
          </cell>
          <cell r="BD72">
            <v>6191</v>
          </cell>
          <cell r="BE72">
            <v>1370</v>
          </cell>
          <cell r="BF72">
            <v>1791</v>
          </cell>
          <cell r="BH72">
            <v>41061</v>
          </cell>
          <cell r="BI72">
            <v>267</v>
          </cell>
          <cell r="BJ72">
            <v>304</v>
          </cell>
          <cell r="BK72">
            <v>97.5</v>
          </cell>
          <cell r="BL72">
            <v>116</v>
          </cell>
          <cell r="BM72">
            <v>269</v>
          </cell>
          <cell r="BN72">
            <v>251.5</v>
          </cell>
          <cell r="BO72">
            <v>131.5</v>
          </cell>
          <cell r="BZ72">
            <v>41061</v>
          </cell>
          <cell r="CA72">
            <v>125.5</v>
          </cell>
          <cell r="CB72">
            <v>156.5</v>
          </cell>
          <cell r="CC72">
            <v>36</v>
          </cell>
          <cell r="CD72">
            <v>47.5</v>
          </cell>
          <cell r="CE72">
            <v>150</v>
          </cell>
          <cell r="CF72">
            <v>142.5</v>
          </cell>
          <cell r="CG72">
            <v>49</v>
          </cell>
        </row>
        <row r="73">
          <cell r="A73">
            <v>41091</v>
          </cell>
          <cell r="B73">
            <v>71</v>
          </cell>
          <cell r="C73">
            <v>1385291.4961026183</v>
          </cell>
          <cell r="D73">
            <v>610010.949406876</v>
          </cell>
          <cell r="E73">
            <v>366923.38329875475</v>
          </cell>
          <cell r="F73">
            <v>268514.17119175097</v>
          </cell>
          <cell r="G73">
            <v>574887.61989738839</v>
          </cell>
          <cell r="H73">
            <v>46020.882179858119</v>
          </cell>
          <cell r="I73">
            <v>81067.49792275342</v>
          </cell>
          <cell r="V73">
            <v>41091</v>
          </cell>
          <cell r="W73">
            <v>876789.7459033702</v>
          </cell>
          <cell r="X73">
            <v>561821.41402548412</v>
          </cell>
          <cell r="Y73">
            <v>408141.99184246693</v>
          </cell>
          <cell r="Z73">
            <v>525259.84822867881</v>
          </cell>
          <cell r="AA73">
            <v>473639.44667922932</v>
          </cell>
          <cell r="AB73">
            <v>70527.121139868483</v>
          </cell>
          <cell r="AC73">
            <v>144111.43218090222</v>
          </cell>
          <cell r="AP73">
            <v>41091</v>
          </cell>
          <cell r="AQ73">
            <v>76563</v>
          </cell>
          <cell r="AR73">
            <v>35876</v>
          </cell>
          <cell r="AS73">
            <v>33688</v>
          </cell>
          <cell r="AT73">
            <v>25176</v>
          </cell>
          <cell r="AU73">
            <v>37862</v>
          </cell>
          <cell r="AV73">
            <v>6788</v>
          </cell>
          <cell r="AW73">
            <v>10302</v>
          </cell>
          <cell r="AY73">
            <v>41091</v>
          </cell>
          <cell r="AZ73">
            <v>9343</v>
          </cell>
          <cell r="BA73">
            <v>4773</v>
          </cell>
          <cell r="BB73">
            <v>4939</v>
          </cell>
          <cell r="BC73">
            <v>5394</v>
          </cell>
          <cell r="BD73">
            <v>6165</v>
          </cell>
          <cell r="BE73">
            <v>1362</v>
          </cell>
          <cell r="BF73">
            <v>1785</v>
          </cell>
          <cell r="BH73">
            <v>41091</v>
          </cell>
          <cell r="BI73">
            <v>101.5</v>
          </cell>
          <cell r="BJ73">
            <v>178.5</v>
          </cell>
          <cell r="BK73">
            <v>3</v>
          </cell>
          <cell r="BL73">
            <v>8</v>
          </cell>
          <cell r="BM73">
            <v>52</v>
          </cell>
          <cell r="BN73">
            <v>29</v>
          </cell>
          <cell r="BO73">
            <v>10</v>
          </cell>
          <cell r="BZ73">
            <v>41091</v>
          </cell>
          <cell r="CA73">
            <v>19</v>
          </cell>
          <cell r="CB73">
            <v>35.5</v>
          </cell>
          <cell r="CC73">
            <v>0</v>
          </cell>
          <cell r="CD73">
            <v>0</v>
          </cell>
          <cell r="CE73">
            <v>19</v>
          </cell>
          <cell r="CF73">
            <v>5</v>
          </cell>
          <cell r="CG73">
            <v>0</v>
          </cell>
        </row>
        <row r="74">
          <cell r="A74">
            <v>41122</v>
          </cell>
          <cell r="B74">
            <v>72</v>
          </cell>
          <cell r="C74">
            <v>1791720.6122806915</v>
          </cell>
          <cell r="D74">
            <v>764169.6061518871</v>
          </cell>
          <cell r="E74">
            <v>504060.00251749257</v>
          </cell>
          <cell r="F74">
            <v>370869.779049929</v>
          </cell>
          <cell r="G74">
            <v>869705.07240044244</v>
          </cell>
          <cell r="H74">
            <v>68437.42245575221</v>
          </cell>
          <cell r="I74">
            <v>135678.50514380532</v>
          </cell>
          <cell r="V74">
            <v>41122</v>
          </cell>
          <cell r="W74">
            <v>1194146.9381504767</v>
          </cell>
          <cell r="X74">
            <v>830481.88833683892</v>
          </cell>
          <cell r="Y74">
            <v>631328.23053999606</v>
          </cell>
          <cell r="Z74">
            <v>752773.94297268847</v>
          </cell>
          <cell r="AA74">
            <v>703688.24511344358</v>
          </cell>
          <cell r="AB74">
            <v>122196.09595829633</v>
          </cell>
          <cell r="AC74">
            <v>221191.65892826015</v>
          </cell>
          <cell r="AP74">
            <v>41122</v>
          </cell>
          <cell r="AQ74">
            <v>76496</v>
          </cell>
          <cell r="AR74">
            <v>35858</v>
          </cell>
          <cell r="AS74">
            <v>33681</v>
          </cell>
          <cell r="AT74">
            <v>25102</v>
          </cell>
          <cell r="AU74">
            <v>37841</v>
          </cell>
          <cell r="AV74">
            <v>6751</v>
          </cell>
          <cell r="AW74">
            <v>10277</v>
          </cell>
          <cell r="AY74">
            <v>41122</v>
          </cell>
          <cell r="AZ74">
            <v>9308</v>
          </cell>
          <cell r="BA74">
            <v>4751</v>
          </cell>
          <cell r="BB74">
            <v>4926</v>
          </cell>
          <cell r="BC74">
            <v>5380</v>
          </cell>
          <cell r="BD74">
            <v>6150</v>
          </cell>
          <cell r="BE74">
            <v>1364</v>
          </cell>
          <cell r="BF74">
            <v>1778</v>
          </cell>
          <cell r="BH74">
            <v>41122</v>
          </cell>
          <cell r="BI74">
            <v>73</v>
          </cell>
          <cell r="BJ74">
            <v>124</v>
          </cell>
          <cell r="BK74">
            <v>0</v>
          </cell>
          <cell r="BL74">
            <v>12.5</v>
          </cell>
          <cell r="BM74">
            <v>53</v>
          </cell>
          <cell r="BN74">
            <v>42</v>
          </cell>
          <cell r="BO74">
            <v>9</v>
          </cell>
          <cell r="BZ74">
            <v>41122</v>
          </cell>
          <cell r="CA74">
            <v>5</v>
          </cell>
          <cell r="CB74">
            <v>15.5</v>
          </cell>
          <cell r="CC74">
            <v>0</v>
          </cell>
          <cell r="CD74">
            <v>0</v>
          </cell>
          <cell r="CE74">
            <v>13.5</v>
          </cell>
          <cell r="CF74">
            <v>6.5</v>
          </cell>
          <cell r="CG74">
            <v>0</v>
          </cell>
        </row>
        <row r="75">
          <cell r="A75">
            <v>41153</v>
          </cell>
          <cell r="B75">
            <v>73</v>
          </cell>
          <cell r="C75">
            <v>1512749.4411715455</v>
          </cell>
          <cell r="D75">
            <v>653724.62757120992</v>
          </cell>
          <cell r="E75">
            <v>446102.55455863953</v>
          </cell>
          <cell r="F75">
            <v>333200.37669860502</v>
          </cell>
          <cell r="G75">
            <v>721804.02696458402</v>
          </cell>
          <cell r="H75">
            <v>62427.730741733016</v>
          </cell>
          <cell r="I75">
            <v>117379.24229368292</v>
          </cell>
          <cell r="V75">
            <v>41153</v>
          </cell>
          <cell r="W75">
            <v>999976.69254875497</v>
          </cell>
          <cell r="X75">
            <v>673217.01275122352</v>
          </cell>
          <cell r="Y75">
            <v>528362.44086696976</v>
          </cell>
          <cell r="Z75">
            <v>667205.85383305186</v>
          </cell>
          <cell r="AA75">
            <v>604551.98415543686</v>
          </cell>
          <cell r="AB75">
            <v>98268.387509721171</v>
          </cell>
          <cell r="AC75">
            <v>191956.62833484198</v>
          </cell>
          <cell r="AP75">
            <v>41153</v>
          </cell>
          <cell r="AQ75">
            <v>76685</v>
          </cell>
          <cell r="AR75">
            <v>35914</v>
          </cell>
          <cell r="AS75">
            <v>33771</v>
          </cell>
          <cell r="AT75">
            <v>25121</v>
          </cell>
          <cell r="AU75">
            <v>37910</v>
          </cell>
          <cell r="AV75">
            <v>6767</v>
          </cell>
          <cell r="AW75">
            <v>10310</v>
          </cell>
          <cell r="AY75">
            <v>41153</v>
          </cell>
          <cell r="AZ75">
            <v>9329</v>
          </cell>
          <cell r="BA75">
            <v>4750</v>
          </cell>
          <cell r="BB75">
            <v>4916</v>
          </cell>
          <cell r="BC75">
            <v>5377</v>
          </cell>
          <cell r="BD75">
            <v>6156</v>
          </cell>
          <cell r="BE75">
            <v>1367</v>
          </cell>
          <cell r="BF75">
            <v>1781</v>
          </cell>
          <cell r="BH75">
            <v>41153</v>
          </cell>
          <cell r="BI75">
            <v>211.5</v>
          </cell>
          <cell r="BJ75">
            <v>206</v>
          </cell>
          <cell r="BK75">
            <v>22.5</v>
          </cell>
          <cell r="BL75">
            <v>67.5</v>
          </cell>
          <cell r="BM75">
            <v>172</v>
          </cell>
          <cell r="BN75">
            <v>234</v>
          </cell>
          <cell r="BO75">
            <v>59.5</v>
          </cell>
          <cell r="BZ75">
            <v>41153</v>
          </cell>
          <cell r="CA75">
            <v>77.5</v>
          </cell>
          <cell r="CB75">
            <v>80</v>
          </cell>
          <cell r="CC75">
            <v>3.5</v>
          </cell>
          <cell r="CD75">
            <v>14.5</v>
          </cell>
          <cell r="CE75">
            <v>64.5</v>
          </cell>
          <cell r="CF75">
            <v>100</v>
          </cell>
          <cell r="CG75">
            <v>11</v>
          </cell>
        </row>
        <row r="76">
          <cell r="A76">
            <v>41183</v>
          </cell>
          <cell r="B76">
            <v>74</v>
          </cell>
          <cell r="C76">
            <v>3941162.5337794088</v>
          </cell>
          <cell r="D76">
            <v>1737810.3291103737</v>
          </cell>
          <cell r="E76">
            <v>1021668.6232234513</v>
          </cell>
          <cell r="F76">
            <v>777191.51388676616</v>
          </cell>
          <cell r="G76">
            <v>1833360.5970569565</v>
          </cell>
          <cell r="H76">
            <v>217486.31635277456</v>
          </cell>
          <cell r="I76">
            <v>324149.08659026911</v>
          </cell>
          <cell r="V76">
            <v>41183</v>
          </cell>
          <cell r="W76">
            <v>2085762.5638808738</v>
          </cell>
          <cell r="X76">
            <v>1384705.3160629098</v>
          </cell>
          <cell r="Y76">
            <v>840166.34250544384</v>
          </cell>
          <cell r="Z76">
            <v>1493393.7775507728</v>
          </cell>
          <cell r="AA76">
            <v>1182609.325615722</v>
          </cell>
          <cell r="AB76">
            <v>194401.3470163233</v>
          </cell>
          <cell r="AC76">
            <v>430709.32736795465</v>
          </cell>
          <cell r="AP76">
            <v>41183</v>
          </cell>
          <cell r="AQ76">
            <v>77026</v>
          </cell>
          <cell r="AR76">
            <v>36175</v>
          </cell>
          <cell r="AS76">
            <v>34099</v>
          </cell>
          <cell r="AT76">
            <v>25598</v>
          </cell>
          <cell r="AU76">
            <v>38184</v>
          </cell>
          <cell r="AV76">
            <v>6892</v>
          </cell>
          <cell r="AW76">
            <v>10519</v>
          </cell>
          <cell r="AY76">
            <v>41183</v>
          </cell>
          <cell r="AZ76">
            <v>9400</v>
          </cell>
          <cell r="BA76">
            <v>4782</v>
          </cell>
          <cell r="BB76">
            <v>4976</v>
          </cell>
          <cell r="BC76">
            <v>5435</v>
          </cell>
          <cell r="BD76">
            <v>6210</v>
          </cell>
          <cell r="BE76">
            <v>1385</v>
          </cell>
          <cell r="BF76">
            <v>1808</v>
          </cell>
          <cell r="BH76">
            <v>41183</v>
          </cell>
          <cell r="BI76">
            <v>442</v>
          </cell>
          <cell r="BJ76">
            <v>395</v>
          </cell>
          <cell r="BK76">
            <v>348.5</v>
          </cell>
          <cell r="BL76">
            <v>464.5</v>
          </cell>
          <cell r="BM76">
            <v>545.5</v>
          </cell>
          <cell r="BN76">
            <v>687</v>
          </cell>
          <cell r="BO76">
            <v>416.5</v>
          </cell>
          <cell r="BZ76">
            <v>41183</v>
          </cell>
          <cell r="CA76">
            <v>287</v>
          </cell>
          <cell r="CB76">
            <v>240</v>
          </cell>
          <cell r="CC76">
            <v>213</v>
          </cell>
          <cell r="CD76">
            <v>314</v>
          </cell>
          <cell r="CE76">
            <v>391.5</v>
          </cell>
          <cell r="CF76">
            <v>532</v>
          </cell>
          <cell r="CG76">
            <v>268.5</v>
          </cell>
        </row>
        <row r="77">
          <cell r="A77">
            <v>41214</v>
          </cell>
          <cell r="B77">
            <v>75</v>
          </cell>
          <cell r="C77">
            <v>6201082.1485139281</v>
          </cell>
          <cell r="D77">
            <v>2750139.3686366132</v>
          </cell>
          <cell r="E77">
            <v>1780981.9834806975</v>
          </cell>
          <cell r="F77">
            <v>1627053.4993687612</v>
          </cell>
          <cell r="G77">
            <v>3004703.7928836308</v>
          </cell>
          <cell r="H77">
            <v>464367.66227430408</v>
          </cell>
          <cell r="I77">
            <v>635703.54484206531</v>
          </cell>
          <cell r="V77">
            <v>41214</v>
          </cell>
          <cell r="W77">
            <v>3389246.6387815541</v>
          </cell>
          <cell r="X77">
            <v>2089223.469937678</v>
          </cell>
          <cell r="Y77">
            <v>1713030.7328708014</v>
          </cell>
          <cell r="Z77">
            <v>2353347.1584099662</v>
          </cell>
          <cell r="AA77">
            <v>1616025.0837328965</v>
          </cell>
          <cell r="AB77">
            <v>354533.8579011464</v>
          </cell>
          <cell r="AC77">
            <v>575983.05836595723</v>
          </cell>
          <cell r="AP77">
            <v>41214</v>
          </cell>
          <cell r="AQ77">
            <v>77230</v>
          </cell>
          <cell r="AR77">
            <v>36246</v>
          </cell>
          <cell r="AS77">
            <v>34256</v>
          </cell>
          <cell r="AT77">
            <v>25805</v>
          </cell>
          <cell r="AU77">
            <v>38323</v>
          </cell>
          <cell r="AV77">
            <v>6929</v>
          </cell>
          <cell r="AW77">
            <v>10587</v>
          </cell>
          <cell r="AY77">
            <v>41214</v>
          </cell>
          <cell r="AZ77">
            <v>9485</v>
          </cell>
          <cell r="BA77">
            <v>4815</v>
          </cell>
          <cell r="BB77">
            <v>5051</v>
          </cell>
          <cell r="BC77">
            <v>5516</v>
          </cell>
          <cell r="BD77">
            <v>6248</v>
          </cell>
          <cell r="BE77">
            <v>1388</v>
          </cell>
          <cell r="BF77">
            <v>1818</v>
          </cell>
          <cell r="BH77">
            <v>41214</v>
          </cell>
          <cell r="BI77">
            <v>561.5</v>
          </cell>
          <cell r="BJ77">
            <v>529</v>
          </cell>
          <cell r="BK77">
            <v>602.5</v>
          </cell>
          <cell r="BL77">
            <v>709</v>
          </cell>
          <cell r="BM77">
            <v>737.5</v>
          </cell>
          <cell r="BN77">
            <v>840.5</v>
          </cell>
          <cell r="BO77">
            <v>668.5</v>
          </cell>
          <cell r="BZ77">
            <v>41214</v>
          </cell>
          <cell r="CA77">
            <v>411.5</v>
          </cell>
          <cell r="CB77">
            <v>379</v>
          </cell>
          <cell r="CC77">
            <v>455.5</v>
          </cell>
          <cell r="CD77">
            <v>559</v>
          </cell>
          <cell r="CE77">
            <v>587.5</v>
          </cell>
          <cell r="CF77">
            <v>690.5</v>
          </cell>
          <cell r="CG77">
            <v>518.5</v>
          </cell>
        </row>
        <row r="78">
          <cell r="A78">
            <v>41244</v>
          </cell>
          <cell r="B78">
            <v>76</v>
          </cell>
          <cell r="C78">
            <v>8961780.9068310875</v>
          </cell>
          <cell r="D78">
            <v>3972693.7415406792</v>
          </cell>
          <cell r="E78">
            <v>3184887.8388913646</v>
          </cell>
          <cell r="F78">
            <v>2975348.512736869</v>
          </cell>
          <cell r="G78">
            <v>4691930.8404355533</v>
          </cell>
          <cell r="H78">
            <v>744045.32820336183</v>
          </cell>
          <cell r="I78">
            <v>995890.83136108518</v>
          </cell>
          <cell r="V78">
            <v>41244</v>
          </cell>
          <cell r="W78">
            <v>3571209.4789127237</v>
          </cell>
          <cell r="X78">
            <v>2181385.0851431075</v>
          </cell>
          <cell r="Y78">
            <v>2158970.0041401302</v>
          </cell>
          <cell r="Z78">
            <v>3019587.4318040386</v>
          </cell>
          <cell r="AA78">
            <v>2638344.9874313343</v>
          </cell>
          <cell r="AB78">
            <v>650479.06401239417</v>
          </cell>
          <cell r="AC78">
            <v>872204.94855627127</v>
          </cell>
          <cell r="AP78">
            <v>41244</v>
          </cell>
          <cell r="AQ78">
            <v>77403</v>
          </cell>
          <cell r="AR78">
            <v>36356</v>
          </cell>
          <cell r="AS78">
            <v>34362</v>
          </cell>
          <cell r="AT78">
            <v>25908</v>
          </cell>
          <cell r="AU78">
            <v>38436</v>
          </cell>
          <cell r="AV78">
            <v>6957</v>
          </cell>
          <cell r="AW78">
            <v>10633</v>
          </cell>
          <cell r="AY78">
            <v>41244</v>
          </cell>
          <cell r="AZ78">
            <v>9516</v>
          </cell>
          <cell r="BA78">
            <v>4818</v>
          </cell>
          <cell r="BB78">
            <v>5071</v>
          </cell>
          <cell r="BC78">
            <v>5549</v>
          </cell>
          <cell r="BD78">
            <v>6289</v>
          </cell>
          <cell r="BE78">
            <v>1395</v>
          </cell>
          <cell r="BF78">
            <v>1821</v>
          </cell>
          <cell r="BH78">
            <v>41244</v>
          </cell>
          <cell r="BI78">
            <v>762</v>
          </cell>
          <cell r="BJ78">
            <v>699</v>
          </cell>
          <cell r="BK78">
            <v>772</v>
          </cell>
          <cell r="BL78">
            <v>980.5</v>
          </cell>
          <cell r="BM78">
            <v>1035</v>
          </cell>
          <cell r="BN78">
            <v>1187.5</v>
          </cell>
          <cell r="BO78">
            <v>845</v>
          </cell>
          <cell r="BZ78">
            <v>41244</v>
          </cell>
          <cell r="CA78">
            <v>607</v>
          </cell>
          <cell r="CB78">
            <v>544</v>
          </cell>
          <cell r="CC78">
            <v>617</v>
          </cell>
          <cell r="CD78">
            <v>825.5</v>
          </cell>
          <cell r="CE78">
            <v>880</v>
          </cell>
          <cell r="CF78">
            <v>1032.5</v>
          </cell>
          <cell r="CG78">
            <v>690</v>
          </cell>
        </row>
        <row r="79">
          <cell r="A79">
            <v>41275</v>
          </cell>
          <cell r="B79">
            <v>77</v>
          </cell>
          <cell r="C79">
            <v>8974077.2695229556</v>
          </cell>
          <cell r="D79">
            <v>4468954.0420234064</v>
          </cell>
          <cell r="E79">
            <v>3534742.4789344519</v>
          </cell>
          <cell r="F79">
            <v>3383611.2095191856</v>
          </cell>
          <cell r="G79">
            <v>6084136.3772888687</v>
          </cell>
          <cell r="H79">
            <v>945153.84682513261</v>
          </cell>
          <cell r="I79">
            <v>1222758.775885999</v>
          </cell>
          <cell r="V79">
            <v>41275</v>
          </cell>
          <cell r="W79">
            <v>4290595.4178471873</v>
          </cell>
          <cell r="X79">
            <v>2899290.4248996861</v>
          </cell>
          <cell r="Y79">
            <v>2828997.7576044975</v>
          </cell>
          <cell r="Z79">
            <v>4079945.3996486287</v>
          </cell>
          <cell r="AA79">
            <v>3676078.7763570566</v>
          </cell>
          <cell r="AB79">
            <v>875654.29263723455</v>
          </cell>
          <cell r="AC79">
            <v>1110943.9310057089</v>
          </cell>
          <cell r="AP79">
            <v>41275</v>
          </cell>
          <cell r="AQ79">
            <v>77547</v>
          </cell>
          <cell r="AR79">
            <v>36459</v>
          </cell>
          <cell r="AS79">
            <v>34443</v>
          </cell>
          <cell r="AT79">
            <v>25967</v>
          </cell>
          <cell r="AU79">
            <v>38522</v>
          </cell>
          <cell r="AV79">
            <v>6990</v>
          </cell>
          <cell r="AW79">
            <v>10659</v>
          </cell>
          <cell r="AY79">
            <v>41275</v>
          </cell>
          <cell r="AZ79">
            <v>9545</v>
          </cell>
          <cell r="BA79">
            <v>4850</v>
          </cell>
          <cell r="BB79">
            <v>5087</v>
          </cell>
          <cell r="BC79">
            <v>5563</v>
          </cell>
          <cell r="BD79">
            <v>6334</v>
          </cell>
          <cell r="BE79">
            <v>1398</v>
          </cell>
          <cell r="BF79">
            <v>1827</v>
          </cell>
          <cell r="BH79">
            <v>41275</v>
          </cell>
          <cell r="BI79">
            <v>858</v>
          </cell>
          <cell r="BJ79">
            <v>789.5</v>
          </cell>
          <cell r="BK79">
            <v>1006</v>
          </cell>
          <cell r="BL79">
            <v>1062</v>
          </cell>
          <cell r="BM79">
            <v>1093.5</v>
          </cell>
          <cell r="BN79">
            <v>1467.5</v>
          </cell>
          <cell r="BO79">
            <v>1048</v>
          </cell>
          <cell r="BZ79">
            <v>41275</v>
          </cell>
          <cell r="CA79">
            <v>703</v>
          </cell>
          <cell r="CB79">
            <v>634.5</v>
          </cell>
          <cell r="CC79">
            <v>851</v>
          </cell>
          <cell r="CD79">
            <v>907</v>
          </cell>
          <cell r="CE79">
            <v>938.5</v>
          </cell>
          <cell r="CF79">
            <v>1312.5</v>
          </cell>
          <cell r="CG79">
            <v>893</v>
          </cell>
        </row>
        <row r="80">
          <cell r="A80">
            <v>41306</v>
          </cell>
          <cell r="B80">
            <v>78</v>
          </cell>
          <cell r="C80">
            <v>6610695.00830671</v>
          </cell>
          <cell r="D80">
            <v>2958154.4664755594</v>
          </cell>
          <cell r="E80">
            <v>2728676.1311037173</v>
          </cell>
          <cell r="F80">
            <v>2369145.3941140128</v>
          </cell>
          <cell r="G80">
            <v>2960955.1426329375</v>
          </cell>
          <cell r="H80">
            <v>594637.08692923281</v>
          </cell>
          <cell r="I80">
            <v>710498.77043782966</v>
          </cell>
          <cell r="V80">
            <v>41306</v>
          </cell>
          <cell r="W80">
            <v>3146392.5175749003</v>
          </cell>
          <cell r="X80">
            <v>1931440.6541623403</v>
          </cell>
          <cell r="Y80">
            <v>2087209.4318738522</v>
          </cell>
          <cell r="Z80">
            <v>2760112.3963889075</v>
          </cell>
          <cell r="AA80">
            <v>1891677.3330541584</v>
          </cell>
          <cell r="AB80">
            <v>615862.70083440584</v>
          </cell>
          <cell r="AC80">
            <v>659513.96611143579</v>
          </cell>
          <cell r="AP80">
            <v>41306</v>
          </cell>
          <cell r="AQ80">
            <v>77629</v>
          </cell>
          <cell r="AR80">
            <v>36478</v>
          </cell>
          <cell r="AS80">
            <v>34492</v>
          </cell>
          <cell r="AT80">
            <v>25958</v>
          </cell>
          <cell r="AU80">
            <v>38586</v>
          </cell>
          <cell r="AV80">
            <v>6988</v>
          </cell>
          <cell r="AW80">
            <v>10660</v>
          </cell>
          <cell r="AY80">
            <v>41306</v>
          </cell>
          <cell r="AZ80">
            <v>9539</v>
          </cell>
          <cell r="BA80">
            <v>4842</v>
          </cell>
          <cell r="BB80">
            <v>5095</v>
          </cell>
          <cell r="BC80">
            <v>5565</v>
          </cell>
          <cell r="BD80">
            <v>6340</v>
          </cell>
          <cell r="BE80">
            <v>1401</v>
          </cell>
          <cell r="BF80">
            <v>1827</v>
          </cell>
          <cell r="BH80">
            <v>41306</v>
          </cell>
          <cell r="BI80">
            <v>582</v>
          </cell>
          <cell r="BJ80">
            <v>601</v>
          </cell>
          <cell r="BK80">
            <v>655.5</v>
          </cell>
          <cell r="BL80">
            <v>702.5</v>
          </cell>
          <cell r="BM80">
            <v>840</v>
          </cell>
          <cell r="BN80">
            <v>949</v>
          </cell>
          <cell r="BO80">
            <v>719.5</v>
          </cell>
          <cell r="BZ80">
            <v>41306</v>
          </cell>
          <cell r="CA80">
            <v>442</v>
          </cell>
          <cell r="CB80">
            <v>461</v>
          </cell>
          <cell r="CC80">
            <v>515.5</v>
          </cell>
          <cell r="CD80">
            <v>562.5</v>
          </cell>
          <cell r="CE80">
            <v>700</v>
          </cell>
          <cell r="CF80">
            <v>809</v>
          </cell>
          <cell r="CG80">
            <v>579.5</v>
          </cell>
        </row>
        <row r="81">
          <cell r="A81">
            <v>41334</v>
          </cell>
          <cell r="B81">
            <v>79</v>
          </cell>
          <cell r="C81">
            <v>5748121.3226679284</v>
          </cell>
          <cell r="D81">
            <v>2653427.2120577572</v>
          </cell>
          <cell r="E81">
            <v>2085755.7701442121</v>
          </cell>
          <cell r="F81">
            <v>1862541.6951301016</v>
          </cell>
          <cell r="G81">
            <v>2982247.1336775976</v>
          </cell>
          <cell r="H81">
            <v>479246.88764928421</v>
          </cell>
          <cell r="I81">
            <v>643421.97867311828</v>
          </cell>
          <cell r="V81">
            <v>41334</v>
          </cell>
          <cell r="W81">
            <v>2620563.1289411471</v>
          </cell>
          <cell r="X81">
            <v>1704751.3842285071</v>
          </cell>
          <cell r="Y81">
            <v>1555620.2483245672</v>
          </cell>
          <cell r="Z81">
            <v>1997799.2385057784</v>
          </cell>
          <cell r="AA81">
            <v>1729349.6652621794</v>
          </cell>
          <cell r="AB81">
            <v>418341.84963611525</v>
          </cell>
          <cell r="AC81">
            <v>487732.48510170548</v>
          </cell>
          <cell r="AP81">
            <v>41334</v>
          </cell>
          <cell r="AQ81">
            <v>77671</v>
          </cell>
          <cell r="AR81">
            <v>36527</v>
          </cell>
          <cell r="AS81">
            <v>34528</v>
          </cell>
          <cell r="AT81">
            <v>25944</v>
          </cell>
          <cell r="AU81">
            <v>38639</v>
          </cell>
          <cell r="AV81">
            <v>6982</v>
          </cell>
          <cell r="AW81">
            <v>10655</v>
          </cell>
          <cell r="AY81">
            <v>41334</v>
          </cell>
          <cell r="AZ81">
            <v>9543</v>
          </cell>
          <cell r="BA81">
            <v>4841</v>
          </cell>
          <cell r="BB81">
            <v>5085</v>
          </cell>
          <cell r="BC81">
            <v>5552</v>
          </cell>
          <cell r="BD81">
            <v>6336</v>
          </cell>
          <cell r="BE81">
            <v>1398</v>
          </cell>
          <cell r="BF81">
            <v>1830</v>
          </cell>
          <cell r="BH81">
            <v>41334</v>
          </cell>
          <cell r="BI81">
            <v>625.5</v>
          </cell>
          <cell r="BJ81">
            <v>594</v>
          </cell>
          <cell r="BK81">
            <v>524</v>
          </cell>
          <cell r="BL81">
            <v>605</v>
          </cell>
          <cell r="BM81">
            <v>766</v>
          </cell>
          <cell r="BN81">
            <v>837</v>
          </cell>
          <cell r="BO81">
            <v>600</v>
          </cell>
          <cell r="BZ81">
            <v>41334</v>
          </cell>
          <cell r="CA81">
            <v>470.5</v>
          </cell>
          <cell r="CB81">
            <v>439</v>
          </cell>
          <cell r="CC81">
            <v>369</v>
          </cell>
          <cell r="CD81">
            <v>450</v>
          </cell>
          <cell r="CE81">
            <v>611</v>
          </cell>
          <cell r="CF81">
            <v>682</v>
          </cell>
          <cell r="CG81">
            <v>445</v>
          </cell>
        </row>
        <row r="82">
          <cell r="A82">
            <v>41365</v>
          </cell>
          <cell r="B82">
            <v>80</v>
          </cell>
          <cell r="C82">
            <v>4083198.749528951</v>
          </cell>
          <cell r="D82">
            <v>1951616.9505367735</v>
          </cell>
          <cell r="E82">
            <v>1240622.1782874048</v>
          </cell>
          <cell r="F82">
            <v>1145348.1216468709</v>
          </cell>
          <cell r="G82">
            <v>2140636.1693257615</v>
          </cell>
          <cell r="H82">
            <v>282813.76905999269</v>
          </cell>
          <cell r="I82">
            <v>378196.06161424587</v>
          </cell>
          <cell r="V82">
            <v>41365</v>
          </cell>
          <cell r="W82">
            <v>2003858.7329080696</v>
          </cell>
          <cell r="X82">
            <v>1270687.4135963162</v>
          </cell>
          <cell r="Y82">
            <v>1026365.8099550952</v>
          </cell>
          <cell r="Z82">
            <v>1403639.043540519</v>
          </cell>
          <cell r="AA82">
            <v>1277994.5557738156</v>
          </cell>
          <cell r="AB82">
            <v>253819.38032994149</v>
          </cell>
          <cell r="AC82">
            <v>368695.06389624305</v>
          </cell>
          <cell r="AP82">
            <v>41365</v>
          </cell>
          <cell r="AQ82">
            <v>77597</v>
          </cell>
          <cell r="AR82">
            <v>36423</v>
          </cell>
          <cell r="AS82">
            <v>34493</v>
          </cell>
          <cell r="AT82">
            <v>25708</v>
          </cell>
          <cell r="AU82">
            <v>38668</v>
          </cell>
          <cell r="AV82">
            <v>6948</v>
          </cell>
          <cell r="AW82">
            <v>10613</v>
          </cell>
          <cell r="AY82">
            <v>41365</v>
          </cell>
          <cell r="AZ82">
            <v>9527</v>
          </cell>
          <cell r="BA82">
            <v>4830</v>
          </cell>
          <cell r="BB82">
            <v>5059</v>
          </cell>
          <cell r="BC82">
            <v>5505</v>
          </cell>
          <cell r="BD82">
            <v>6324</v>
          </cell>
          <cell r="BE82">
            <v>1394</v>
          </cell>
          <cell r="BF82">
            <v>1826</v>
          </cell>
          <cell r="BH82">
            <v>41365</v>
          </cell>
          <cell r="BI82">
            <v>499.5</v>
          </cell>
          <cell r="BJ82">
            <v>505.5</v>
          </cell>
          <cell r="BK82">
            <v>381.5</v>
          </cell>
          <cell r="BL82">
            <v>403</v>
          </cell>
          <cell r="BM82">
            <v>626</v>
          </cell>
          <cell r="BN82">
            <v>694.5</v>
          </cell>
          <cell r="BO82">
            <v>470</v>
          </cell>
          <cell r="BZ82">
            <v>41365</v>
          </cell>
          <cell r="CA82">
            <v>349.5</v>
          </cell>
          <cell r="CB82">
            <v>355.5</v>
          </cell>
          <cell r="CC82">
            <v>241.5</v>
          </cell>
          <cell r="CD82">
            <v>265.5</v>
          </cell>
          <cell r="CE82">
            <v>476</v>
          </cell>
          <cell r="CF82">
            <v>544.5</v>
          </cell>
          <cell r="CG82">
            <v>321.5</v>
          </cell>
        </row>
        <row r="83">
          <cell r="A83">
            <v>41395</v>
          </cell>
          <cell r="B83">
            <v>81</v>
          </cell>
          <cell r="C83">
            <v>2568594.4185865363</v>
          </cell>
          <cell r="D83">
            <v>1142783.063895375</v>
          </cell>
          <cell r="E83">
            <v>687980.27054859954</v>
          </cell>
          <cell r="F83">
            <v>600599.24696948892</v>
          </cell>
          <cell r="G83">
            <v>1257550.2370426732</v>
          </cell>
          <cell r="H83">
            <v>154559.1491095777</v>
          </cell>
          <cell r="I83">
            <v>221368.61384774913</v>
          </cell>
          <cell r="V83">
            <v>41395</v>
          </cell>
          <cell r="W83">
            <v>1320333.5951828535</v>
          </cell>
          <cell r="X83">
            <v>845206.26338799624</v>
          </cell>
          <cell r="Y83">
            <v>587835.51833588071</v>
          </cell>
          <cell r="Z83">
            <v>782608.62309326953</v>
          </cell>
          <cell r="AA83">
            <v>881505.47239830752</v>
          </cell>
          <cell r="AB83">
            <v>156485.23508197817</v>
          </cell>
          <cell r="AC83">
            <v>230267.29251971428</v>
          </cell>
          <cell r="AP83">
            <v>41395</v>
          </cell>
          <cell r="AQ83">
            <v>77551</v>
          </cell>
          <cell r="AR83">
            <v>36420</v>
          </cell>
          <cell r="AS83">
            <v>34475</v>
          </cell>
          <cell r="AT83">
            <v>25562</v>
          </cell>
          <cell r="AU83">
            <v>38669</v>
          </cell>
          <cell r="AV83">
            <v>6910</v>
          </cell>
          <cell r="AW83">
            <v>10558</v>
          </cell>
          <cell r="AY83">
            <v>41395</v>
          </cell>
          <cell r="AZ83">
            <v>9510</v>
          </cell>
          <cell r="BA83">
            <v>4823</v>
          </cell>
          <cell r="BB83">
            <v>5047</v>
          </cell>
          <cell r="BC83">
            <v>5483</v>
          </cell>
          <cell r="BD83">
            <v>6284</v>
          </cell>
          <cell r="BE83">
            <v>1388</v>
          </cell>
          <cell r="BF83">
            <v>1819</v>
          </cell>
          <cell r="BH83">
            <v>41395</v>
          </cell>
          <cell r="BI83">
            <v>294</v>
          </cell>
          <cell r="BJ83">
            <v>341</v>
          </cell>
          <cell r="BK83">
            <v>150</v>
          </cell>
          <cell r="BL83">
            <v>197</v>
          </cell>
          <cell r="BM83">
            <v>397</v>
          </cell>
          <cell r="BN83">
            <v>401.5</v>
          </cell>
          <cell r="BO83">
            <v>244</v>
          </cell>
          <cell r="BZ83">
            <v>41395</v>
          </cell>
          <cell r="CA83">
            <v>147</v>
          </cell>
          <cell r="CB83">
            <v>195</v>
          </cell>
          <cell r="CC83">
            <v>58</v>
          </cell>
          <cell r="CD83">
            <v>88.5</v>
          </cell>
          <cell r="CE83">
            <v>264.5</v>
          </cell>
          <cell r="CF83">
            <v>267</v>
          </cell>
          <cell r="CG83">
            <v>123</v>
          </cell>
        </row>
        <row r="84">
          <cell r="A84">
            <v>41426</v>
          </cell>
          <cell r="B84">
            <v>82</v>
          </cell>
          <cell r="C84">
            <v>1406674.0527034062</v>
          </cell>
          <cell r="D84">
            <v>691564.08594668668</v>
          </cell>
          <cell r="E84">
            <v>368299.79624883697</v>
          </cell>
          <cell r="F84">
            <v>295628.06510106998</v>
          </cell>
          <cell r="G84">
            <v>807956.56418576674</v>
          </cell>
          <cell r="H84">
            <v>74953.491118986698</v>
          </cell>
          <cell r="I84">
            <v>107326.94469524661</v>
          </cell>
          <cell r="V84">
            <v>41426</v>
          </cell>
          <cell r="W84">
            <v>870796.58114286745</v>
          </cell>
          <cell r="X84">
            <v>604898.80575793865</v>
          </cell>
          <cell r="Y84">
            <v>425882.37754634162</v>
          </cell>
          <cell r="Z84">
            <v>526005.23555285204</v>
          </cell>
          <cell r="AA84">
            <v>608129.15137008543</v>
          </cell>
          <cell r="AB84">
            <v>88128.558641238138</v>
          </cell>
          <cell r="AC84">
            <v>147084.28998867641</v>
          </cell>
          <cell r="AP84">
            <v>41426</v>
          </cell>
          <cell r="AQ84">
            <v>77524</v>
          </cell>
          <cell r="AR84">
            <v>36339</v>
          </cell>
          <cell r="AS84">
            <v>34463</v>
          </cell>
          <cell r="AT84">
            <v>25413</v>
          </cell>
          <cell r="AU84">
            <v>38692</v>
          </cell>
          <cell r="AV84">
            <v>6846</v>
          </cell>
          <cell r="AW84">
            <v>10477</v>
          </cell>
          <cell r="AY84">
            <v>41426</v>
          </cell>
          <cell r="AZ84">
            <v>9479</v>
          </cell>
          <cell r="BA84">
            <v>4814</v>
          </cell>
          <cell r="BB84">
            <v>5034</v>
          </cell>
          <cell r="BC84">
            <v>5458</v>
          </cell>
          <cell r="BD84">
            <v>6276</v>
          </cell>
          <cell r="BE84">
            <v>1384</v>
          </cell>
          <cell r="BF84">
            <v>1808</v>
          </cell>
          <cell r="BH84">
            <v>41426</v>
          </cell>
          <cell r="BI84">
            <v>141</v>
          </cell>
          <cell r="BJ84">
            <v>182</v>
          </cell>
          <cell r="BK84">
            <v>40.5</v>
          </cell>
          <cell r="BL84">
            <v>43</v>
          </cell>
          <cell r="BM84">
            <v>188.5</v>
          </cell>
          <cell r="BN84">
            <v>205</v>
          </cell>
          <cell r="BO84">
            <v>84</v>
          </cell>
          <cell r="BZ84">
            <v>41426</v>
          </cell>
          <cell r="CA84">
            <v>35</v>
          </cell>
          <cell r="CB84">
            <v>57</v>
          </cell>
          <cell r="CC84">
            <v>6</v>
          </cell>
          <cell r="CD84">
            <v>6.5</v>
          </cell>
          <cell r="CE84">
            <v>91</v>
          </cell>
          <cell r="CF84">
            <v>97</v>
          </cell>
          <cell r="CG84">
            <v>15</v>
          </cell>
        </row>
        <row r="85">
          <cell r="A85">
            <v>41456</v>
          </cell>
          <cell r="B85">
            <v>83</v>
          </cell>
          <cell r="C85">
            <v>1226117.984225679</v>
          </cell>
          <cell r="D85">
            <v>530617.48851100844</v>
          </cell>
          <cell r="E85">
            <v>376601.1985335846</v>
          </cell>
          <cell r="F85">
            <v>266905.32872972806</v>
          </cell>
          <cell r="G85">
            <v>676719.09543362469</v>
          </cell>
          <cell r="H85">
            <v>53649.941100125026</v>
          </cell>
          <cell r="I85">
            <v>95014.963466250221</v>
          </cell>
          <cell r="V85">
            <v>41456</v>
          </cell>
          <cell r="W85">
            <v>827011.420262806</v>
          </cell>
          <cell r="X85">
            <v>535013.10731001233</v>
          </cell>
          <cell r="Y85">
            <v>439983.13700150035</v>
          </cell>
          <cell r="Z85">
            <v>579413.33542568132</v>
          </cell>
          <cell r="AA85">
            <v>508491.9439107643</v>
          </cell>
          <cell r="AB85">
            <v>78706.855922983814</v>
          </cell>
          <cell r="AC85">
            <v>154743.20016625192</v>
          </cell>
          <cell r="AP85">
            <v>41456</v>
          </cell>
          <cell r="AQ85">
            <v>77383</v>
          </cell>
          <cell r="AR85">
            <v>36261</v>
          </cell>
          <cell r="AS85">
            <v>34467</v>
          </cell>
          <cell r="AT85">
            <v>25277</v>
          </cell>
          <cell r="AU85">
            <v>38674</v>
          </cell>
          <cell r="AV85">
            <v>6800</v>
          </cell>
          <cell r="AW85">
            <v>10384</v>
          </cell>
          <cell r="AY85">
            <v>41456</v>
          </cell>
          <cell r="AZ85">
            <v>9457</v>
          </cell>
          <cell r="BA85">
            <v>4805</v>
          </cell>
          <cell r="BB85">
            <v>5029</v>
          </cell>
          <cell r="BC85">
            <v>5431</v>
          </cell>
          <cell r="BD85">
            <v>6247</v>
          </cell>
          <cell r="BE85">
            <v>1377</v>
          </cell>
          <cell r="BF85">
            <v>1785</v>
          </cell>
          <cell r="BH85">
            <v>41456</v>
          </cell>
          <cell r="BI85">
            <v>43</v>
          </cell>
          <cell r="BJ85">
            <v>155.5</v>
          </cell>
          <cell r="BK85">
            <v>0</v>
          </cell>
          <cell r="BL85">
            <v>0</v>
          </cell>
          <cell r="BM85">
            <v>22</v>
          </cell>
          <cell r="BN85">
            <v>24</v>
          </cell>
          <cell r="BO85">
            <v>0</v>
          </cell>
          <cell r="BZ85">
            <v>41456</v>
          </cell>
          <cell r="CA85">
            <v>2</v>
          </cell>
          <cell r="CB85">
            <v>25</v>
          </cell>
          <cell r="CC85">
            <v>0</v>
          </cell>
          <cell r="CD85">
            <v>0</v>
          </cell>
          <cell r="CE85">
            <v>0.5</v>
          </cell>
          <cell r="CF85">
            <v>0.5</v>
          </cell>
          <cell r="CG85">
            <v>0</v>
          </cell>
        </row>
        <row r="86">
          <cell r="A86">
            <v>41487</v>
          </cell>
          <cell r="B86">
            <v>84</v>
          </cell>
          <cell r="C86">
            <v>1658524.3109878269</v>
          </cell>
          <cell r="D86">
            <v>750324.93920019281</v>
          </cell>
          <cell r="E86">
            <v>522263.6458805966</v>
          </cell>
          <cell r="F86">
            <v>366927.10393138375</v>
          </cell>
          <cell r="G86">
            <v>840967.44903160911</v>
          </cell>
          <cell r="H86">
            <v>66993.928190660765</v>
          </cell>
          <cell r="I86">
            <v>131730.62277773008</v>
          </cell>
          <cell r="V86">
            <v>41487</v>
          </cell>
          <cell r="W86">
            <v>1156788.11339689</v>
          </cell>
          <cell r="X86">
            <v>791502.68718855013</v>
          </cell>
          <cell r="Y86">
            <v>628577.84246466216</v>
          </cell>
          <cell r="Z86">
            <v>769516.3569498976</v>
          </cell>
          <cell r="AA86">
            <v>742735.31280594785</v>
          </cell>
          <cell r="AB86">
            <v>129986.62793297152</v>
          </cell>
          <cell r="AC86">
            <v>228709.05926108063</v>
          </cell>
          <cell r="AP86">
            <v>41487</v>
          </cell>
          <cell r="AQ86">
            <v>77285</v>
          </cell>
          <cell r="AR86">
            <v>36175</v>
          </cell>
          <cell r="AS86">
            <v>34510</v>
          </cell>
          <cell r="AT86">
            <v>25154</v>
          </cell>
          <cell r="AU86">
            <v>38686</v>
          </cell>
          <cell r="AV86">
            <v>6738</v>
          </cell>
          <cell r="AW86">
            <v>10343</v>
          </cell>
          <cell r="AY86">
            <v>41487</v>
          </cell>
          <cell r="AZ86">
            <v>9437</v>
          </cell>
          <cell r="BA86">
            <v>4791</v>
          </cell>
          <cell r="BB86">
            <v>5010</v>
          </cell>
          <cell r="BC86">
            <v>5427</v>
          </cell>
          <cell r="BD86">
            <v>6231</v>
          </cell>
          <cell r="BE86">
            <v>1371</v>
          </cell>
          <cell r="BF86">
            <v>1774</v>
          </cell>
          <cell r="BH86">
            <v>41487</v>
          </cell>
          <cell r="BI86">
            <v>26</v>
          </cell>
          <cell r="BJ86">
            <v>108</v>
          </cell>
          <cell r="BK86">
            <v>0</v>
          </cell>
          <cell r="BL86">
            <v>0</v>
          </cell>
          <cell r="BM86">
            <v>19</v>
          </cell>
          <cell r="BN86">
            <v>12.5</v>
          </cell>
          <cell r="BO86">
            <v>0</v>
          </cell>
          <cell r="BZ86">
            <v>41487</v>
          </cell>
          <cell r="CA86">
            <v>0</v>
          </cell>
          <cell r="CB86">
            <v>14.5</v>
          </cell>
          <cell r="CC86">
            <v>0</v>
          </cell>
          <cell r="CD86">
            <v>0</v>
          </cell>
          <cell r="CE86">
            <v>0</v>
          </cell>
          <cell r="CF86">
            <v>0</v>
          </cell>
          <cell r="CG86">
            <v>0</v>
          </cell>
        </row>
        <row r="87">
          <cell r="A87">
            <v>41518</v>
          </cell>
          <cell r="B87">
            <v>85</v>
          </cell>
          <cell r="C87">
            <v>1716614.9271060457</v>
          </cell>
          <cell r="D87">
            <v>738514.64304244984</v>
          </cell>
          <cell r="E87">
            <v>534981.63581550738</v>
          </cell>
          <cell r="F87">
            <v>385372.79403599713</v>
          </cell>
          <cell r="G87">
            <v>911160.97862428788</v>
          </cell>
          <cell r="H87">
            <v>69123.098046431478</v>
          </cell>
          <cell r="I87">
            <v>135110.92332928066</v>
          </cell>
          <cell r="V87">
            <v>41518</v>
          </cell>
          <cell r="W87">
            <v>1106690.9238550649</v>
          </cell>
          <cell r="X87">
            <v>757891.29330450494</v>
          </cell>
          <cell r="Y87">
            <v>636205.41192614776</v>
          </cell>
          <cell r="Z87">
            <v>839696.37091428239</v>
          </cell>
          <cell r="AA87">
            <v>754320.48247185838</v>
          </cell>
          <cell r="AB87">
            <v>111972.26118657811</v>
          </cell>
          <cell r="AC87">
            <v>232614.25634156351</v>
          </cell>
          <cell r="AP87">
            <v>41518</v>
          </cell>
          <cell r="AQ87">
            <v>77615</v>
          </cell>
          <cell r="AR87">
            <v>36293</v>
          </cell>
          <cell r="AS87">
            <v>34638</v>
          </cell>
          <cell r="AT87">
            <v>25266</v>
          </cell>
          <cell r="AU87">
            <v>38861</v>
          </cell>
          <cell r="AV87">
            <v>6783</v>
          </cell>
          <cell r="AW87">
            <v>10390</v>
          </cell>
          <cell r="AY87">
            <v>41518</v>
          </cell>
          <cell r="AZ87">
            <v>9431</v>
          </cell>
          <cell r="BA87">
            <v>4793</v>
          </cell>
          <cell r="BB87">
            <v>5015</v>
          </cell>
          <cell r="BC87">
            <v>5422</v>
          </cell>
          <cell r="BD87">
            <v>6235</v>
          </cell>
          <cell r="BE87">
            <v>1373</v>
          </cell>
          <cell r="BF87">
            <v>1788</v>
          </cell>
          <cell r="BH87">
            <v>41518</v>
          </cell>
          <cell r="BI87">
            <v>157</v>
          </cell>
          <cell r="BJ87">
            <v>152</v>
          </cell>
          <cell r="BK87">
            <v>75</v>
          </cell>
          <cell r="BL87">
            <v>129.5</v>
          </cell>
          <cell r="BM87">
            <v>235.5</v>
          </cell>
          <cell r="BN87">
            <v>243</v>
          </cell>
          <cell r="BO87">
            <v>110</v>
          </cell>
          <cell r="BZ87">
            <v>41518</v>
          </cell>
          <cell r="CA87">
            <v>61</v>
          </cell>
          <cell r="CB87">
            <v>50</v>
          </cell>
          <cell r="CC87">
            <v>27.5</v>
          </cell>
          <cell r="CD87">
            <v>56</v>
          </cell>
          <cell r="CE87">
            <v>141</v>
          </cell>
          <cell r="CF87">
            <v>150</v>
          </cell>
          <cell r="CG87">
            <v>45.5</v>
          </cell>
        </row>
        <row r="88">
          <cell r="A88">
            <v>41548</v>
          </cell>
          <cell r="B88">
            <v>86</v>
          </cell>
          <cell r="C88">
            <v>4461353.8224136541</v>
          </cell>
          <cell r="D88">
            <v>2059150.7228251849</v>
          </cell>
          <cell r="E88">
            <v>1143486.2420882501</v>
          </cell>
          <cell r="F88">
            <v>911367.21267291089</v>
          </cell>
          <cell r="G88">
            <v>2809700.8852763092</v>
          </cell>
          <cell r="H88">
            <v>330429.62987200124</v>
          </cell>
          <cell r="I88">
            <v>396848.48485168931</v>
          </cell>
          <cell r="V88">
            <v>41548</v>
          </cell>
          <cell r="W88">
            <v>2092001.9381439849</v>
          </cell>
          <cell r="X88">
            <v>1371651.2084845973</v>
          </cell>
          <cell r="Y88">
            <v>1022502.4131741179</v>
          </cell>
          <cell r="Z88">
            <v>1589332.4401972999</v>
          </cell>
          <cell r="AA88">
            <v>1561338.8135925923</v>
          </cell>
          <cell r="AB88">
            <v>260539.66728680776</v>
          </cell>
          <cell r="AC88">
            <v>515054.51912059996</v>
          </cell>
          <cell r="AP88">
            <v>41548</v>
          </cell>
          <cell r="AQ88">
            <v>78012</v>
          </cell>
          <cell r="AR88">
            <v>36516</v>
          </cell>
          <cell r="AS88">
            <v>34941</v>
          </cell>
          <cell r="AT88">
            <v>25720</v>
          </cell>
          <cell r="AU88">
            <v>39167</v>
          </cell>
          <cell r="AV88">
            <v>6885</v>
          </cell>
          <cell r="AW88">
            <v>10558</v>
          </cell>
          <cell r="AY88">
            <v>41548</v>
          </cell>
          <cell r="AZ88">
            <v>9486</v>
          </cell>
          <cell r="BA88">
            <v>4808</v>
          </cell>
          <cell r="BB88">
            <v>5052</v>
          </cell>
          <cell r="BC88">
            <v>5471</v>
          </cell>
          <cell r="BD88">
            <v>6293</v>
          </cell>
          <cell r="BE88">
            <v>1385</v>
          </cell>
          <cell r="BF88">
            <v>1811</v>
          </cell>
          <cell r="BH88">
            <v>41548</v>
          </cell>
          <cell r="BI88">
            <v>492</v>
          </cell>
          <cell r="BJ88">
            <v>424</v>
          </cell>
          <cell r="BK88">
            <v>424</v>
          </cell>
          <cell r="BL88">
            <v>499.5</v>
          </cell>
          <cell r="BM88">
            <v>669</v>
          </cell>
          <cell r="BN88">
            <v>726.5</v>
          </cell>
          <cell r="BO88">
            <v>496.5</v>
          </cell>
          <cell r="BZ88">
            <v>41548</v>
          </cell>
          <cell r="CA88">
            <v>337</v>
          </cell>
          <cell r="CB88">
            <v>269</v>
          </cell>
          <cell r="CC88">
            <v>269</v>
          </cell>
          <cell r="CD88">
            <v>344.5</v>
          </cell>
          <cell r="CE88">
            <v>514</v>
          </cell>
          <cell r="CF88">
            <v>571.5</v>
          </cell>
          <cell r="CG88">
            <v>341.5</v>
          </cell>
        </row>
        <row r="89">
          <cell r="A89">
            <v>41579</v>
          </cell>
          <cell r="B89">
            <v>87</v>
          </cell>
          <cell r="C89">
            <v>7335277.7567739021</v>
          </cell>
          <cell r="D89">
            <v>3594884.4453876009</v>
          </cell>
          <cell r="E89">
            <v>2447604.3252975922</v>
          </cell>
          <cell r="F89">
            <v>2009147.4725409041</v>
          </cell>
          <cell r="G89">
            <v>4187075.0203397702</v>
          </cell>
          <cell r="H89">
            <v>556757.70553813188</v>
          </cell>
          <cell r="I89">
            <v>802451.27412209776</v>
          </cell>
          <cell r="V89">
            <v>41579</v>
          </cell>
          <cell r="W89">
            <v>3282951.9206672311</v>
          </cell>
          <cell r="X89">
            <v>2219884.9129179162</v>
          </cell>
          <cell r="Y89">
            <v>1902944.6442564372</v>
          </cell>
          <cell r="Z89">
            <v>2039658.5221584151</v>
          </cell>
          <cell r="AA89">
            <v>2377778.4198496593</v>
          </cell>
          <cell r="AB89">
            <v>472120.84058286855</v>
          </cell>
          <cell r="AC89">
            <v>713179.7395674719</v>
          </cell>
          <cell r="AP89">
            <v>41579</v>
          </cell>
          <cell r="AQ89">
            <v>78274</v>
          </cell>
          <cell r="AR89">
            <v>36667</v>
          </cell>
          <cell r="AS89">
            <v>35134</v>
          </cell>
          <cell r="AT89">
            <v>25937</v>
          </cell>
          <cell r="AU89">
            <v>39356</v>
          </cell>
          <cell r="AV89">
            <v>6959</v>
          </cell>
          <cell r="AW89">
            <v>10654</v>
          </cell>
          <cell r="AY89">
            <v>41579</v>
          </cell>
          <cell r="AZ89">
            <v>9535</v>
          </cell>
          <cell r="BA89">
            <v>4837</v>
          </cell>
          <cell r="BB89">
            <v>5101</v>
          </cell>
          <cell r="BC89">
            <v>5533</v>
          </cell>
          <cell r="BD89">
            <v>6347</v>
          </cell>
          <cell r="BE89">
            <v>1396</v>
          </cell>
          <cell r="BF89">
            <v>1831</v>
          </cell>
          <cell r="BH89">
            <v>41579</v>
          </cell>
          <cell r="BI89">
            <v>641</v>
          </cell>
          <cell r="BJ89">
            <v>578.5</v>
          </cell>
          <cell r="BK89">
            <v>739</v>
          </cell>
          <cell r="BL89">
            <v>808</v>
          </cell>
          <cell r="BM89">
            <v>865</v>
          </cell>
          <cell r="BN89">
            <v>940</v>
          </cell>
          <cell r="BO89">
            <v>792</v>
          </cell>
          <cell r="BZ89">
            <v>41579</v>
          </cell>
          <cell r="CA89">
            <v>491</v>
          </cell>
          <cell r="CB89">
            <v>428.5</v>
          </cell>
          <cell r="CC89">
            <v>589</v>
          </cell>
          <cell r="CD89">
            <v>658</v>
          </cell>
          <cell r="CE89">
            <v>715</v>
          </cell>
          <cell r="CF89">
            <v>790</v>
          </cell>
          <cell r="CG89">
            <v>642</v>
          </cell>
        </row>
        <row r="90">
          <cell r="A90">
            <v>41609</v>
          </cell>
          <cell r="B90">
            <v>88</v>
          </cell>
          <cell r="C90">
            <v>9796628.816747399</v>
          </cell>
          <cell r="D90">
            <v>4457395.6389476461</v>
          </cell>
          <cell r="E90">
            <v>4039308.1131291389</v>
          </cell>
          <cell r="F90">
            <v>3398517.4311758159</v>
          </cell>
          <cell r="G90">
            <v>5328274.1675131638</v>
          </cell>
          <cell r="H90">
            <v>829222.31263238785</v>
          </cell>
          <cell r="I90">
            <v>1300645.5198544483</v>
          </cell>
          <cell r="V90">
            <v>41609</v>
          </cell>
          <cell r="W90">
            <v>2870984.7751025986</v>
          </cell>
          <cell r="X90">
            <v>2452372.7588846646</v>
          </cell>
          <cell r="Y90">
            <v>2615686.9323277981</v>
          </cell>
          <cell r="Z90">
            <v>3378173.5336849382</v>
          </cell>
          <cell r="AA90">
            <v>3114122.6176120127</v>
          </cell>
          <cell r="AB90">
            <v>714264.63866615295</v>
          </cell>
          <cell r="AC90">
            <v>1212008.7437218344</v>
          </cell>
          <cell r="AP90">
            <v>41609</v>
          </cell>
          <cell r="AQ90">
            <v>78441</v>
          </cell>
          <cell r="AR90">
            <v>36780</v>
          </cell>
          <cell r="AS90">
            <v>35289</v>
          </cell>
          <cell r="AT90">
            <v>26099</v>
          </cell>
          <cell r="AU90">
            <v>39476</v>
          </cell>
          <cell r="AV90">
            <v>6999</v>
          </cell>
          <cell r="AW90">
            <v>10719</v>
          </cell>
          <cell r="AY90">
            <v>41609</v>
          </cell>
          <cell r="AZ90">
            <v>9580</v>
          </cell>
          <cell r="BA90">
            <v>4855</v>
          </cell>
          <cell r="BB90">
            <v>5144</v>
          </cell>
          <cell r="BC90">
            <v>5562</v>
          </cell>
          <cell r="BD90">
            <v>6382</v>
          </cell>
          <cell r="BE90">
            <v>1405</v>
          </cell>
          <cell r="BF90">
            <v>1841</v>
          </cell>
          <cell r="BH90">
            <v>41609</v>
          </cell>
          <cell r="BI90">
            <v>901</v>
          </cell>
          <cell r="BJ90">
            <v>835.5</v>
          </cell>
          <cell r="BK90">
            <v>1034</v>
          </cell>
          <cell r="BL90">
            <v>1164.5</v>
          </cell>
          <cell r="BM90">
            <v>1118.5</v>
          </cell>
          <cell r="BN90">
            <v>1412.5</v>
          </cell>
          <cell r="BO90">
            <v>1086</v>
          </cell>
          <cell r="BZ90">
            <v>41609</v>
          </cell>
          <cell r="CA90">
            <v>746</v>
          </cell>
          <cell r="CB90">
            <v>680.5</v>
          </cell>
          <cell r="CC90">
            <v>879</v>
          </cell>
          <cell r="CD90">
            <v>1009.5</v>
          </cell>
          <cell r="CE90">
            <v>963.5</v>
          </cell>
          <cell r="CF90">
            <v>1257.5</v>
          </cell>
          <cell r="CG90">
            <v>931</v>
          </cell>
        </row>
        <row r="91">
          <cell r="A91">
            <v>41640</v>
          </cell>
          <cell r="B91">
            <v>89</v>
          </cell>
          <cell r="C91">
            <v>7680107.4541890863</v>
          </cell>
          <cell r="D91">
            <v>3515577.0411793441</v>
          </cell>
          <cell r="E91">
            <v>3533843.6799543477</v>
          </cell>
          <cell r="F91">
            <v>2989971.8246772229</v>
          </cell>
          <cell r="G91">
            <v>3873985.6868092292</v>
          </cell>
          <cell r="H91">
            <v>731286.77038910147</v>
          </cell>
          <cell r="I91">
            <v>989643.54280166968</v>
          </cell>
          <cell r="V91">
            <v>41640</v>
          </cell>
          <cell r="W91">
            <v>4281557.2688863454</v>
          </cell>
          <cell r="X91">
            <v>2661374.3662967691</v>
          </cell>
          <cell r="Y91">
            <v>3125497.7476576329</v>
          </cell>
          <cell r="Z91">
            <v>4203258.6171592521</v>
          </cell>
          <cell r="AA91">
            <v>2429786.0963212177</v>
          </cell>
          <cell r="AB91">
            <v>740197.98216336756</v>
          </cell>
          <cell r="AC91">
            <v>923548.92151541484</v>
          </cell>
          <cell r="AP91">
            <v>41640</v>
          </cell>
          <cell r="AQ91">
            <v>78563</v>
          </cell>
          <cell r="AR91">
            <v>36830</v>
          </cell>
          <cell r="AS91">
            <v>35356</v>
          </cell>
          <cell r="AT91">
            <v>26111</v>
          </cell>
          <cell r="AU91">
            <v>39589</v>
          </cell>
          <cell r="AV91">
            <v>7020</v>
          </cell>
          <cell r="AW91">
            <v>10729</v>
          </cell>
          <cell r="AY91">
            <v>41640</v>
          </cell>
          <cell r="AZ91">
            <v>9601</v>
          </cell>
          <cell r="BA91">
            <v>4853</v>
          </cell>
          <cell r="BB91">
            <v>5166</v>
          </cell>
          <cell r="BC91">
            <v>5565</v>
          </cell>
          <cell r="BD91">
            <v>6399</v>
          </cell>
          <cell r="BE91">
            <v>1410</v>
          </cell>
          <cell r="BF91">
            <v>1849</v>
          </cell>
          <cell r="BH91">
            <v>41640</v>
          </cell>
          <cell r="BI91">
            <v>749.5</v>
          </cell>
          <cell r="BJ91">
            <v>664</v>
          </cell>
          <cell r="BK91">
            <v>889.5</v>
          </cell>
          <cell r="BL91">
            <v>942.5</v>
          </cell>
          <cell r="BM91">
            <v>939.5</v>
          </cell>
          <cell r="BN91">
            <v>1229.5</v>
          </cell>
          <cell r="BO91">
            <v>933</v>
          </cell>
          <cell r="BZ91">
            <v>41640</v>
          </cell>
          <cell r="CA91">
            <v>594.5</v>
          </cell>
          <cell r="CB91">
            <v>509</v>
          </cell>
          <cell r="CC91">
            <v>734.5</v>
          </cell>
          <cell r="CD91">
            <v>787.5</v>
          </cell>
          <cell r="CE91">
            <v>784.5</v>
          </cell>
          <cell r="CF91">
            <v>1074.5</v>
          </cell>
          <cell r="CG91">
            <v>778</v>
          </cell>
        </row>
        <row r="92">
          <cell r="A92">
            <v>41671</v>
          </cell>
          <cell r="B92">
            <v>90</v>
          </cell>
          <cell r="C92">
            <v>7612430.6455041561</v>
          </cell>
          <cell r="D92">
            <v>3447946.6655664681</v>
          </cell>
          <cell r="E92">
            <v>3422856.6704162909</v>
          </cell>
          <cell r="F92">
            <v>2937243.0185130844</v>
          </cell>
          <cell r="G92">
            <v>4283835.4887227332</v>
          </cell>
          <cell r="H92">
            <v>699577.33038809604</v>
          </cell>
          <cell r="I92">
            <v>971097.18088917073</v>
          </cell>
          <cell r="V92">
            <v>41671</v>
          </cell>
          <cell r="W92">
            <v>3516395.780563632</v>
          </cell>
          <cell r="X92">
            <v>2226864.4478643853</v>
          </cell>
          <cell r="Y92">
            <v>2641893.5326709514</v>
          </cell>
          <cell r="Z92">
            <v>3333696.2389010312</v>
          </cell>
          <cell r="AA92">
            <v>2529600.7299485551</v>
          </cell>
          <cell r="AB92">
            <v>643793.53664572374</v>
          </cell>
          <cell r="AC92">
            <v>857505.73340572091</v>
          </cell>
          <cell r="AP92">
            <v>41671</v>
          </cell>
          <cell r="AQ92">
            <v>78628</v>
          </cell>
          <cell r="AR92">
            <v>36887</v>
          </cell>
          <cell r="AS92">
            <v>35430</v>
          </cell>
          <cell r="AT92">
            <v>26106</v>
          </cell>
          <cell r="AU92">
            <v>39675</v>
          </cell>
          <cell r="AV92">
            <v>7022</v>
          </cell>
          <cell r="AW92">
            <v>10728</v>
          </cell>
          <cell r="AY92">
            <v>41671</v>
          </cell>
          <cell r="AZ92">
            <v>9623</v>
          </cell>
          <cell r="BA92">
            <v>4857</v>
          </cell>
          <cell r="BB92">
            <v>5173</v>
          </cell>
          <cell r="BC92">
            <v>5574</v>
          </cell>
          <cell r="BD92">
            <v>6413</v>
          </cell>
          <cell r="BE92">
            <v>1411</v>
          </cell>
          <cell r="BF92">
            <v>1847</v>
          </cell>
          <cell r="BH92">
            <v>41671</v>
          </cell>
          <cell r="BI92">
            <v>767.5</v>
          </cell>
          <cell r="BJ92">
            <v>668</v>
          </cell>
          <cell r="BK92">
            <v>840</v>
          </cell>
          <cell r="BL92">
            <v>903.5</v>
          </cell>
          <cell r="BM92">
            <v>969.5</v>
          </cell>
          <cell r="BN92">
            <v>986.5</v>
          </cell>
          <cell r="BO92">
            <v>889</v>
          </cell>
          <cell r="BZ92">
            <v>41671</v>
          </cell>
          <cell r="CA92">
            <v>627.5</v>
          </cell>
          <cell r="CB92">
            <v>528</v>
          </cell>
          <cell r="CC92">
            <v>700</v>
          </cell>
          <cell r="CD92">
            <v>763.5</v>
          </cell>
          <cell r="CE92">
            <v>829.5</v>
          </cell>
          <cell r="CF92">
            <v>846.5</v>
          </cell>
          <cell r="CG92">
            <v>749</v>
          </cell>
        </row>
        <row r="93">
          <cell r="A93">
            <v>41699</v>
          </cell>
          <cell r="B93">
            <v>91</v>
          </cell>
          <cell r="C93">
            <v>5590682.1387980096</v>
          </cell>
          <cell r="D93">
            <v>2419282.6759290937</v>
          </cell>
          <cell r="E93">
            <v>2163914.5278957929</v>
          </cell>
          <cell r="F93">
            <v>1894145.6573771043</v>
          </cell>
          <cell r="G93">
            <v>2810361.4554590052</v>
          </cell>
          <cell r="H93">
            <v>377281.18187971471</v>
          </cell>
          <cell r="I93">
            <v>632394.3626612802</v>
          </cell>
          <cell r="V93">
            <v>41699</v>
          </cell>
          <cell r="W93">
            <v>2557940.5809872644</v>
          </cell>
          <cell r="X93">
            <v>1576838.7269453153</v>
          </cell>
          <cell r="Y93">
            <v>1633119.0207755815</v>
          </cell>
          <cell r="Z93">
            <v>2184295.6712918389</v>
          </cell>
          <cell r="AA93">
            <v>1712466.5594790138</v>
          </cell>
          <cell r="AB93">
            <v>348756.66332951596</v>
          </cell>
          <cell r="AC93">
            <v>549766.77719147026</v>
          </cell>
          <cell r="AP93">
            <v>41699</v>
          </cell>
          <cell r="AQ93">
            <v>78582</v>
          </cell>
          <cell r="AR93">
            <v>36894</v>
          </cell>
          <cell r="AS93">
            <v>35402</v>
          </cell>
          <cell r="AT93">
            <v>26003</v>
          </cell>
          <cell r="AU93">
            <v>39712</v>
          </cell>
          <cell r="AV93">
            <v>6983</v>
          </cell>
          <cell r="AW93">
            <v>10667</v>
          </cell>
          <cell r="AY93">
            <v>41699</v>
          </cell>
          <cell r="AZ93">
            <v>9607</v>
          </cell>
          <cell r="BA93">
            <v>4849</v>
          </cell>
          <cell r="BB93">
            <v>5162</v>
          </cell>
          <cell r="BC93">
            <v>5543</v>
          </cell>
          <cell r="BD93">
            <v>6386</v>
          </cell>
          <cell r="BE93">
            <v>1405</v>
          </cell>
          <cell r="BF93">
            <v>1834</v>
          </cell>
          <cell r="BH93">
            <v>41699</v>
          </cell>
          <cell r="BI93">
            <v>600</v>
          </cell>
          <cell r="BJ93">
            <v>543</v>
          </cell>
          <cell r="BK93">
            <v>533</v>
          </cell>
          <cell r="BL93">
            <v>642.5</v>
          </cell>
          <cell r="BM93">
            <v>727.5</v>
          </cell>
          <cell r="BN93">
            <v>799.5</v>
          </cell>
          <cell r="BO93">
            <v>608</v>
          </cell>
          <cell r="BZ93">
            <v>41699</v>
          </cell>
          <cell r="CA93">
            <v>445</v>
          </cell>
          <cell r="CB93">
            <v>388</v>
          </cell>
          <cell r="CC93">
            <v>378</v>
          </cell>
          <cell r="CD93">
            <v>487.5</v>
          </cell>
          <cell r="CE93">
            <v>572.5</v>
          </cell>
          <cell r="CF93">
            <v>644.5</v>
          </cell>
          <cell r="CG93">
            <v>453</v>
          </cell>
        </row>
        <row r="94">
          <cell r="A94">
            <v>41730</v>
          </cell>
          <cell r="B94">
            <v>92</v>
          </cell>
          <cell r="C94">
            <v>3544699.9763702722</v>
          </cell>
          <cell r="D94">
            <v>1602680.3131153807</v>
          </cell>
          <cell r="E94">
            <v>1101347.3347222216</v>
          </cell>
          <cell r="F94">
            <v>938033.37579212524</v>
          </cell>
          <cell r="G94">
            <v>2125586.1289769155</v>
          </cell>
          <cell r="H94">
            <v>288289.72072897956</v>
          </cell>
          <cell r="I94">
            <v>361956.15029410506</v>
          </cell>
          <cell r="V94">
            <v>41730</v>
          </cell>
          <cell r="W94">
            <v>1195642.9021802291</v>
          </cell>
          <cell r="X94">
            <v>709510.80307385197</v>
          </cell>
          <cell r="Y94">
            <v>655215.08283827954</v>
          </cell>
          <cell r="Z94">
            <v>855646.21190763917</v>
          </cell>
          <cell r="AA94">
            <v>1223006.2913738205</v>
          </cell>
          <cell r="AB94">
            <v>249195.75576488025</v>
          </cell>
          <cell r="AC94">
            <v>319017.95286129916</v>
          </cell>
          <cell r="AP94">
            <v>41730</v>
          </cell>
          <cell r="AQ94">
            <v>78536</v>
          </cell>
          <cell r="AR94">
            <v>36827</v>
          </cell>
          <cell r="AS94">
            <v>35333</v>
          </cell>
          <cell r="AT94">
            <v>25750</v>
          </cell>
          <cell r="AU94">
            <v>39766</v>
          </cell>
          <cell r="AV94">
            <v>6919</v>
          </cell>
          <cell r="AW94">
            <v>10580</v>
          </cell>
          <cell r="AY94">
            <v>41730</v>
          </cell>
          <cell r="AZ94">
            <v>9586</v>
          </cell>
          <cell r="BA94">
            <v>4829</v>
          </cell>
          <cell r="BB94">
            <v>5134</v>
          </cell>
          <cell r="BC94">
            <v>5515</v>
          </cell>
          <cell r="BD94">
            <v>6381</v>
          </cell>
          <cell r="BE94">
            <v>1400</v>
          </cell>
          <cell r="BF94">
            <v>1830</v>
          </cell>
          <cell r="BH94">
            <v>41730</v>
          </cell>
          <cell r="BI94">
            <v>431.5</v>
          </cell>
          <cell r="BJ94">
            <v>453.5</v>
          </cell>
          <cell r="BK94">
            <v>363.5</v>
          </cell>
          <cell r="BL94">
            <v>390.5</v>
          </cell>
          <cell r="BM94">
            <v>587</v>
          </cell>
          <cell r="BN94">
            <v>650.5</v>
          </cell>
          <cell r="BO94">
            <v>418.5</v>
          </cell>
          <cell r="BZ94">
            <v>41730</v>
          </cell>
          <cell r="CA94">
            <v>281.5</v>
          </cell>
          <cell r="CB94">
            <v>310.5</v>
          </cell>
          <cell r="CC94">
            <v>216.5</v>
          </cell>
          <cell r="CD94">
            <v>240.5</v>
          </cell>
          <cell r="CE94">
            <v>437</v>
          </cell>
          <cell r="CF94">
            <v>500.5</v>
          </cell>
          <cell r="CG94">
            <v>269</v>
          </cell>
        </row>
        <row r="95">
          <cell r="A95">
            <v>41760</v>
          </cell>
          <cell r="B95">
            <v>93</v>
          </cell>
          <cell r="C95">
            <v>2315540.1275078952</v>
          </cell>
          <cell r="D95">
            <v>1061282.5913113975</v>
          </cell>
          <cell r="E95">
            <v>652488.6756704147</v>
          </cell>
          <cell r="F95">
            <v>479843.60551029257</v>
          </cell>
          <cell r="G95">
            <v>1272684.9239756358</v>
          </cell>
          <cell r="H95">
            <v>147882.14523222949</v>
          </cell>
          <cell r="I95">
            <v>194807.93079213458</v>
          </cell>
          <cell r="V95">
            <v>41760</v>
          </cell>
          <cell r="W95">
            <v>1240895.3163231805</v>
          </cell>
          <cell r="X95">
            <v>816316.08601521235</v>
          </cell>
          <cell r="Y95">
            <v>605969.50529289758</v>
          </cell>
          <cell r="Z95">
            <v>722208.09236870974</v>
          </cell>
          <cell r="AA95">
            <v>813345.83233749773</v>
          </cell>
          <cell r="AB95">
            <v>135234.21328987868</v>
          </cell>
          <cell r="AC95">
            <v>202619.95437262359</v>
          </cell>
          <cell r="AP95">
            <v>41760</v>
          </cell>
          <cell r="AQ95">
            <v>78446</v>
          </cell>
          <cell r="AR95">
            <v>36724</v>
          </cell>
          <cell r="AS95">
            <v>35302</v>
          </cell>
          <cell r="AT95">
            <v>25486</v>
          </cell>
          <cell r="AU95">
            <v>39751</v>
          </cell>
          <cell r="AV95">
            <v>6865</v>
          </cell>
          <cell r="AW95">
            <v>10508</v>
          </cell>
          <cell r="AY95">
            <v>41760</v>
          </cell>
          <cell r="AZ95">
            <v>9543</v>
          </cell>
          <cell r="BA95">
            <v>4817</v>
          </cell>
          <cell r="BB95">
            <v>5126</v>
          </cell>
          <cell r="BC95">
            <v>5470</v>
          </cell>
          <cell r="BD95">
            <v>6362</v>
          </cell>
          <cell r="BE95">
            <v>1397</v>
          </cell>
          <cell r="BF95">
            <v>1825</v>
          </cell>
          <cell r="BH95">
            <v>41760</v>
          </cell>
          <cell r="BI95">
            <v>235</v>
          </cell>
          <cell r="BJ95">
            <v>277</v>
          </cell>
          <cell r="BK95">
            <v>114</v>
          </cell>
          <cell r="BL95">
            <v>159</v>
          </cell>
          <cell r="BM95">
            <v>380</v>
          </cell>
          <cell r="BN95">
            <v>399</v>
          </cell>
          <cell r="BO95">
            <v>171.5</v>
          </cell>
          <cell r="BZ95">
            <v>41760</v>
          </cell>
          <cell r="CA95">
            <v>98.5</v>
          </cell>
          <cell r="CB95">
            <v>144.5</v>
          </cell>
          <cell r="CC95">
            <v>34</v>
          </cell>
          <cell r="CD95">
            <v>60</v>
          </cell>
          <cell r="CE95">
            <v>229</v>
          </cell>
          <cell r="CF95">
            <v>246</v>
          </cell>
          <cell r="CG95">
            <v>74</v>
          </cell>
        </row>
        <row r="96">
          <cell r="A96">
            <v>41791</v>
          </cell>
          <cell r="B96">
            <v>94</v>
          </cell>
          <cell r="C96">
            <v>1540388.5448422916</v>
          </cell>
          <cell r="D96">
            <v>762885.45222011534</v>
          </cell>
          <cell r="E96">
            <v>447772.19958059007</v>
          </cell>
          <cell r="F96">
            <v>328876.80335700291</v>
          </cell>
          <cell r="G96">
            <v>991251.2586843397</v>
          </cell>
          <cell r="H96">
            <v>86058.372239695789</v>
          </cell>
          <cell r="I96">
            <v>120014.36907596447</v>
          </cell>
          <cell r="V96">
            <v>41791</v>
          </cell>
          <cell r="W96">
            <v>840465.32399569941</v>
          </cell>
          <cell r="X96">
            <v>636896.6669502412</v>
          </cell>
          <cell r="Y96">
            <v>491742.6711055382</v>
          </cell>
          <cell r="Z96">
            <v>603022.33794852113</v>
          </cell>
          <cell r="AA96">
            <v>712456.34751913603</v>
          </cell>
          <cell r="AB96">
            <v>104130.60703074443</v>
          </cell>
          <cell r="AC96">
            <v>163676.04545011948</v>
          </cell>
          <cell r="AP96">
            <v>41791</v>
          </cell>
          <cell r="AQ96">
            <v>78238</v>
          </cell>
          <cell r="AR96">
            <v>36644</v>
          </cell>
          <cell r="AS96">
            <v>35287</v>
          </cell>
          <cell r="AT96">
            <v>25330</v>
          </cell>
          <cell r="AU96">
            <v>39784</v>
          </cell>
          <cell r="AV96">
            <v>6799</v>
          </cell>
          <cell r="AW96">
            <v>10439</v>
          </cell>
          <cell r="AY96">
            <v>41791</v>
          </cell>
          <cell r="AZ96">
            <v>9527</v>
          </cell>
          <cell r="BA96">
            <v>4802</v>
          </cell>
          <cell r="BB96">
            <v>5112</v>
          </cell>
          <cell r="BC96">
            <v>5451</v>
          </cell>
          <cell r="BD96">
            <v>6344</v>
          </cell>
          <cell r="BE96">
            <v>1390</v>
          </cell>
          <cell r="BF96">
            <v>1817</v>
          </cell>
          <cell r="BH96">
            <v>41791</v>
          </cell>
          <cell r="BI96">
            <v>142.5</v>
          </cell>
          <cell r="BJ96">
            <v>212.5</v>
          </cell>
          <cell r="BK96">
            <v>32.5</v>
          </cell>
          <cell r="BL96">
            <v>32.5</v>
          </cell>
          <cell r="BM96">
            <v>230.5</v>
          </cell>
          <cell r="BN96">
            <v>241.5</v>
          </cell>
          <cell r="BO96">
            <v>45</v>
          </cell>
          <cell r="BZ96">
            <v>41791</v>
          </cell>
          <cell r="CA96">
            <v>25</v>
          </cell>
          <cell r="CB96">
            <v>70.5</v>
          </cell>
          <cell r="CC96">
            <v>10</v>
          </cell>
          <cell r="CD96">
            <v>11</v>
          </cell>
          <cell r="CE96">
            <v>92</v>
          </cell>
          <cell r="CF96">
            <v>98.5</v>
          </cell>
          <cell r="CG96">
            <v>14.5</v>
          </cell>
        </row>
        <row r="97">
          <cell r="A97">
            <v>41821</v>
          </cell>
          <cell r="B97">
            <v>95</v>
          </cell>
          <cell r="C97">
            <v>2157740.9328209003</v>
          </cell>
          <cell r="D97">
            <v>916785.33737860585</v>
          </cell>
          <cell r="E97">
            <v>654487.20225225703</v>
          </cell>
          <cell r="F97">
            <v>435661.52754823695</v>
          </cell>
          <cell r="G97">
            <v>1124454.0138034036</v>
          </cell>
          <cell r="H97">
            <v>96379.972822975964</v>
          </cell>
          <cell r="I97">
            <v>158105.01337362046</v>
          </cell>
          <cell r="V97">
            <v>41821</v>
          </cell>
          <cell r="W97">
            <v>1289232.0843335751</v>
          </cell>
          <cell r="X97">
            <v>886593.21384603856</v>
          </cell>
          <cell r="Y97">
            <v>751718.25009765569</v>
          </cell>
          <cell r="Z97">
            <v>906249.45172273065</v>
          </cell>
          <cell r="AA97">
            <v>856063.56064018421</v>
          </cell>
          <cell r="AB97">
            <v>137087.19139122881</v>
          </cell>
          <cell r="AC97">
            <v>271220.24796858698</v>
          </cell>
          <cell r="AP97">
            <v>41821</v>
          </cell>
          <cell r="AQ97">
            <v>78199</v>
          </cell>
          <cell r="AR97">
            <v>36589</v>
          </cell>
          <cell r="AS97">
            <v>35279</v>
          </cell>
          <cell r="AT97">
            <v>25179</v>
          </cell>
          <cell r="AU97">
            <v>39798</v>
          </cell>
          <cell r="AV97">
            <v>6744</v>
          </cell>
          <cell r="AW97">
            <v>10384</v>
          </cell>
          <cell r="AY97">
            <v>41821</v>
          </cell>
          <cell r="AZ97">
            <v>9503</v>
          </cell>
          <cell r="BA97">
            <v>4792</v>
          </cell>
          <cell r="BB97">
            <v>5096</v>
          </cell>
          <cell r="BC97">
            <v>5434</v>
          </cell>
          <cell r="BD97">
            <v>6330</v>
          </cell>
          <cell r="BE97">
            <v>1388</v>
          </cell>
          <cell r="BF97">
            <v>1814</v>
          </cell>
          <cell r="BH97">
            <v>41821</v>
          </cell>
          <cell r="BI97">
            <v>36</v>
          </cell>
          <cell r="BJ97">
            <v>121.5</v>
          </cell>
          <cell r="BK97">
            <v>0</v>
          </cell>
          <cell r="BL97">
            <v>5.5</v>
          </cell>
          <cell r="BM97">
            <v>31.5</v>
          </cell>
          <cell r="BN97">
            <v>13.5</v>
          </cell>
          <cell r="BO97">
            <v>2</v>
          </cell>
          <cell r="BZ97">
            <v>41821</v>
          </cell>
          <cell r="CA97">
            <v>1</v>
          </cell>
          <cell r="CB97">
            <v>12.5</v>
          </cell>
          <cell r="CC97">
            <v>0</v>
          </cell>
          <cell r="CD97">
            <v>0</v>
          </cell>
          <cell r="CE97">
            <v>15</v>
          </cell>
          <cell r="CF97">
            <v>2</v>
          </cell>
          <cell r="CG97">
            <v>0</v>
          </cell>
        </row>
        <row r="98">
          <cell r="A98">
            <v>41852</v>
          </cell>
          <cell r="B98">
            <v>96</v>
          </cell>
          <cell r="C98">
            <v>1300802.6995187863</v>
          </cell>
          <cell r="D98">
            <v>567289.50152159459</v>
          </cell>
          <cell r="E98">
            <v>411736.08123166714</v>
          </cell>
          <cell r="F98">
            <v>282561.71772795188</v>
          </cell>
          <cell r="G98">
            <v>705877.77015156881</v>
          </cell>
          <cell r="H98">
            <v>47627.258925761744</v>
          </cell>
          <cell r="I98">
            <v>106164.97092266941</v>
          </cell>
          <cell r="V98">
            <v>41852</v>
          </cell>
          <cell r="W98">
            <v>890769.29519748618</v>
          </cell>
          <cell r="X98">
            <v>621577.07457052986</v>
          </cell>
          <cell r="Y98">
            <v>503714.42450433836</v>
          </cell>
          <cell r="Z98">
            <v>617920.20572764566</v>
          </cell>
          <cell r="AA98">
            <v>602255.43234856648</v>
          </cell>
          <cell r="AB98">
            <v>86434.049546084017</v>
          </cell>
          <cell r="AC98">
            <v>173925.51810534953</v>
          </cell>
          <cell r="AP98">
            <v>41852</v>
          </cell>
          <cell r="AQ98">
            <v>78203</v>
          </cell>
          <cell r="AR98">
            <v>36578</v>
          </cell>
          <cell r="AS98">
            <v>35303</v>
          </cell>
          <cell r="AT98">
            <v>25091</v>
          </cell>
          <cell r="AU98">
            <v>39862</v>
          </cell>
          <cell r="AV98">
            <v>6729</v>
          </cell>
          <cell r="AW98">
            <v>10365</v>
          </cell>
          <cell r="AY98">
            <v>41852</v>
          </cell>
          <cell r="AZ98">
            <v>9490</v>
          </cell>
          <cell r="BA98">
            <v>4786</v>
          </cell>
          <cell r="BB98">
            <v>5096</v>
          </cell>
          <cell r="BC98">
            <v>5421</v>
          </cell>
          <cell r="BD98">
            <v>6332</v>
          </cell>
          <cell r="BE98">
            <v>1384</v>
          </cell>
          <cell r="BF98">
            <v>1804</v>
          </cell>
          <cell r="BH98">
            <v>41852</v>
          </cell>
          <cell r="BI98">
            <v>17.5</v>
          </cell>
          <cell r="BJ98">
            <v>86.5</v>
          </cell>
          <cell r="BK98">
            <v>0</v>
          </cell>
          <cell r="BL98">
            <v>1.5</v>
          </cell>
          <cell r="BM98">
            <v>47</v>
          </cell>
          <cell r="BN98">
            <v>68.5</v>
          </cell>
          <cell r="BO98">
            <v>1.5</v>
          </cell>
          <cell r="BZ98">
            <v>41852</v>
          </cell>
          <cell r="CA98">
            <v>0</v>
          </cell>
          <cell r="CB98">
            <v>2</v>
          </cell>
          <cell r="CC98">
            <v>0</v>
          </cell>
          <cell r="CD98">
            <v>0</v>
          </cell>
          <cell r="CE98">
            <v>5</v>
          </cell>
          <cell r="CF98">
            <v>17.5</v>
          </cell>
          <cell r="CG98">
            <v>0</v>
          </cell>
        </row>
        <row r="99">
          <cell r="A99">
            <v>41883</v>
          </cell>
          <cell r="B99">
            <v>97</v>
          </cell>
          <cell r="C99">
            <v>1775785.8838184625</v>
          </cell>
          <cell r="D99">
            <v>734685.71442008368</v>
          </cell>
          <cell r="E99">
            <v>537046.60172097106</v>
          </cell>
          <cell r="F99">
            <v>386162.80004048283</v>
          </cell>
          <cell r="G99">
            <v>922414.16270414623</v>
          </cell>
          <cell r="H99">
            <v>77381.004100632475</v>
          </cell>
          <cell r="I99">
            <v>134325.83319522138</v>
          </cell>
          <cell r="V99">
            <v>41883</v>
          </cell>
          <cell r="W99">
            <v>1133852.2383536904</v>
          </cell>
          <cell r="X99">
            <v>762755.03857200046</v>
          </cell>
          <cell r="Y99">
            <v>655632.56813812652</v>
          </cell>
          <cell r="Z99">
            <v>814867.15493618266</v>
          </cell>
          <cell r="AA99">
            <v>754878.21598333912</v>
          </cell>
          <cell r="AB99">
            <v>124777.20824329031</v>
          </cell>
          <cell r="AC99">
            <v>228379.57577337063</v>
          </cell>
          <cell r="AP99">
            <v>41883</v>
          </cell>
          <cell r="AQ99">
            <v>78434</v>
          </cell>
          <cell r="AR99">
            <v>36650</v>
          </cell>
          <cell r="AS99">
            <v>35412</v>
          </cell>
          <cell r="AT99">
            <v>25167</v>
          </cell>
          <cell r="AU99">
            <v>40012</v>
          </cell>
          <cell r="AV99">
            <v>6758</v>
          </cell>
          <cell r="AW99">
            <v>10384</v>
          </cell>
          <cell r="AY99">
            <v>41883</v>
          </cell>
          <cell r="AZ99">
            <v>9496</v>
          </cell>
          <cell r="BA99">
            <v>4782</v>
          </cell>
          <cell r="BB99">
            <v>5098</v>
          </cell>
          <cell r="BC99">
            <v>5426</v>
          </cell>
          <cell r="BD99">
            <v>6338</v>
          </cell>
          <cell r="BE99">
            <v>1390</v>
          </cell>
          <cell r="BF99">
            <v>1798</v>
          </cell>
          <cell r="BH99">
            <v>41883</v>
          </cell>
          <cell r="BI99">
            <v>117.5</v>
          </cell>
          <cell r="BJ99">
            <v>99</v>
          </cell>
          <cell r="BK99">
            <v>34.5</v>
          </cell>
          <cell r="BL99">
            <v>75.5</v>
          </cell>
          <cell r="BM99">
            <v>193</v>
          </cell>
          <cell r="BN99">
            <v>217</v>
          </cell>
          <cell r="BO99">
            <v>65</v>
          </cell>
          <cell r="BZ99">
            <v>41883</v>
          </cell>
          <cell r="CA99">
            <v>21.5</v>
          </cell>
          <cell r="CB99">
            <v>9.5</v>
          </cell>
          <cell r="CC99">
            <v>1.5</v>
          </cell>
          <cell r="CD99">
            <v>15</v>
          </cell>
          <cell r="CE99">
            <v>83.5</v>
          </cell>
          <cell r="CF99">
            <v>104.5</v>
          </cell>
          <cell r="CG99">
            <v>13.5</v>
          </cell>
        </row>
        <row r="100">
          <cell r="A100">
            <v>41913</v>
          </cell>
          <cell r="B100">
            <v>98</v>
          </cell>
          <cell r="C100">
            <v>2509809.1817795821</v>
          </cell>
          <cell r="D100">
            <v>1101267.562667978</v>
          </cell>
          <cell r="E100">
            <v>718037.53729809285</v>
          </cell>
          <cell r="F100">
            <v>515580.71825434716</v>
          </cell>
          <cell r="G100">
            <v>1482825.3898546328</v>
          </cell>
          <cell r="H100">
            <v>146028.24730664358</v>
          </cell>
          <cell r="I100">
            <v>196993.36283872352</v>
          </cell>
          <cell r="V100">
            <v>41913</v>
          </cell>
          <cell r="W100">
            <v>1354582.1563074067</v>
          </cell>
          <cell r="X100">
            <v>936016.31226285442</v>
          </cell>
          <cell r="Y100">
            <v>835638.25785501185</v>
          </cell>
          <cell r="Z100">
            <v>1165727.2735747269</v>
          </cell>
          <cell r="AA100">
            <v>1569068.3353802697</v>
          </cell>
          <cell r="AB100">
            <v>137905.72752710822</v>
          </cell>
          <cell r="AC100">
            <v>230266.93709262216</v>
          </cell>
          <cell r="AP100">
            <v>41913</v>
          </cell>
          <cell r="AQ100">
            <v>78794</v>
          </cell>
          <cell r="AR100">
            <v>36858</v>
          </cell>
          <cell r="AS100">
            <v>35653</v>
          </cell>
          <cell r="AT100">
            <v>25625</v>
          </cell>
          <cell r="AU100">
            <v>40279</v>
          </cell>
          <cell r="AV100">
            <v>6880</v>
          </cell>
          <cell r="AW100">
            <v>10539</v>
          </cell>
          <cell r="AY100">
            <v>41913</v>
          </cell>
          <cell r="AZ100">
            <v>9531</v>
          </cell>
          <cell r="BA100">
            <v>4799</v>
          </cell>
          <cell r="BB100">
            <v>5110</v>
          </cell>
          <cell r="BC100">
            <v>5460</v>
          </cell>
          <cell r="BD100">
            <v>6376</v>
          </cell>
          <cell r="BE100">
            <v>1396</v>
          </cell>
          <cell r="BF100">
            <v>1812</v>
          </cell>
          <cell r="BH100">
            <v>41913</v>
          </cell>
          <cell r="BI100">
            <v>268</v>
          </cell>
          <cell r="BJ100">
            <v>226</v>
          </cell>
          <cell r="BK100">
            <v>178</v>
          </cell>
          <cell r="BL100">
            <v>303</v>
          </cell>
          <cell r="BM100">
            <v>379.5</v>
          </cell>
          <cell r="BN100">
            <v>498.5</v>
          </cell>
          <cell r="BO100">
            <v>236</v>
          </cell>
          <cell r="BZ100">
            <v>41913</v>
          </cell>
          <cell r="CA100">
            <v>122.5</v>
          </cell>
          <cell r="CB100">
            <v>84</v>
          </cell>
          <cell r="CC100">
            <v>67.5</v>
          </cell>
          <cell r="CD100">
            <v>167</v>
          </cell>
          <cell r="CE100">
            <v>235</v>
          </cell>
          <cell r="CF100">
            <v>343.5</v>
          </cell>
          <cell r="CG100">
            <v>114</v>
          </cell>
        </row>
        <row r="101">
          <cell r="A101">
            <v>41944</v>
          </cell>
          <cell r="B101">
            <v>99</v>
          </cell>
          <cell r="C101">
            <v>8612336.267347306</v>
          </cell>
          <cell r="D101">
            <v>3994641.0074048517</v>
          </cell>
          <cell r="E101">
            <v>2366210.0062783957</v>
          </cell>
          <cell r="F101">
            <v>2254184.718969448</v>
          </cell>
          <cell r="G101">
            <v>4498419.146677454</v>
          </cell>
          <cell r="H101">
            <v>575466.24530197424</v>
          </cell>
          <cell r="I101">
            <v>702945.60802057199</v>
          </cell>
          <cell r="V101">
            <v>41944</v>
          </cell>
          <cell r="W101">
            <v>3592018.0216576215</v>
          </cell>
          <cell r="X101">
            <v>2313257.3573838258</v>
          </cell>
          <cell r="Y101">
            <v>1934351.8913548058</v>
          </cell>
          <cell r="Z101">
            <v>3075075.7296037464</v>
          </cell>
          <cell r="AA101">
            <v>2347829.3337896308</v>
          </cell>
          <cell r="AB101">
            <v>443653.9440499004</v>
          </cell>
          <cell r="AC101">
            <v>637815.72216046916</v>
          </cell>
          <cell r="AP101">
            <v>41944</v>
          </cell>
          <cell r="AQ101">
            <v>79134</v>
          </cell>
          <cell r="AR101">
            <v>37100</v>
          </cell>
          <cell r="AS101">
            <v>35944</v>
          </cell>
          <cell r="AT101">
            <v>26067</v>
          </cell>
          <cell r="AU101">
            <v>40509</v>
          </cell>
          <cell r="AV101">
            <v>7015</v>
          </cell>
          <cell r="AW101">
            <v>10720</v>
          </cell>
          <cell r="AY101">
            <v>41944</v>
          </cell>
          <cell r="AZ101">
            <v>9590</v>
          </cell>
          <cell r="BA101">
            <v>4831</v>
          </cell>
          <cell r="BB101">
            <v>5191</v>
          </cell>
          <cell r="BC101">
            <v>5561</v>
          </cell>
          <cell r="BD101">
            <v>6428</v>
          </cell>
          <cell r="BE101">
            <v>1414</v>
          </cell>
          <cell r="BF101">
            <v>1845</v>
          </cell>
          <cell r="BH101">
            <v>41944</v>
          </cell>
          <cell r="BI101">
            <v>631.5</v>
          </cell>
          <cell r="BJ101">
            <v>557.5</v>
          </cell>
          <cell r="BK101">
            <v>759.5</v>
          </cell>
          <cell r="BL101">
            <v>823</v>
          </cell>
          <cell r="BM101">
            <v>959</v>
          </cell>
          <cell r="BN101">
            <v>1035</v>
          </cell>
          <cell r="BO101">
            <v>843</v>
          </cell>
          <cell r="BZ101">
            <v>41944</v>
          </cell>
          <cell r="CA101">
            <v>481.5</v>
          </cell>
          <cell r="CB101">
            <v>407.5</v>
          </cell>
          <cell r="CC101">
            <v>614</v>
          </cell>
          <cell r="CD101">
            <v>673</v>
          </cell>
          <cell r="CE101">
            <v>809</v>
          </cell>
          <cell r="CF101">
            <v>885</v>
          </cell>
          <cell r="CG101">
            <v>693</v>
          </cell>
        </row>
        <row r="102">
          <cell r="A102">
            <v>41974</v>
          </cell>
          <cell r="B102">
            <v>100</v>
          </cell>
          <cell r="C102">
            <v>7331839.9181183511</v>
          </cell>
          <cell r="D102">
            <v>3258023.3759872271</v>
          </cell>
          <cell r="E102">
            <v>3248941.5624803854</v>
          </cell>
          <cell r="F102">
            <v>2653718.1434140368</v>
          </cell>
          <cell r="G102">
            <v>4362607.2027925579</v>
          </cell>
          <cell r="H102">
            <v>713948.89357784041</v>
          </cell>
          <cell r="I102">
            <v>1036676.9036296018</v>
          </cell>
          <cell r="V102">
            <v>41974</v>
          </cell>
          <cell r="W102">
            <v>3273478.6083713444</v>
          </cell>
          <cell r="X102">
            <v>2098889.7707895609</v>
          </cell>
          <cell r="Y102">
            <v>2670543.3428452066</v>
          </cell>
          <cell r="Z102">
            <v>3192230.2779938886</v>
          </cell>
          <cell r="AA102">
            <v>2829565.4723087628</v>
          </cell>
          <cell r="AB102">
            <v>700557.05526152253</v>
          </cell>
          <cell r="AC102">
            <v>1014786.4724297145</v>
          </cell>
          <cell r="AP102">
            <v>41974</v>
          </cell>
          <cell r="AQ102">
            <v>79291</v>
          </cell>
          <cell r="AR102">
            <v>37196</v>
          </cell>
          <cell r="AS102">
            <v>36018</v>
          </cell>
          <cell r="AT102">
            <v>26147</v>
          </cell>
          <cell r="AU102">
            <v>40660</v>
          </cell>
          <cell r="AV102">
            <v>7039</v>
          </cell>
          <cell r="AW102">
            <v>10770</v>
          </cell>
          <cell r="AY102">
            <v>41974</v>
          </cell>
          <cell r="AZ102">
            <v>9616</v>
          </cell>
          <cell r="BA102">
            <v>4842</v>
          </cell>
          <cell r="BB102">
            <v>5210</v>
          </cell>
          <cell r="BC102">
            <v>5579</v>
          </cell>
          <cell r="BD102">
            <v>6441</v>
          </cell>
          <cell r="BE102">
            <v>1415</v>
          </cell>
          <cell r="BF102">
            <v>1851</v>
          </cell>
          <cell r="BH102">
            <v>41974</v>
          </cell>
          <cell r="BI102">
            <v>702</v>
          </cell>
          <cell r="BJ102">
            <v>601.5</v>
          </cell>
          <cell r="BK102">
            <v>816.5</v>
          </cell>
          <cell r="BL102">
            <v>901.5</v>
          </cell>
          <cell r="BM102">
            <v>965</v>
          </cell>
          <cell r="BN102">
            <v>1028</v>
          </cell>
          <cell r="BO102">
            <v>898.5</v>
          </cell>
          <cell r="BZ102">
            <v>41974</v>
          </cell>
          <cell r="CA102">
            <v>547</v>
          </cell>
          <cell r="CB102">
            <v>446.5</v>
          </cell>
          <cell r="CC102">
            <v>662</v>
          </cell>
          <cell r="CD102">
            <v>746.5</v>
          </cell>
          <cell r="CE102">
            <v>810</v>
          </cell>
          <cell r="CF102">
            <v>873</v>
          </cell>
          <cell r="CG102">
            <v>743.5</v>
          </cell>
        </row>
        <row r="103">
          <cell r="A103">
            <v>42005</v>
          </cell>
          <cell r="B103">
            <v>101</v>
          </cell>
          <cell r="C103">
            <v>8152596.9692117581</v>
          </cell>
          <cell r="D103">
            <v>3497618.5470617088</v>
          </cell>
          <cell r="E103">
            <v>3418060.0072812825</v>
          </cell>
          <cell r="F103">
            <v>2957174.4764452502</v>
          </cell>
          <cell r="G103">
            <v>4566569.2673323238</v>
          </cell>
          <cell r="H103">
            <v>714362.83698060713</v>
          </cell>
          <cell r="I103">
            <v>992928.89568706928</v>
          </cell>
          <cell r="V103">
            <v>42005</v>
          </cell>
          <cell r="W103">
            <v>3772467.9131233841</v>
          </cell>
          <cell r="X103">
            <v>2281102.2444524528</v>
          </cell>
          <cell r="Y103">
            <v>2678289.860181435</v>
          </cell>
          <cell r="Z103">
            <v>3547032.9822427281</v>
          </cell>
          <cell r="AA103">
            <v>2472058.9414465055</v>
          </cell>
          <cell r="AB103">
            <v>607861.03503167885</v>
          </cell>
          <cell r="AC103">
            <v>695216.02352181543</v>
          </cell>
          <cell r="AP103">
            <v>42005</v>
          </cell>
          <cell r="AQ103">
            <v>79363</v>
          </cell>
          <cell r="AR103">
            <v>37229</v>
          </cell>
          <cell r="AS103">
            <v>36064</v>
          </cell>
          <cell r="AT103">
            <v>26186</v>
          </cell>
          <cell r="AU103">
            <v>40738</v>
          </cell>
          <cell r="AV103">
            <v>7052</v>
          </cell>
          <cell r="AW103">
            <v>10770</v>
          </cell>
          <cell r="AY103">
            <v>42005</v>
          </cell>
          <cell r="AZ103">
            <v>9625</v>
          </cell>
          <cell r="BA103">
            <v>4843</v>
          </cell>
          <cell r="BB103">
            <v>5219</v>
          </cell>
          <cell r="BC103">
            <v>5580</v>
          </cell>
          <cell r="BD103">
            <v>6447</v>
          </cell>
          <cell r="BE103">
            <v>1419</v>
          </cell>
          <cell r="BF103">
            <v>1851</v>
          </cell>
          <cell r="BH103">
            <v>42005</v>
          </cell>
          <cell r="BI103">
            <v>699</v>
          </cell>
          <cell r="BJ103">
            <v>583.5</v>
          </cell>
          <cell r="BK103">
            <v>858</v>
          </cell>
          <cell r="BL103">
            <v>939</v>
          </cell>
          <cell r="BM103">
            <v>852</v>
          </cell>
          <cell r="BN103">
            <v>1128.5</v>
          </cell>
          <cell r="BO103">
            <v>897.5</v>
          </cell>
          <cell r="BZ103">
            <v>42005</v>
          </cell>
          <cell r="CA103">
            <v>544</v>
          </cell>
          <cell r="CB103">
            <v>428.5</v>
          </cell>
          <cell r="CC103">
            <v>703</v>
          </cell>
          <cell r="CD103">
            <v>784</v>
          </cell>
          <cell r="CE103">
            <v>697</v>
          </cell>
          <cell r="CF103">
            <v>973.5</v>
          </cell>
          <cell r="CG103">
            <v>742.5</v>
          </cell>
        </row>
        <row r="104">
          <cell r="A104">
            <v>42036</v>
          </cell>
          <cell r="B104">
            <v>102</v>
          </cell>
          <cell r="C104">
            <v>4592481.6003398774</v>
          </cell>
          <cell r="D104">
            <v>2191838.3670441252</v>
          </cell>
          <cell r="E104">
            <v>2315690.3024975313</v>
          </cell>
          <cell r="F104">
            <v>1975723.7301184661</v>
          </cell>
          <cell r="G104">
            <v>2972832.148988463</v>
          </cell>
          <cell r="H104">
            <v>461289.6846522768</v>
          </cell>
          <cell r="I104">
            <v>696847.16635926021</v>
          </cell>
          <cell r="V104">
            <v>42036</v>
          </cell>
          <cell r="W104">
            <v>2180774.9820989827</v>
          </cell>
          <cell r="X104">
            <v>1484417.6246210244</v>
          </cell>
          <cell r="Y104">
            <v>1838178.3739451186</v>
          </cell>
          <cell r="Z104">
            <v>2409144.0193348741</v>
          </cell>
          <cell r="AA104">
            <v>1858045.6708591087</v>
          </cell>
          <cell r="AB104">
            <v>453986.91883248452</v>
          </cell>
          <cell r="AC104">
            <v>655549.41030840669</v>
          </cell>
          <cell r="AP104">
            <v>42036</v>
          </cell>
          <cell r="AQ104">
            <v>79418</v>
          </cell>
          <cell r="AR104">
            <v>37295</v>
          </cell>
          <cell r="AS104">
            <v>36119</v>
          </cell>
          <cell r="AT104">
            <v>26167</v>
          </cell>
          <cell r="AU104">
            <v>40841</v>
          </cell>
          <cell r="AV104">
            <v>7041</v>
          </cell>
          <cell r="AW104">
            <v>10775</v>
          </cell>
          <cell r="AY104">
            <v>42036</v>
          </cell>
          <cell r="AZ104">
            <v>9624</v>
          </cell>
          <cell r="BA104">
            <v>4850</v>
          </cell>
          <cell r="BB104">
            <v>5218</v>
          </cell>
          <cell r="BC104">
            <v>5585</v>
          </cell>
          <cell r="BD104">
            <v>6455</v>
          </cell>
          <cell r="BE104">
            <v>1417</v>
          </cell>
          <cell r="BF104">
            <v>1850</v>
          </cell>
          <cell r="BH104">
            <v>42036</v>
          </cell>
          <cell r="BI104">
            <v>504.5</v>
          </cell>
          <cell r="BJ104">
            <v>420</v>
          </cell>
          <cell r="BK104">
            <v>533</v>
          </cell>
          <cell r="BL104">
            <v>603.5</v>
          </cell>
          <cell r="BM104">
            <v>684.5</v>
          </cell>
          <cell r="BN104">
            <v>738.5</v>
          </cell>
          <cell r="BO104">
            <v>589</v>
          </cell>
          <cell r="BZ104">
            <v>42036</v>
          </cell>
          <cell r="CA104">
            <v>364.5</v>
          </cell>
          <cell r="CB104">
            <v>280</v>
          </cell>
          <cell r="CC104">
            <v>393</v>
          </cell>
          <cell r="CD104">
            <v>463.5</v>
          </cell>
          <cell r="CE104">
            <v>544.5</v>
          </cell>
          <cell r="CF104">
            <v>598.5</v>
          </cell>
          <cell r="CG104">
            <v>449</v>
          </cell>
        </row>
        <row r="105">
          <cell r="A105">
            <v>42064</v>
          </cell>
          <cell r="B105">
            <v>103</v>
          </cell>
          <cell r="C105">
            <v>4559649.2298905794</v>
          </cell>
          <cell r="D105">
            <v>2044824.2660920289</v>
          </cell>
          <cell r="E105">
            <v>1783718.1171187274</v>
          </cell>
          <cell r="F105">
            <v>1430866.3868986645</v>
          </cell>
          <cell r="G105">
            <v>2759767.9607699369</v>
          </cell>
          <cell r="H105">
            <v>406293.67953086231</v>
          </cell>
          <cell r="I105">
            <v>566869.35969920084</v>
          </cell>
          <cell r="V105">
            <v>42064</v>
          </cell>
          <cell r="W105">
            <v>1970891.2787271475</v>
          </cell>
          <cell r="X105">
            <v>1224728.7046278364</v>
          </cell>
          <cell r="Y105">
            <v>1284528.6607256618</v>
          </cell>
          <cell r="Z105">
            <v>1596866.3559193544</v>
          </cell>
          <cell r="AA105">
            <v>1535500.9046552363</v>
          </cell>
          <cell r="AB105">
            <v>352628.85049256613</v>
          </cell>
          <cell r="AC105">
            <v>481097.24485219747</v>
          </cell>
          <cell r="AP105">
            <v>42064</v>
          </cell>
          <cell r="AQ105">
            <v>79444</v>
          </cell>
          <cell r="AR105">
            <v>37259</v>
          </cell>
          <cell r="AS105">
            <v>36121</v>
          </cell>
          <cell r="AT105">
            <v>26056</v>
          </cell>
          <cell r="AU105">
            <v>40913</v>
          </cell>
          <cell r="AV105">
            <v>7010</v>
          </cell>
          <cell r="AW105">
            <v>10742</v>
          </cell>
          <cell r="AY105">
            <v>42064</v>
          </cell>
          <cell r="AZ105">
            <v>9613</v>
          </cell>
          <cell r="BA105">
            <v>4842</v>
          </cell>
          <cell r="BB105">
            <v>5212</v>
          </cell>
          <cell r="BC105">
            <v>5564</v>
          </cell>
          <cell r="BD105">
            <v>6440</v>
          </cell>
          <cell r="BE105">
            <v>1412</v>
          </cell>
          <cell r="BF105">
            <v>1839</v>
          </cell>
          <cell r="BH105">
            <v>42064</v>
          </cell>
          <cell r="BI105">
            <v>511.5</v>
          </cell>
          <cell r="BJ105">
            <v>469.5</v>
          </cell>
          <cell r="BK105">
            <v>401.5</v>
          </cell>
          <cell r="BL105">
            <v>461.5</v>
          </cell>
          <cell r="BM105">
            <v>629</v>
          </cell>
          <cell r="BN105">
            <v>709.5</v>
          </cell>
          <cell r="BO105">
            <v>480</v>
          </cell>
          <cell r="BZ105">
            <v>42064</v>
          </cell>
          <cell r="CA105">
            <v>356.5</v>
          </cell>
          <cell r="CB105">
            <v>314.5</v>
          </cell>
          <cell r="CC105">
            <v>249</v>
          </cell>
          <cell r="CD105">
            <v>309</v>
          </cell>
          <cell r="CE105">
            <v>474</v>
          </cell>
          <cell r="CF105">
            <v>554.5</v>
          </cell>
          <cell r="CG105">
            <v>325</v>
          </cell>
        </row>
        <row r="106">
          <cell r="A106">
            <v>42095</v>
          </cell>
          <cell r="B106">
            <v>104</v>
          </cell>
          <cell r="C106">
            <v>3992853.6709110425</v>
          </cell>
          <cell r="D106">
            <v>1954361.5715200941</v>
          </cell>
          <cell r="E106">
            <v>1168386.7359476669</v>
          </cell>
          <cell r="F106">
            <v>1033126.0216211968</v>
          </cell>
          <cell r="G106">
            <v>2430805.3160834494</v>
          </cell>
          <cell r="H106">
            <v>289639.41895060777</v>
          </cell>
          <cell r="I106">
            <v>386539.26496594306</v>
          </cell>
          <cell r="V106">
            <v>42095</v>
          </cell>
          <cell r="W106">
            <v>1989345.5923078489</v>
          </cell>
          <cell r="X106">
            <v>1316616.6072806204</v>
          </cell>
          <cell r="Y106">
            <v>1038236.7528270911</v>
          </cell>
          <cell r="Z106">
            <v>1333988.0475844394</v>
          </cell>
          <cell r="AA106">
            <v>1453101.5913578954</v>
          </cell>
          <cell r="AB106">
            <v>249014.9919852707</v>
          </cell>
          <cell r="AC106">
            <v>365358.41665683378</v>
          </cell>
          <cell r="AP106">
            <v>42095</v>
          </cell>
          <cell r="AQ106">
            <v>79419</v>
          </cell>
          <cell r="AR106">
            <v>37224</v>
          </cell>
          <cell r="AS106">
            <v>36117</v>
          </cell>
          <cell r="AT106">
            <v>25873</v>
          </cell>
          <cell r="AU106">
            <v>41012</v>
          </cell>
          <cell r="AV106">
            <v>6984</v>
          </cell>
          <cell r="AW106">
            <v>10705</v>
          </cell>
          <cell r="AY106">
            <v>42095</v>
          </cell>
          <cell r="AZ106">
            <v>9625</v>
          </cell>
          <cell r="BA106">
            <v>4822</v>
          </cell>
          <cell r="BB106">
            <v>5203</v>
          </cell>
          <cell r="BC106">
            <v>5550</v>
          </cell>
          <cell r="BD106">
            <v>6434</v>
          </cell>
          <cell r="BE106">
            <v>1408</v>
          </cell>
          <cell r="BF106">
            <v>1836</v>
          </cell>
          <cell r="BH106">
            <v>42095</v>
          </cell>
          <cell r="BI106">
            <v>477.5</v>
          </cell>
          <cell r="BJ106">
            <v>479.5</v>
          </cell>
          <cell r="BK106">
            <v>366.5</v>
          </cell>
          <cell r="BL106">
            <v>393.5</v>
          </cell>
          <cell r="BM106">
            <v>663</v>
          </cell>
          <cell r="BN106">
            <v>673</v>
          </cell>
          <cell r="BO106">
            <v>481.5</v>
          </cell>
          <cell r="BZ106">
            <v>42095</v>
          </cell>
          <cell r="CA106">
            <v>327.5</v>
          </cell>
          <cell r="CB106">
            <v>334.5</v>
          </cell>
          <cell r="CC106">
            <v>229.5</v>
          </cell>
          <cell r="CD106">
            <v>249</v>
          </cell>
          <cell r="CE106">
            <v>513</v>
          </cell>
          <cell r="CF106">
            <v>523</v>
          </cell>
          <cell r="CG106">
            <v>332.5</v>
          </cell>
        </row>
        <row r="107">
          <cell r="A107">
            <v>42125</v>
          </cell>
          <cell r="B107">
            <v>105</v>
          </cell>
          <cell r="C107">
            <v>2165661.8661194383</v>
          </cell>
          <cell r="D107">
            <v>1017282.78869548</v>
          </cell>
          <cell r="E107">
            <v>599130.09107809246</v>
          </cell>
          <cell r="F107">
            <v>468137.25410698919</v>
          </cell>
          <cell r="G107">
            <v>1364623.3280178043</v>
          </cell>
          <cell r="H107">
            <v>138375.69449032392</v>
          </cell>
          <cell r="I107">
            <v>180827.97749187163</v>
          </cell>
          <cell r="V107">
            <v>42125</v>
          </cell>
          <cell r="W107">
            <v>1175635.310805616</v>
          </cell>
          <cell r="X107">
            <v>763239.42054180696</v>
          </cell>
          <cell r="Y107">
            <v>589707.42084096884</v>
          </cell>
          <cell r="Z107">
            <v>689123.84781160811</v>
          </cell>
          <cell r="AA107">
            <v>924748.01360414759</v>
          </cell>
          <cell r="AB107">
            <v>137799.93884333438</v>
          </cell>
          <cell r="AC107">
            <v>190674.04755251796</v>
          </cell>
          <cell r="AP107">
            <v>42125</v>
          </cell>
          <cell r="AQ107">
            <v>79426</v>
          </cell>
          <cell r="AR107">
            <v>37207</v>
          </cell>
          <cell r="AS107">
            <v>36092</v>
          </cell>
          <cell r="AT107">
            <v>25747</v>
          </cell>
          <cell r="AU107">
            <v>41075</v>
          </cell>
          <cell r="AV107">
            <v>6946</v>
          </cell>
          <cell r="AW107">
            <v>10649</v>
          </cell>
          <cell r="AY107">
            <v>42125</v>
          </cell>
          <cell r="AZ107">
            <v>9615</v>
          </cell>
          <cell r="BA107">
            <v>4813</v>
          </cell>
          <cell r="BB107">
            <v>5196</v>
          </cell>
          <cell r="BC107">
            <v>5541</v>
          </cell>
          <cell r="BD107">
            <v>6436</v>
          </cell>
          <cell r="BE107">
            <v>1404</v>
          </cell>
          <cell r="BF107">
            <v>1832</v>
          </cell>
          <cell r="BH107">
            <v>42125</v>
          </cell>
          <cell r="BI107">
            <v>234.5</v>
          </cell>
          <cell r="BJ107">
            <v>331.5</v>
          </cell>
          <cell r="BK107">
            <v>85</v>
          </cell>
          <cell r="BL107">
            <v>88.5</v>
          </cell>
          <cell r="BM107">
            <v>365</v>
          </cell>
          <cell r="BN107">
            <v>344</v>
          </cell>
          <cell r="BO107">
            <v>165</v>
          </cell>
          <cell r="BZ107">
            <v>42125</v>
          </cell>
          <cell r="CA107">
            <v>104.5</v>
          </cell>
          <cell r="CB107">
            <v>176.5</v>
          </cell>
          <cell r="CC107">
            <v>22.5</v>
          </cell>
          <cell r="CD107">
            <v>27.5</v>
          </cell>
          <cell r="CE107">
            <v>229</v>
          </cell>
          <cell r="CF107">
            <v>201.5</v>
          </cell>
          <cell r="CG107">
            <v>67.5</v>
          </cell>
        </row>
        <row r="108">
          <cell r="A108">
            <v>42156</v>
          </cell>
          <cell r="B108">
            <v>106</v>
          </cell>
          <cell r="C108">
            <v>681710.52461574832</v>
          </cell>
          <cell r="D108">
            <v>323749.09355949331</v>
          </cell>
          <cell r="E108">
            <v>185552.20268995658</v>
          </cell>
          <cell r="F108">
            <v>133127.1791348019</v>
          </cell>
          <cell r="G108">
            <v>542219.70954612491</v>
          </cell>
          <cell r="H108">
            <v>41308.832950921096</v>
          </cell>
          <cell r="I108">
            <v>61006.457502954014</v>
          </cell>
          <cell r="V108">
            <v>42156</v>
          </cell>
          <cell r="W108">
            <v>572738.50918196444</v>
          </cell>
          <cell r="X108">
            <v>386473.31954955449</v>
          </cell>
          <cell r="Y108">
            <v>276404.29928855272</v>
          </cell>
          <cell r="Z108">
            <v>344328.87197992828</v>
          </cell>
          <cell r="AA108">
            <v>502415.17879357008</v>
          </cell>
          <cell r="AB108">
            <v>68999.553056516728</v>
          </cell>
          <cell r="AC108">
            <v>112272.26814991322</v>
          </cell>
          <cell r="AP108">
            <v>42156</v>
          </cell>
          <cell r="AQ108">
            <v>79322</v>
          </cell>
          <cell r="AR108">
            <v>37112</v>
          </cell>
          <cell r="AS108">
            <v>36099</v>
          </cell>
          <cell r="AT108">
            <v>25565</v>
          </cell>
          <cell r="AU108">
            <v>41069</v>
          </cell>
          <cell r="AV108">
            <v>6895</v>
          </cell>
          <cell r="AW108">
            <v>10598</v>
          </cell>
          <cell r="AY108">
            <v>42156</v>
          </cell>
          <cell r="AZ108">
            <v>9606</v>
          </cell>
          <cell r="BA108">
            <v>4808</v>
          </cell>
          <cell r="BB108">
            <v>5184</v>
          </cell>
          <cell r="BC108">
            <v>5509</v>
          </cell>
          <cell r="BD108">
            <v>6413</v>
          </cell>
          <cell r="BE108">
            <v>1402</v>
          </cell>
          <cell r="BF108">
            <v>1827</v>
          </cell>
          <cell r="BH108">
            <v>42156</v>
          </cell>
          <cell r="BI108">
            <v>75</v>
          </cell>
          <cell r="BJ108">
            <v>166.5</v>
          </cell>
          <cell r="BK108">
            <v>1</v>
          </cell>
          <cell r="BL108">
            <v>3.5</v>
          </cell>
          <cell r="BM108">
            <v>80.5</v>
          </cell>
          <cell r="BN108">
            <v>88</v>
          </cell>
          <cell r="BO108">
            <v>11.5</v>
          </cell>
          <cell r="BZ108">
            <v>42156</v>
          </cell>
          <cell r="CA108">
            <v>8</v>
          </cell>
          <cell r="CB108">
            <v>43</v>
          </cell>
          <cell r="CC108">
            <v>0</v>
          </cell>
          <cell r="CD108">
            <v>0</v>
          </cell>
          <cell r="CE108">
            <v>23</v>
          </cell>
          <cell r="CF108">
            <v>25</v>
          </cell>
          <cell r="CG108">
            <v>0</v>
          </cell>
        </row>
        <row r="109">
          <cell r="A109">
            <v>42186</v>
          </cell>
          <cell r="B109">
            <v>107</v>
          </cell>
          <cell r="C109">
            <v>1359175.9937423249</v>
          </cell>
          <cell r="D109">
            <v>590239.94816176756</v>
          </cell>
          <cell r="E109">
            <v>453927.34739425738</v>
          </cell>
          <cell r="F109">
            <v>300220.7107016503</v>
          </cell>
          <cell r="G109">
            <v>643583.99124724895</v>
          </cell>
          <cell r="H109">
            <v>46095.017911545081</v>
          </cell>
          <cell r="I109">
            <v>96490.99084120593</v>
          </cell>
          <cell r="V109">
            <v>42186</v>
          </cell>
          <cell r="W109">
            <v>1026866.2349848115</v>
          </cell>
          <cell r="X109">
            <v>677474.152643573</v>
          </cell>
          <cell r="Y109">
            <v>567787.62138012052</v>
          </cell>
          <cell r="Z109">
            <v>686831.99099149497</v>
          </cell>
          <cell r="AA109">
            <v>599217.03578218678</v>
          </cell>
          <cell r="AB109">
            <v>89007.344107794052</v>
          </cell>
          <cell r="AC109">
            <v>199719.62011001917</v>
          </cell>
          <cell r="AP109">
            <v>42186</v>
          </cell>
          <cell r="AQ109">
            <v>79296</v>
          </cell>
          <cell r="AR109">
            <v>37101</v>
          </cell>
          <cell r="AS109">
            <v>36105</v>
          </cell>
          <cell r="AT109">
            <v>25434</v>
          </cell>
          <cell r="AU109">
            <v>41115</v>
          </cell>
          <cell r="AV109">
            <v>6866</v>
          </cell>
          <cell r="AW109">
            <v>10534</v>
          </cell>
          <cell r="AY109">
            <v>42186</v>
          </cell>
          <cell r="AZ109">
            <v>9598</v>
          </cell>
          <cell r="BA109">
            <v>4795</v>
          </cell>
          <cell r="BB109">
            <v>5179</v>
          </cell>
          <cell r="BC109">
            <v>5509</v>
          </cell>
          <cell r="BD109">
            <v>6405</v>
          </cell>
          <cell r="BE109">
            <v>1393</v>
          </cell>
          <cell r="BF109">
            <v>1823</v>
          </cell>
          <cell r="BH109">
            <v>42186</v>
          </cell>
          <cell r="BI109">
            <v>16</v>
          </cell>
          <cell r="BJ109">
            <v>50</v>
          </cell>
          <cell r="BK109">
            <v>0</v>
          </cell>
          <cell r="BL109">
            <v>0</v>
          </cell>
          <cell r="BM109">
            <v>53</v>
          </cell>
          <cell r="BN109">
            <v>43.5</v>
          </cell>
          <cell r="BO109">
            <v>0</v>
          </cell>
          <cell r="BZ109">
            <v>42186</v>
          </cell>
          <cell r="CA109">
            <v>0</v>
          </cell>
          <cell r="CB109">
            <v>0.5</v>
          </cell>
          <cell r="CC109">
            <v>0</v>
          </cell>
          <cell r="CD109">
            <v>0</v>
          </cell>
          <cell r="CE109">
            <v>6.5</v>
          </cell>
          <cell r="CF109">
            <v>9</v>
          </cell>
          <cell r="CG109">
            <v>0</v>
          </cell>
        </row>
        <row r="110">
          <cell r="A110">
            <v>42217</v>
          </cell>
          <cell r="B110">
            <v>108</v>
          </cell>
          <cell r="C110">
            <v>855711.9676436946</v>
          </cell>
          <cell r="D110">
            <v>364805.64871175616</v>
          </cell>
          <cell r="E110">
            <v>271797.11087688943</v>
          </cell>
          <cell r="F110">
            <v>179707.27276765971</v>
          </cell>
          <cell r="G110">
            <v>545292.84653756756</v>
          </cell>
          <cell r="H110">
            <v>42420.684317161751</v>
          </cell>
          <cell r="I110">
            <v>73382.469145270676</v>
          </cell>
          <cell r="V110">
            <v>42217</v>
          </cell>
          <cell r="W110">
            <v>594900.58501997497</v>
          </cell>
          <cell r="X110">
            <v>389654.59286943218</v>
          </cell>
          <cell r="Y110">
            <v>361493.76739980583</v>
          </cell>
          <cell r="Z110">
            <v>396831.05471078696</v>
          </cell>
          <cell r="AA110">
            <v>482088.39305860572</v>
          </cell>
          <cell r="AB110">
            <v>79530.907806915551</v>
          </cell>
          <cell r="AC110">
            <v>141004.69913447875</v>
          </cell>
          <cell r="AP110">
            <v>42217</v>
          </cell>
          <cell r="AQ110">
            <v>79324</v>
          </cell>
          <cell r="AR110">
            <v>37134</v>
          </cell>
          <cell r="AS110">
            <v>36179</v>
          </cell>
          <cell r="AT110">
            <v>25440</v>
          </cell>
          <cell r="AU110">
            <v>41189</v>
          </cell>
          <cell r="AV110">
            <v>6859</v>
          </cell>
          <cell r="AW110">
            <v>10537</v>
          </cell>
          <cell r="AY110">
            <v>42217</v>
          </cell>
          <cell r="AZ110">
            <v>9594</v>
          </cell>
          <cell r="BA110">
            <v>4800</v>
          </cell>
          <cell r="BB110">
            <v>5174</v>
          </cell>
          <cell r="BC110">
            <v>5508</v>
          </cell>
          <cell r="BD110">
            <v>6395</v>
          </cell>
          <cell r="BE110">
            <v>1393</v>
          </cell>
          <cell r="BF110">
            <v>1820</v>
          </cell>
          <cell r="BH110">
            <v>42217</v>
          </cell>
          <cell r="BI110">
            <v>26.5</v>
          </cell>
          <cell r="BJ110">
            <v>64</v>
          </cell>
          <cell r="BK110">
            <v>0</v>
          </cell>
          <cell r="BL110">
            <v>1</v>
          </cell>
          <cell r="BM110">
            <v>47</v>
          </cell>
          <cell r="BN110">
            <v>61.5</v>
          </cell>
          <cell r="BO110">
            <v>8.5</v>
          </cell>
          <cell r="BZ110">
            <v>42217</v>
          </cell>
          <cell r="CA110">
            <v>0</v>
          </cell>
          <cell r="CB110">
            <v>0.5</v>
          </cell>
          <cell r="CC110">
            <v>0</v>
          </cell>
          <cell r="CD110">
            <v>0</v>
          </cell>
          <cell r="CE110">
            <v>9.5</v>
          </cell>
          <cell r="CF110">
            <v>11</v>
          </cell>
          <cell r="CG110">
            <v>0</v>
          </cell>
        </row>
        <row r="111">
          <cell r="A111">
            <v>42248</v>
          </cell>
          <cell r="B111">
            <v>109</v>
          </cell>
          <cell r="C111">
            <v>1813393.9978438094</v>
          </cell>
          <cell r="D111">
            <v>780123.58565577643</v>
          </cell>
          <cell r="E111">
            <v>534766.9581557347</v>
          </cell>
          <cell r="F111">
            <v>371351.45834467927</v>
          </cell>
          <cell r="G111">
            <v>968752.08588022867</v>
          </cell>
          <cell r="H111">
            <v>78893.795385695659</v>
          </cell>
          <cell r="I111">
            <v>133096.11873407563</v>
          </cell>
          <cell r="V111">
            <v>42248</v>
          </cell>
          <cell r="W111">
            <v>1100538.6767653888</v>
          </cell>
          <cell r="X111">
            <v>709456.65690973727</v>
          </cell>
          <cell r="Y111">
            <v>640194.33612807794</v>
          </cell>
          <cell r="Z111">
            <v>764131.33019679599</v>
          </cell>
          <cell r="AA111">
            <v>738624.36903988186</v>
          </cell>
          <cell r="AB111">
            <v>105311.49216919566</v>
          </cell>
          <cell r="AC111">
            <v>233941.13879092253</v>
          </cell>
          <cell r="AP111">
            <v>42248</v>
          </cell>
          <cell r="AQ111">
            <v>79617</v>
          </cell>
          <cell r="AR111">
            <v>37212</v>
          </cell>
          <cell r="AS111">
            <v>36279</v>
          </cell>
          <cell r="AT111">
            <v>25531</v>
          </cell>
          <cell r="AU111">
            <v>41367</v>
          </cell>
          <cell r="AV111">
            <v>6885</v>
          </cell>
          <cell r="AW111">
            <v>10555</v>
          </cell>
          <cell r="AY111">
            <v>42248</v>
          </cell>
          <cell r="AZ111">
            <v>9604</v>
          </cell>
          <cell r="BA111">
            <v>4801</v>
          </cell>
          <cell r="BB111">
            <v>5176</v>
          </cell>
          <cell r="BC111">
            <v>5508</v>
          </cell>
          <cell r="BD111">
            <v>6409</v>
          </cell>
          <cell r="BE111">
            <v>1394</v>
          </cell>
          <cell r="BF111">
            <v>1822</v>
          </cell>
          <cell r="BH111">
            <v>42248</v>
          </cell>
          <cell r="BI111">
            <v>246</v>
          </cell>
          <cell r="BJ111">
            <v>183.5</v>
          </cell>
          <cell r="BK111">
            <v>80</v>
          </cell>
          <cell r="BL111">
            <v>130.5</v>
          </cell>
          <cell r="BM111">
            <v>295</v>
          </cell>
          <cell r="BN111">
            <v>286.5</v>
          </cell>
          <cell r="BO111">
            <v>142.5</v>
          </cell>
          <cell r="BZ111">
            <v>42248</v>
          </cell>
          <cell r="CA111">
            <v>110</v>
          </cell>
          <cell r="CB111">
            <v>60.5</v>
          </cell>
          <cell r="CC111">
            <v>14</v>
          </cell>
          <cell r="CD111">
            <v>46.5</v>
          </cell>
          <cell r="CE111">
            <v>170.5</v>
          </cell>
          <cell r="CF111">
            <v>153.5</v>
          </cell>
          <cell r="CG111">
            <v>48.5</v>
          </cell>
        </row>
        <row r="112">
          <cell r="A112">
            <v>42278</v>
          </cell>
          <cell r="B112">
            <v>110</v>
          </cell>
          <cell r="C112">
            <v>3043387.6777166263</v>
          </cell>
          <cell r="D112">
            <v>1342376.3400316993</v>
          </cell>
          <cell r="E112">
            <v>696519.20340574719</v>
          </cell>
          <cell r="F112">
            <v>515279.77884592733</v>
          </cell>
          <cell r="G112">
            <v>1546394.5034385552</v>
          </cell>
          <cell r="H112">
            <v>121503.36949618094</v>
          </cell>
          <cell r="I112">
            <v>214176.12706526401</v>
          </cell>
          <cell r="V112">
            <v>42278</v>
          </cell>
          <cell r="W112">
            <v>1570255.5641024937</v>
          </cell>
          <cell r="X112">
            <v>1039111.0480249212</v>
          </cell>
          <cell r="Y112">
            <v>831402.37683946139</v>
          </cell>
          <cell r="Z112">
            <v>1218380.0110331238</v>
          </cell>
          <cell r="AA112">
            <v>1021087.0490241889</v>
          </cell>
          <cell r="AB112">
            <v>131493.86768441729</v>
          </cell>
          <cell r="AC112">
            <v>270116.08329139382</v>
          </cell>
          <cell r="AP112">
            <v>42278</v>
          </cell>
          <cell r="AQ112">
            <v>79899</v>
          </cell>
          <cell r="AR112">
            <v>37333</v>
          </cell>
          <cell r="AS112">
            <v>36496</v>
          </cell>
          <cell r="AT112">
            <v>25760</v>
          </cell>
          <cell r="AU112">
            <v>41591</v>
          </cell>
          <cell r="AV112">
            <v>6949</v>
          </cell>
          <cell r="AW112">
            <v>10662</v>
          </cell>
          <cell r="AY112">
            <v>42278</v>
          </cell>
          <cell r="AZ112">
            <v>9628</v>
          </cell>
          <cell r="BA112">
            <v>4819</v>
          </cell>
          <cell r="BB112">
            <v>5201</v>
          </cell>
          <cell r="BC112">
            <v>5541</v>
          </cell>
          <cell r="BD112">
            <v>6430</v>
          </cell>
          <cell r="BE112">
            <v>1396</v>
          </cell>
          <cell r="BF112">
            <v>1835</v>
          </cell>
          <cell r="BH112">
            <v>42278</v>
          </cell>
          <cell r="BI112">
            <v>325</v>
          </cell>
          <cell r="BJ112">
            <v>243</v>
          </cell>
          <cell r="BK112">
            <v>200</v>
          </cell>
          <cell r="BL112">
            <v>219.5</v>
          </cell>
          <cell r="BM112">
            <v>412</v>
          </cell>
          <cell r="BN112">
            <v>451</v>
          </cell>
          <cell r="BO112">
            <v>274</v>
          </cell>
          <cell r="BZ112">
            <v>42278</v>
          </cell>
          <cell r="CA112">
            <v>173.5</v>
          </cell>
          <cell r="CB112">
            <v>94</v>
          </cell>
          <cell r="CC112">
            <v>85.5</v>
          </cell>
          <cell r="CD112">
            <v>96.5</v>
          </cell>
          <cell r="CE112">
            <v>265.5</v>
          </cell>
          <cell r="CF112">
            <v>297.5</v>
          </cell>
          <cell r="CG112">
            <v>139.5</v>
          </cell>
        </row>
        <row r="113">
          <cell r="A113">
            <v>42309</v>
          </cell>
          <cell r="B113">
            <v>111</v>
          </cell>
          <cell r="C113">
            <v>8185109.9301392045</v>
          </cell>
          <cell r="D113">
            <v>3499459.4773954912</v>
          </cell>
          <cell r="E113">
            <v>2003506.6187809382</v>
          </cell>
          <cell r="F113">
            <v>1783601.9736843663</v>
          </cell>
          <cell r="G113">
            <v>4615322.1502501648</v>
          </cell>
          <cell r="H113">
            <v>600171.51576061477</v>
          </cell>
          <cell r="I113">
            <v>755071.33398922021</v>
          </cell>
          <cell r="V113">
            <v>42309</v>
          </cell>
          <cell r="W113">
            <v>3504542.0122671067</v>
          </cell>
          <cell r="X113">
            <v>2072105.026806091</v>
          </cell>
          <cell r="Y113">
            <v>1832158.4722329944</v>
          </cell>
          <cell r="Z113">
            <v>2296690.4886938082</v>
          </cell>
          <cell r="AA113">
            <v>2460767.6964717084</v>
          </cell>
          <cell r="AB113">
            <v>446166.68595330033</v>
          </cell>
          <cell r="AC113">
            <v>691758.61757499119</v>
          </cell>
          <cell r="AP113">
            <v>42309</v>
          </cell>
          <cell r="AQ113">
            <v>80164</v>
          </cell>
          <cell r="AR113">
            <v>37496</v>
          </cell>
          <cell r="AS113">
            <v>36758</v>
          </cell>
          <cell r="AT113">
            <v>26157</v>
          </cell>
          <cell r="AU113">
            <v>41835</v>
          </cell>
          <cell r="AV113">
            <v>7035</v>
          </cell>
          <cell r="AW113">
            <v>10806</v>
          </cell>
          <cell r="AY113">
            <v>42309</v>
          </cell>
          <cell r="AZ113">
            <v>9676</v>
          </cell>
          <cell r="BA113">
            <v>4848</v>
          </cell>
          <cell r="BB113">
            <v>5265</v>
          </cell>
          <cell r="BC113">
            <v>5626</v>
          </cell>
          <cell r="BD113">
            <v>6486</v>
          </cell>
          <cell r="BE113">
            <v>1407</v>
          </cell>
          <cell r="BF113">
            <v>1848</v>
          </cell>
          <cell r="BH113">
            <v>42309</v>
          </cell>
          <cell r="BI113">
            <v>688</v>
          </cell>
          <cell r="BJ113">
            <v>585.5</v>
          </cell>
          <cell r="BK113">
            <v>750.5</v>
          </cell>
          <cell r="BL113">
            <v>784</v>
          </cell>
          <cell r="BM113">
            <v>940.5</v>
          </cell>
          <cell r="BN113">
            <v>1042.5</v>
          </cell>
          <cell r="BO113">
            <v>797.5</v>
          </cell>
          <cell r="BZ113">
            <v>42309</v>
          </cell>
          <cell r="CA113">
            <v>538</v>
          </cell>
          <cell r="CB113">
            <v>435.5</v>
          </cell>
          <cell r="CC113">
            <v>600.5</v>
          </cell>
          <cell r="CD113">
            <v>634</v>
          </cell>
          <cell r="CE113">
            <v>790.5</v>
          </cell>
          <cell r="CF113">
            <v>892.5</v>
          </cell>
          <cell r="CG113">
            <v>647.5</v>
          </cell>
        </row>
        <row r="114">
          <cell r="A114">
            <v>42339</v>
          </cell>
          <cell r="B114">
            <v>112</v>
          </cell>
          <cell r="C114">
            <v>8813802.9626352936</v>
          </cell>
          <cell r="D114">
            <v>4101854.088993906</v>
          </cell>
          <cell r="E114">
            <v>3442840.3768755263</v>
          </cell>
          <cell r="F114">
            <v>2942169.5714952732</v>
          </cell>
          <cell r="G114">
            <v>5485249.6955029191</v>
          </cell>
          <cell r="H114">
            <v>832220.69805359258</v>
          </cell>
          <cell r="I114">
            <v>1124088.6064434883</v>
          </cell>
          <cell r="V114">
            <v>42339</v>
          </cell>
          <cell r="W114">
            <v>3913245.1908858186</v>
          </cell>
          <cell r="X114">
            <v>2577062.8789878236</v>
          </cell>
          <cell r="Y114">
            <v>2692692.2493107333</v>
          </cell>
          <cell r="Z114">
            <v>3511770.6808156245</v>
          </cell>
          <cell r="AA114">
            <v>3214758.2217420163</v>
          </cell>
          <cell r="AB114">
            <v>752318.58563406323</v>
          </cell>
          <cell r="AC114">
            <v>1033904.1926239203</v>
          </cell>
          <cell r="AP114">
            <v>42339</v>
          </cell>
          <cell r="AQ114">
            <v>80296</v>
          </cell>
          <cell r="AR114">
            <v>37608</v>
          </cell>
          <cell r="AS114">
            <v>36887</v>
          </cell>
          <cell r="AT114">
            <v>26323</v>
          </cell>
          <cell r="AU114">
            <v>41984</v>
          </cell>
          <cell r="AV114">
            <v>7057</v>
          </cell>
          <cell r="AW114">
            <v>10859</v>
          </cell>
          <cell r="AY114">
            <v>42339</v>
          </cell>
          <cell r="AZ114">
            <v>9740</v>
          </cell>
          <cell r="BA114">
            <v>4862</v>
          </cell>
          <cell r="BB114">
            <v>5303</v>
          </cell>
          <cell r="BC114">
            <v>5668</v>
          </cell>
          <cell r="BD114">
            <v>6511</v>
          </cell>
          <cell r="BE114">
            <v>1860</v>
          </cell>
          <cell r="BF114">
            <v>1412</v>
          </cell>
          <cell r="BH114">
            <v>42339</v>
          </cell>
          <cell r="BI114">
            <v>718.5</v>
          </cell>
          <cell r="BJ114">
            <v>674.5</v>
          </cell>
          <cell r="BK114">
            <v>837</v>
          </cell>
          <cell r="BL114">
            <v>1047</v>
          </cell>
          <cell r="BM114">
            <v>786</v>
          </cell>
          <cell r="BN114">
            <v>1155.5</v>
          </cell>
          <cell r="BO114">
            <v>868</v>
          </cell>
          <cell r="BZ114">
            <v>42339</v>
          </cell>
          <cell r="CA114">
            <v>563.5</v>
          </cell>
          <cell r="CB114">
            <v>519.5</v>
          </cell>
          <cell r="CC114">
            <v>682</v>
          </cell>
          <cell r="CD114">
            <v>892</v>
          </cell>
          <cell r="CE114">
            <v>666</v>
          </cell>
          <cell r="CF114">
            <v>1000.5</v>
          </cell>
          <cell r="CG114">
            <v>713</v>
          </cell>
        </row>
        <row r="115">
          <cell r="A115">
            <v>42370</v>
          </cell>
          <cell r="B115">
            <v>113</v>
          </cell>
          <cell r="C115">
            <v>8916768.6288063936</v>
          </cell>
          <cell r="D115">
            <v>3934989.9032588047</v>
          </cell>
          <cell r="E115">
            <v>3668729.8786548157</v>
          </cell>
          <cell r="F115">
            <v>3275065.5892799865</v>
          </cell>
          <cell r="G115">
            <v>4701656.6403168449</v>
          </cell>
          <cell r="H115">
            <v>660883.93847296259</v>
          </cell>
          <cell r="I115">
            <v>896769.42121019284</v>
          </cell>
          <cell r="V115">
            <v>42370</v>
          </cell>
          <cell r="W115">
            <v>4177831.7100927993</v>
          </cell>
          <cell r="X115">
            <v>2584713.0151187698</v>
          </cell>
          <cell r="Y115">
            <v>2906158.1465695524</v>
          </cell>
          <cell r="Z115">
            <v>4020172.1282188785</v>
          </cell>
          <cell r="AA115">
            <v>2702756.1367486175</v>
          </cell>
          <cell r="AB115">
            <v>587656.14242721524</v>
          </cell>
          <cell r="AC115">
            <v>797611.72082416713</v>
          </cell>
          <cell r="AP115">
            <v>42370</v>
          </cell>
          <cell r="AQ115">
            <v>80414</v>
          </cell>
          <cell r="AR115">
            <v>37682</v>
          </cell>
          <cell r="AS115">
            <v>36979</v>
          </cell>
          <cell r="AT115">
            <v>26368</v>
          </cell>
          <cell r="AU115">
            <v>42127</v>
          </cell>
          <cell r="AV115">
            <v>7070</v>
          </cell>
          <cell r="AW115">
            <v>10875</v>
          </cell>
          <cell r="AY115">
            <v>42370</v>
          </cell>
          <cell r="AZ115">
            <v>9763</v>
          </cell>
          <cell r="BA115">
            <v>4879</v>
          </cell>
          <cell r="BB115">
            <v>5315</v>
          </cell>
          <cell r="BC115">
            <v>5674</v>
          </cell>
          <cell r="BD115">
            <v>6527</v>
          </cell>
          <cell r="BE115">
            <v>1418</v>
          </cell>
          <cell r="BF115">
            <v>1867</v>
          </cell>
          <cell r="BH115">
            <v>42370</v>
          </cell>
          <cell r="BI115">
            <v>738</v>
          </cell>
          <cell r="BJ115">
            <v>649.5</v>
          </cell>
          <cell r="BK115">
            <v>890</v>
          </cell>
          <cell r="BL115">
            <v>970.5</v>
          </cell>
          <cell r="BM115">
            <v>955</v>
          </cell>
          <cell r="BN115">
            <v>1157</v>
          </cell>
          <cell r="BO115">
            <v>913.5</v>
          </cell>
          <cell r="BZ115">
            <v>42370</v>
          </cell>
          <cell r="CA115">
            <v>583</v>
          </cell>
          <cell r="CB115">
            <v>494.5</v>
          </cell>
          <cell r="CC115">
            <v>735</v>
          </cell>
          <cell r="CD115">
            <v>815.5</v>
          </cell>
          <cell r="CE115">
            <v>800</v>
          </cell>
          <cell r="CF115">
            <v>1002</v>
          </cell>
          <cell r="CG115">
            <v>758.5</v>
          </cell>
        </row>
        <row r="116">
          <cell r="A116">
            <v>42401</v>
          </cell>
          <cell r="B116">
            <v>114</v>
          </cell>
          <cell r="C116">
            <v>5386629.883653352</v>
          </cell>
          <cell r="D116">
            <v>2544175.6733039627</v>
          </cell>
          <cell r="E116">
            <v>2460419.7475482165</v>
          </cell>
          <cell r="F116">
            <v>2076693.695494469</v>
          </cell>
          <cell r="G116">
            <v>3620048.1102217012</v>
          </cell>
          <cell r="H116">
            <v>577336.17879416177</v>
          </cell>
          <cell r="I116">
            <v>803108.71098413714</v>
          </cell>
          <cell r="V116">
            <v>42401</v>
          </cell>
          <cell r="W116">
            <v>2599803.5042679072</v>
          </cell>
          <cell r="X116">
            <v>1726608.5007722476</v>
          </cell>
          <cell r="Y116">
            <v>1941083.6297586316</v>
          </cell>
          <cell r="Z116">
            <v>2512882.3652012134</v>
          </cell>
          <cell r="AA116">
            <v>2197630.9900527056</v>
          </cell>
          <cell r="AB116">
            <v>537054.29216958536</v>
          </cell>
          <cell r="AC116">
            <v>720785.71777770913</v>
          </cell>
          <cell r="AP116">
            <v>42401</v>
          </cell>
          <cell r="AQ116">
            <v>80480</v>
          </cell>
          <cell r="AR116">
            <v>37741</v>
          </cell>
          <cell r="AS116">
            <v>37021</v>
          </cell>
          <cell r="AT116">
            <v>26333</v>
          </cell>
          <cell r="AU116">
            <v>42214</v>
          </cell>
          <cell r="AV116">
            <v>7074</v>
          </cell>
          <cell r="AW116">
            <v>10883</v>
          </cell>
          <cell r="AY116">
            <v>42401</v>
          </cell>
          <cell r="AZ116">
            <v>9764</v>
          </cell>
          <cell r="BA116">
            <v>4875</v>
          </cell>
          <cell r="BB116">
            <v>5309</v>
          </cell>
          <cell r="BC116">
            <v>5665</v>
          </cell>
          <cell r="BD116">
            <v>6529</v>
          </cell>
          <cell r="BE116">
            <v>1417</v>
          </cell>
          <cell r="BF116">
            <v>1871</v>
          </cell>
          <cell r="BH116">
            <v>42401</v>
          </cell>
          <cell r="BI116">
            <v>552</v>
          </cell>
          <cell r="BJ116">
            <v>495.5</v>
          </cell>
          <cell r="BK116">
            <v>588.5</v>
          </cell>
          <cell r="BL116">
            <v>645.5</v>
          </cell>
          <cell r="BM116">
            <v>691.5</v>
          </cell>
          <cell r="BN116">
            <v>904.5</v>
          </cell>
          <cell r="BO116">
            <v>636</v>
          </cell>
          <cell r="BZ116">
            <v>42401</v>
          </cell>
          <cell r="CA116">
            <v>407</v>
          </cell>
          <cell r="CB116">
            <v>350.5</v>
          </cell>
          <cell r="CC116">
            <v>443.5</v>
          </cell>
          <cell r="CD116">
            <v>500.5</v>
          </cell>
          <cell r="CE116">
            <v>546.5</v>
          </cell>
          <cell r="CF116">
            <v>759.5</v>
          </cell>
          <cell r="CG116">
            <v>491</v>
          </cell>
        </row>
        <row r="117">
          <cell r="A117">
            <v>42430</v>
          </cell>
          <cell r="B117">
            <v>115</v>
          </cell>
          <cell r="C117">
            <v>5391579.3685746659</v>
          </cell>
          <cell r="D117">
            <v>2638713.5478483117</v>
          </cell>
          <cell r="E117">
            <v>2090245.7824495351</v>
          </cell>
          <cell r="F117">
            <v>1863043.3011274878</v>
          </cell>
          <cell r="G117">
            <v>3236892.0673186551</v>
          </cell>
          <cell r="H117">
            <v>462037.55259084882</v>
          </cell>
          <cell r="I117">
            <v>578444.38009049604</v>
          </cell>
          <cell r="V117">
            <v>42430</v>
          </cell>
          <cell r="W117">
            <v>2358308.9970738939</v>
          </cell>
          <cell r="X117">
            <v>1642534.4794339684</v>
          </cell>
          <cell r="Y117">
            <v>1562690.1108068938</v>
          </cell>
          <cell r="Z117">
            <v>2174800.4126852439</v>
          </cell>
          <cell r="AA117">
            <v>1780978.0349132072</v>
          </cell>
          <cell r="AB117">
            <v>395525.54351040506</v>
          </cell>
          <cell r="AC117">
            <v>462765.42157638771</v>
          </cell>
          <cell r="AP117">
            <v>42430</v>
          </cell>
          <cell r="AQ117">
            <v>80452</v>
          </cell>
          <cell r="AR117">
            <v>37752</v>
          </cell>
          <cell r="AS117">
            <v>37038</v>
          </cell>
          <cell r="AT117">
            <v>26303</v>
          </cell>
          <cell r="AU117">
            <v>42326</v>
          </cell>
          <cell r="AV117">
            <v>7047</v>
          </cell>
          <cell r="AW117">
            <v>10844</v>
          </cell>
          <cell r="AY117">
            <v>42430</v>
          </cell>
          <cell r="AZ117">
            <v>9767</v>
          </cell>
          <cell r="BA117">
            <v>4875</v>
          </cell>
          <cell r="BB117">
            <v>5296</v>
          </cell>
          <cell r="BC117">
            <v>5641</v>
          </cell>
          <cell r="BD117">
            <v>6532</v>
          </cell>
          <cell r="BE117">
            <v>1414</v>
          </cell>
          <cell r="BF117">
            <v>1867</v>
          </cell>
          <cell r="BH117">
            <v>42430</v>
          </cell>
          <cell r="BI117">
            <v>503</v>
          </cell>
          <cell r="BJ117">
            <v>534.5</v>
          </cell>
          <cell r="BK117">
            <v>518.5</v>
          </cell>
          <cell r="BL117">
            <v>566</v>
          </cell>
          <cell r="BM117">
            <v>736.5</v>
          </cell>
          <cell r="BN117">
            <v>793</v>
          </cell>
          <cell r="BO117">
            <v>570.5</v>
          </cell>
          <cell r="BZ117">
            <v>42430</v>
          </cell>
          <cell r="CA117">
            <v>348</v>
          </cell>
          <cell r="CB117">
            <v>379.5</v>
          </cell>
          <cell r="CC117">
            <v>363.5</v>
          </cell>
          <cell r="CD117">
            <v>411</v>
          </cell>
          <cell r="CE117">
            <v>581.5</v>
          </cell>
          <cell r="CF117">
            <v>638</v>
          </cell>
          <cell r="CG117">
            <v>415.5</v>
          </cell>
        </row>
        <row r="118">
          <cell r="A118">
            <v>42461</v>
          </cell>
          <cell r="B118">
            <v>116</v>
          </cell>
          <cell r="C118">
            <v>2757556.4367380766</v>
          </cell>
          <cell r="D118">
            <v>1352482.9858704233</v>
          </cell>
          <cell r="E118">
            <v>933083.99776815355</v>
          </cell>
          <cell r="F118">
            <v>754268.57962334645</v>
          </cell>
          <cell r="G118">
            <v>1893789.6436878368</v>
          </cell>
          <cell r="H118">
            <v>231172.11430984462</v>
          </cell>
          <cell r="I118">
            <v>309423.24200231873</v>
          </cell>
          <cell r="V118">
            <v>42461</v>
          </cell>
          <cell r="W118">
            <v>1346355.6208324344</v>
          </cell>
          <cell r="X118">
            <v>925885.43506469904</v>
          </cell>
          <cell r="Y118">
            <v>812858.01992389746</v>
          </cell>
          <cell r="Z118">
            <v>970683.92417896935</v>
          </cell>
          <cell r="AA118">
            <v>1130351.7439143765</v>
          </cell>
          <cell r="AB118">
            <v>208111.01851041178</v>
          </cell>
          <cell r="AC118">
            <v>290688.23757521168</v>
          </cell>
          <cell r="AP118">
            <v>42461</v>
          </cell>
          <cell r="AQ118">
            <v>80446</v>
          </cell>
          <cell r="AR118">
            <v>37738</v>
          </cell>
          <cell r="AS118">
            <v>36988</v>
          </cell>
          <cell r="AT118">
            <v>26130</v>
          </cell>
          <cell r="AU118">
            <v>42391</v>
          </cell>
          <cell r="AV118">
            <v>6997</v>
          </cell>
          <cell r="AW118">
            <v>10791</v>
          </cell>
          <cell r="AY118">
            <v>42461</v>
          </cell>
          <cell r="AZ118">
            <v>9757</v>
          </cell>
          <cell r="BA118">
            <v>4872</v>
          </cell>
          <cell r="BB118">
            <v>5281</v>
          </cell>
          <cell r="BC118">
            <v>5607</v>
          </cell>
          <cell r="BD118">
            <v>6534</v>
          </cell>
          <cell r="BE118">
            <v>1406</v>
          </cell>
          <cell r="BF118">
            <v>1864</v>
          </cell>
          <cell r="BH118">
            <v>42461</v>
          </cell>
          <cell r="BI118">
            <v>331.5</v>
          </cell>
          <cell r="BJ118">
            <v>338.5</v>
          </cell>
          <cell r="BK118">
            <v>228.5</v>
          </cell>
          <cell r="BL118">
            <v>202.5</v>
          </cell>
          <cell r="BM118">
            <v>447</v>
          </cell>
          <cell r="BN118">
            <v>487.5</v>
          </cell>
          <cell r="BO118">
            <v>263.5</v>
          </cell>
          <cell r="BZ118">
            <v>42461</v>
          </cell>
          <cell r="CA118">
            <v>187</v>
          </cell>
          <cell r="CB118">
            <v>203</v>
          </cell>
          <cell r="CC118">
            <v>105.5</v>
          </cell>
          <cell r="CD118">
            <v>95.5</v>
          </cell>
          <cell r="CE118">
            <v>297</v>
          </cell>
          <cell r="CF118">
            <v>337.5</v>
          </cell>
          <cell r="CG118">
            <v>131</v>
          </cell>
        </row>
        <row r="119">
          <cell r="A119">
            <v>42491</v>
          </cell>
          <cell r="B119">
            <v>117</v>
          </cell>
          <cell r="C119">
            <v>1947849.7455189582</v>
          </cell>
          <cell r="D119">
            <v>877198.10556545504</v>
          </cell>
          <cell r="E119">
            <v>516950.81257508858</v>
          </cell>
          <cell r="F119">
            <v>377235.33634049806</v>
          </cell>
          <cell r="G119">
            <v>1168285.4763997199</v>
          </cell>
          <cell r="H119">
            <v>118654.86483632249</v>
          </cell>
          <cell r="I119">
            <v>139876.65876395762</v>
          </cell>
          <cell r="V119">
            <v>42491</v>
          </cell>
          <cell r="W119">
            <v>1100395.1297799386</v>
          </cell>
          <cell r="X119">
            <v>713422.70011189021</v>
          </cell>
          <cell r="Y119">
            <v>563330.87182997563</v>
          </cell>
          <cell r="Z119">
            <v>660616.29827819555</v>
          </cell>
          <cell r="AA119">
            <v>788866.77844270307</v>
          </cell>
          <cell r="AB119">
            <v>120764.43084576381</v>
          </cell>
          <cell r="AC119">
            <v>170407.79071153313</v>
          </cell>
          <cell r="AP119">
            <v>42491</v>
          </cell>
          <cell r="AQ119">
            <v>80452</v>
          </cell>
          <cell r="AR119">
            <v>37686</v>
          </cell>
          <cell r="AS119">
            <v>37010</v>
          </cell>
          <cell r="AT119">
            <v>25984</v>
          </cell>
          <cell r="AU119">
            <v>42463</v>
          </cell>
          <cell r="AV119">
            <v>6973</v>
          </cell>
          <cell r="AW119">
            <v>10722</v>
          </cell>
          <cell r="AY119">
            <v>42491</v>
          </cell>
          <cell r="AZ119">
            <v>9731</v>
          </cell>
          <cell r="BA119">
            <v>4861</v>
          </cell>
          <cell r="BB119">
            <v>5274</v>
          </cell>
          <cell r="BC119">
            <v>5578</v>
          </cell>
          <cell r="BD119">
            <v>6525</v>
          </cell>
          <cell r="BE119">
            <v>1403</v>
          </cell>
          <cell r="BF119">
            <v>1860</v>
          </cell>
          <cell r="BH119">
            <v>42491</v>
          </cell>
          <cell r="BI119">
            <v>235.5</v>
          </cell>
          <cell r="BJ119">
            <v>294.5</v>
          </cell>
          <cell r="BK119">
            <v>132</v>
          </cell>
          <cell r="BL119">
            <v>89</v>
          </cell>
          <cell r="BM119">
            <v>323.5</v>
          </cell>
          <cell r="BN119">
            <v>381</v>
          </cell>
          <cell r="BO119">
            <v>164.5</v>
          </cell>
          <cell r="BZ119">
            <v>42491</v>
          </cell>
          <cell r="CA119">
            <v>94</v>
          </cell>
          <cell r="CB119">
            <v>146.5</v>
          </cell>
          <cell r="CC119">
            <v>42.5</v>
          </cell>
          <cell r="CD119">
            <v>12</v>
          </cell>
          <cell r="CE119">
            <v>181</v>
          </cell>
          <cell r="CF119">
            <v>228.5</v>
          </cell>
          <cell r="CG119">
            <v>56</v>
          </cell>
        </row>
        <row r="120">
          <cell r="A120">
            <v>42522</v>
          </cell>
          <cell r="B120">
            <v>118</v>
          </cell>
          <cell r="C120">
            <v>1637964.6940869994</v>
          </cell>
          <cell r="D120">
            <v>751152.1932888896</v>
          </cell>
          <cell r="E120">
            <v>473131.43151431251</v>
          </cell>
          <cell r="F120">
            <v>303204.68110979849</v>
          </cell>
          <cell r="G120">
            <v>1122619.1905730409</v>
          </cell>
          <cell r="H120">
            <v>91931.315603129842</v>
          </cell>
          <cell r="I120">
            <v>122180.49382382921</v>
          </cell>
          <cell r="V120">
            <v>42522</v>
          </cell>
          <cell r="W120">
            <v>909465.74240923312</v>
          </cell>
          <cell r="X120">
            <v>630487.86929981515</v>
          </cell>
          <cell r="Y120">
            <v>531314.72166200588</v>
          </cell>
          <cell r="Z120">
            <v>603992.66662894585</v>
          </cell>
          <cell r="AA120">
            <v>757414.42742843158</v>
          </cell>
          <cell r="AB120">
            <v>103258.0804541148</v>
          </cell>
          <cell r="AC120">
            <v>179486.49211745366</v>
          </cell>
          <cell r="AP120">
            <v>42522</v>
          </cell>
          <cell r="AQ120">
            <v>80354</v>
          </cell>
          <cell r="AR120">
            <v>37675</v>
          </cell>
          <cell r="AS120">
            <v>37016</v>
          </cell>
          <cell r="AT120">
            <v>25884</v>
          </cell>
          <cell r="AU120">
            <v>42514</v>
          </cell>
          <cell r="AV120">
            <v>6912</v>
          </cell>
          <cell r="AW120">
            <v>10688</v>
          </cell>
          <cell r="AY120">
            <v>42522</v>
          </cell>
          <cell r="AZ120">
            <v>9745</v>
          </cell>
          <cell r="BA120">
            <v>4849</v>
          </cell>
          <cell r="BB120">
            <v>5260</v>
          </cell>
          <cell r="BC120">
            <v>5553</v>
          </cell>
          <cell r="BD120">
            <v>6518</v>
          </cell>
          <cell r="BE120">
            <v>1404</v>
          </cell>
          <cell r="BF120">
            <v>1853</v>
          </cell>
          <cell r="BH120">
            <v>42522</v>
          </cell>
          <cell r="BI120">
            <v>153</v>
          </cell>
          <cell r="BJ120">
            <v>220</v>
          </cell>
          <cell r="BK120">
            <v>51.5</v>
          </cell>
          <cell r="BL120">
            <v>72</v>
          </cell>
          <cell r="BM120">
            <v>180</v>
          </cell>
          <cell r="BN120">
            <v>196.5</v>
          </cell>
          <cell r="BO120">
            <v>71</v>
          </cell>
          <cell r="BZ120">
            <v>42522</v>
          </cell>
          <cell r="CA120">
            <v>46</v>
          </cell>
          <cell r="CB120">
            <v>87.5</v>
          </cell>
          <cell r="CC120">
            <v>10</v>
          </cell>
          <cell r="CD120">
            <v>22.5</v>
          </cell>
          <cell r="CE120">
            <v>97.5</v>
          </cell>
          <cell r="CF120">
            <v>103</v>
          </cell>
          <cell r="CG120">
            <v>20</v>
          </cell>
        </row>
        <row r="121">
          <cell r="A121">
            <v>42552</v>
          </cell>
          <cell r="B121">
            <v>119</v>
          </cell>
          <cell r="C121">
            <v>1519618.3926483085</v>
          </cell>
          <cell r="D121">
            <v>659852.33229048853</v>
          </cell>
          <cell r="E121">
            <v>437752.54061047104</v>
          </cell>
          <cell r="F121">
            <v>299133.73445073183</v>
          </cell>
          <cell r="G121">
            <v>777254.3560882879</v>
          </cell>
          <cell r="H121">
            <v>58953.845623569592</v>
          </cell>
          <cell r="I121">
            <v>92792.798288142483</v>
          </cell>
          <cell r="V121">
            <v>42552</v>
          </cell>
          <cell r="W121">
            <v>932191.17339772638</v>
          </cell>
          <cell r="X121">
            <v>628397.87523478316</v>
          </cell>
          <cell r="Y121">
            <v>557249.86070692958</v>
          </cell>
          <cell r="Z121">
            <v>660174.09066056099</v>
          </cell>
          <cell r="AA121">
            <v>665999.67094083084</v>
          </cell>
          <cell r="AB121">
            <v>89797.074117375741</v>
          </cell>
          <cell r="AC121">
            <v>182586.25494179342</v>
          </cell>
          <cell r="AP121">
            <v>42552</v>
          </cell>
          <cell r="AQ121">
            <v>80387</v>
          </cell>
          <cell r="AR121">
            <v>37679</v>
          </cell>
          <cell r="AS121">
            <v>37090</v>
          </cell>
          <cell r="AT121">
            <v>25808</v>
          </cell>
          <cell r="AU121">
            <v>42611</v>
          </cell>
          <cell r="AV121">
            <v>6895</v>
          </cell>
          <cell r="AW121">
            <v>10617</v>
          </cell>
          <cell r="AY121">
            <v>42552</v>
          </cell>
          <cell r="AZ121">
            <v>9728</v>
          </cell>
          <cell r="BA121">
            <v>4839</v>
          </cell>
          <cell r="BB121">
            <v>5263</v>
          </cell>
          <cell r="BC121">
            <v>5546</v>
          </cell>
          <cell r="BD121">
            <v>6517</v>
          </cell>
          <cell r="BE121">
            <v>1400</v>
          </cell>
          <cell r="BF121">
            <v>1849</v>
          </cell>
          <cell r="BH121">
            <v>42552</v>
          </cell>
          <cell r="BI121">
            <v>46</v>
          </cell>
          <cell r="BJ121">
            <v>126</v>
          </cell>
          <cell r="BK121">
            <v>3</v>
          </cell>
          <cell r="BL121">
            <v>0</v>
          </cell>
          <cell r="BM121">
            <v>55</v>
          </cell>
          <cell r="BN121">
            <v>89.5</v>
          </cell>
          <cell r="BO121">
            <v>0.5</v>
          </cell>
          <cell r="BZ121">
            <v>42552</v>
          </cell>
          <cell r="CA121">
            <v>4</v>
          </cell>
          <cell r="CB121">
            <v>8</v>
          </cell>
          <cell r="CC121">
            <v>0</v>
          </cell>
          <cell r="CD121">
            <v>0</v>
          </cell>
          <cell r="CE121">
            <v>6.5</v>
          </cell>
          <cell r="CF121">
            <v>19</v>
          </cell>
          <cell r="CG121">
            <v>0</v>
          </cell>
        </row>
        <row r="122">
          <cell r="A122">
            <v>42583</v>
          </cell>
          <cell r="B122">
            <v>120</v>
          </cell>
          <cell r="C122">
            <v>1227113.6202579306</v>
          </cell>
          <cell r="D122">
            <v>532799.99803524592</v>
          </cell>
          <cell r="E122">
            <v>402491.07536389393</v>
          </cell>
          <cell r="F122">
            <v>262596.30634292949</v>
          </cell>
          <cell r="G122">
            <v>699480.59333136119</v>
          </cell>
          <cell r="H122">
            <v>50147.479577821912</v>
          </cell>
          <cell r="I122">
            <v>95541.927090816884</v>
          </cell>
          <cell r="V122">
            <v>42583</v>
          </cell>
          <cell r="W122">
            <v>811268.06400154205</v>
          </cell>
          <cell r="X122">
            <v>560170.46594104765</v>
          </cell>
          <cell r="Y122">
            <v>492214.50791624392</v>
          </cell>
          <cell r="Z122">
            <v>590166.96214116644</v>
          </cell>
          <cell r="AA122">
            <v>605033.9123591953</v>
          </cell>
          <cell r="AB122">
            <v>95722.138219507528</v>
          </cell>
          <cell r="AC122">
            <v>178064.94942129718</v>
          </cell>
          <cell r="AP122">
            <v>42583</v>
          </cell>
          <cell r="AQ122">
            <v>80334</v>
          </cell>
          <cell r="AR122">
            <v>37630</v>
          </cell>
          <cell r="AS122">
            <v>37134</v>
          </cell>
          <cell r="AT122">
            <v>25661</v>
          </cell>
          <cell r="AU122">
            <v>42691</v>
          </cell>
          <cell r="AV122">
            <v>6888</v>
          </cell>
          <cell r="AW122">
            <v>10584</v>
          </cell>
          <cell r="AY122">
            <v>42583</v>
          </cell>
          <cell r="AZ122">
            <v>9723</v>
          </cell>
          <cell r="BA122">
            <v>4833</v>
          </cell>
          <cell r="BB122">
            <v>5255</v>
          </cell>
          <cell r="BC122">
            <v>5536</v>
          </cell>
          <cell r="BD122">
            <v>6504</v>
          </cell>
          <cell r="BE122">
            <v>1401</v>
          </cell>
          <cell r="BF122">
            <v>1850</v>
          </cell>
          <cell r="BH122">
            <v>42583</v>
          </cell>
          <cell r="BI122">
            <v>43</v>
          </cell>
          <cell r="BJ122">
            <v>111</v>
          </cell>
          <cell r="BK122">
            <v>0</v>
          </cell>
          <cell r="BL122">
            <v>3</v>
          </cell>
          <cell r="BM122">
            <v>42.5</v>
          </cell>
          <cell r="BN122">
            <v>66</v>
          </cell>
          <cell r="BO122">
            <v>3.5</v>
          </cell>
          <cell r="BZ122">
            <v>42583</v>
          </cell>
          <cell r="CA122">
            <v>0</v>
          </cell>
          <cell r="CB122">
            <v>9.5</v>
          </cell>
          <cell r="CC122">
            <v>0</v>
          </cell>
          <cell r="CD122">
            <v>0</v>
          </cell>
          <cell r="CE122">
            <v>4</v>
          </cell>
          <cell r="CF122">
            <v>14.5</v>
          </cell>
          <cell r="CG122">
            <v>0</v>
          </cell>
        </row>
        <row r="123">
          <cell r="A123">
            <v>42614</v>
          </cell>
          <cell r="B123">
            <v>121</v>
          </cell>
          <cell r="C123">
            <v>1790513.3847525027</v>
          </cell>
          <cell r="D123">
            <v>771020.4592476961</v>
          </cell>
          <cell r="E123">
            <v>559888.21618939051</v>
          </cell>
          <cell r="F123">
            <v>393216.93981041067</v>
          </cell>
          <cell r="G123">
            <v>1044554.0954571216</v>
          </cell>
          <cell r="H123">
            <v>83814.521681509606</v>
          </cell>
          <cell r="I123">
            <v>144550.38286136877</v>
          </cell>
          <cell r="V123">
            <v>42614</v>
          </cell>
          <cell r="W123">
            <v>1108266.6038177426</v>
          </cell>
          <cell r="X123">
            <v>741368.15918917337</v>
          </cell>
          <cell r="Y123">
            <v>714394.45681922499</v>
          </cell>
          <cell r="Z123">
            <v>860849.78017385909</v>
          </cell>
          <cell r="AA123">
            <v>796941.77098235895</v>
          </cell>
          <cell r="AB123">
            <v>111878.35946281173</v>
          </cell>
          <cell r="AC123">
            <v>227602.86955482932</v>
          </cell>
          <cell r="AP123">
            <v>42614</v>
          </cell>
          <cell r="AQ123">
            <v>80510</v>
          </cell>
          <cell r="AR123">
            <v>37688</v>
          </cell>
          <cell r="AS123">
            <v>37205</v>
          </cell>
          <cell r="AT123">
            <v>25685</v>
          </cell>
          <cell r="AU123">
            <v>42925</v>
          </cell>
          <cell r="AV123">
            <v>6927</v>
          </cell>
          <cell r="AW123">
            <v>10658</v>
          </cell>
          <cell r="AY123">
            <v>42614</v>
          </cell>
          <cell r="AZ123">
            <v>9732</v>
          </cell>
          <cell r="BA123">
            <v>4831</v>
          </cell>
          <cell r="BB123">
            <v>5251</v>
          </cell>
          <cell r="BC123">
            <v>5539</v>
          </cell>
          <cell r="BD123">
            <v>6511</v>
          </cell>
          <cell r="BE123">
            <v>1406</v>
          </cell>
          <cell r="BF123">
            <v>1852</v>
          </cell>
          <cell r="BH123">
            <v>42614</v>
          </cell>
          <cell r="BI123">
            <v>210.5</v>
          </cell>
          <cell r="BJ123">
            <v>210</v>
          </cell>
          <cell r="BK123">
            <v>80.5</v>
          </cell>
          <cell r="BL123">
            <v>88.5</v>
          </cell>
          <cell r="BM123">
            <v>276.5</v>
          </cell>
          <cell r="BN123">
            <v>316</v>
          </cell>
          <cell r="BO123">
            <v>122.5</v>
          </cell>
          <cell r="BZ123">
            <v>42614</v>
          </cell>
          <cell r="CA123">
            <v>71</v>
          </cell>
          <cell r="CB123">
            <v>72.5</v>
          </cell>
          <cell r="CC123">
            <v>19</v>
          </cell>
          <cell r="CD123">
            <v>17.5</v>
          </cell>
          <cell r="CE123">
            <v>145</v>
          </cell>
          <cell r="CF123">
            <v>174</v>
          </cell>
          <cell r="CG123">
            <v>39</v>
          </cell>
        </row>
        <row r="124">
          <cell r="A124">
            <v>42644</v>
          </cell>
          <cell r="B124">
            <v>122</v>
          </cell>
          <cell r="C124">
            <v>4049360.5541822868</v>
          </cell>
          <cell r="D124">
            <v>1811623.0493268815</v>
          </cell>
          <cell r="E124">
            <v>973843.30598831829</v>
          </cell>
          <cell r="F124">
            <v>744948.09050251311</v>
          </cell>
          <cell r="G124">
            <v>2532129.9671736439</v>
          </cell>
          <cell r="H124">
            <v>226242.11954569304</v>
          </cell>
          <cell r="I124">
            <v>330885.91328066291</v>
          </cell>
          <cell r="V124">
            <v>42644</v>
          </cell>
          <cell r="W124">
            <v>1934761.5153056988</v>
          </cell>
          <cell r="X124">
            <v>1302167.0757277631</v>
          </cell>
          <cell r="Y124">
            <v>1021792.744377513</v>
          </cell>
          <cell r="Z124">
            <v>1627835.6645890255</v>
          </cell>
          <cell r="AA124">
            <v>1476627.3449838711</v>
          </cell>
          <cell r="AB124">
            <v>194561.35233393399</v>
          </cell>
          <cell r="AC124">
            <v>345549.30268219486</v>
          </cell>
          <cell r="AP124">
            <v>42644</v>
          </cell>
          <cell r="AQ124">
            <v>80833</v>
          </cell>
          <cell r="AR124">
            <v>37854</v>
          </cell>
          <cell r="AS124">
            <v>37481</v>
          </cell>
          <cell r="AT124">
            <v>26092</v>
          </cell>
          <cell r="AU124">
            <v>43209</v>
          </cell>
          <cell r="AV124">
            <v>7025</v>
          </cell>
          <cell r="AW124">
            <v>10804</v>
          </cell>
          <cell r="AY124">
            <v>42644</v>
          </cell>
          <cell r="AZ124">
            <v>9794</v>
          </cell>
          <cell r="BA124">
            <v>4858</v>
          </cell>
          <cell r="BB124">
            <v>5300</v>
          </cell>
          <cell r="BC124">
            <v>5595</v>
          </cell>
          <cell r="BD124">
            <v>6541</v>
          </cell>
          <cell r="BE124">
            <v>1412</v>
          </cell>
          <cell r="BF124">
            <v>1855</v>
          </cell>
          <cell r="BH124">
            <v>42644</v>
          </cell>
          <cell r="BI124">
            <v>372.5</v>
          </cell>
          <cell r="BJ124">
            <v>351.5</v>
          </cell>
          <cell r="BK124">
            <v>327.5</v>
          </cell>
          <cell r="BL124">
            <v>382.5</v>
          </cell>
          <cell r="BM124">
            <v>500</v>
          </cell>
          <cell r="BN124">
            <v>582.5</v>
          </cell>
          <cell r="BO124">
            <v>380.5</v>
          </cell>
          <cell r="BZ124">
            <v>42644</v>
          </cell>
          <cell r="CA124">
            <v>217.5</v>
          </cell>
          <cell r="CB124">
            <v>196.5</v>
          </cell>
          <cell r="CC124">
            <v>176</v>
          </cell>
          <cell r="CD124">
            <v>231.5</v>
          </cell>
          <cell r="CE124">
            <v>349</v>
          </cell>
          <cell r="CF124">
            <v>427.5</v>
          </cell>
          <cell r="CG124">
            <v>227.5</v>
          </cell>
        </row>
        <row r="125">
          <cell r="A125">
            <v>42675</v>
          </cell>
          <cell r="B125">
            <v>123</v>
          </cell>
          <cell r="C125">
            <v>5801439.4191549271</v>
          </cell>
          <cell r="D125">
            <v>2722010.8844841295</v>
          </cell>
          <cell r="E125">
            <v>1710921.8833101708</v>
          </cell>
          <cell r="F125">
            <v>1567143.8130507725</v>
          </cell>
          <cell r="G125">
            <v>3539336.3503245148</v>
          </cell>
          <cell r="H125">
            <v>394547.89419397013</v>
          </cell>
          <cell r="I125">
            <v>569347.75548151508</v>
          </cell>
          <cell r="V125">
            <v>42675</v>
          </cell>
          <cell r="W125">
            <v>2450223.1004372085</v>
          </cell>
          <cell r="X125">
            <v>1602861.9118972276</v>
          </cell>
          <cell r="Y125">
            <v>1405400.3313354885</v>
          </cell>
          <cell r="Z125">
            <v>2049458.6563300751</v>
          </cell>
          <cell r="AA125">
            <v>1902132.8531534527</v>
          </cell>
          <cell r="AB125">
            <v>303731.18161531142</v>
          </cell>
          <cell r="AC125">
            <v>496558.96523123595</v>
          </cell>
          <cell r="AP125">
            <v>42675</v>
          </cell>
          <cell r="AQ125">
            <v>81023</v>
          </cell>
          <cell r="AR125">
            <v>38007</v>
          </cell>
          <cell r="AS125">
            <v>37709</v>
          </cell>
          <cell r="AT125">
            <v>26325</v>
          </cell>
          <cell r="AU125">
            <v>43400</v>
          </cell>
          <cell r="AV125">
            <v>7086</v>
          </cell>
          <cell r="AW125">
            <v>10885</v>
          </cell>
          <cell r="AY125">
            <v>42675</v>
          </cell>
          <cell r="AZ125">
            <v>9821</v>
          </cell>
          <cell r="BA125">
            <v>4881</v>
          </cell>
          <cell r="BB125">
            <v>5344</v>
          </cell>
          <cell r="BC125">
            <v>5641</v>
          </cell>
          <cell r="BD125">
            <v>6572</v>
          </cell>
          <cell r="BE125">
            <v>1420</v>
          </cell>
          <cell r="BF125">
            <v>1862</v>
          </cell>
          <cell r="BH125">
            <v>42675</v>
          </cell>
          <cell r="BI125">
            <v>439.5</v>
          </cell>
          <cell r="BJ125">
            <v>432</v>
          </cell>
          <cell r="BK125">
            <v>489.5</v>
          </cell>
          <cell r="BL125">
            <v>568.5</v>
          </cell>
          <cell r="BM125">
            <v>621</v>
          </cell>
          <cell r="BN125">
            <v>753</v>
          </cell>
          <cell r="BO125">
            <v>542.5</v>
          </cell>
          <cell r="BZ125">
            <v>42675</v>
          </cell>
          <cell r="CA125">
            <v>290</v>
          </cell>
          <cell r="CB125">
            <v>282</v>
          </cell>
          <cell r="CC125">
            <v>339.5</v>
          </cell>
          <cell r="CD125">
            <v>418.5</v>
          </cell>
          <cell r="CE125">
            <v>471</v>
          </cell>
          <cell r="CF125">
            <v>603</v>
          </cell>
          <cell r="CG125">
            <v>392.5</v>
          </cell>
        </row>
        <row r="126">
          <cell r="A126">
            <v>42705</v>
          </cell>
          <cell r="B126">
            <v>124</v>
          </cell>
          <cell r="C126">
            <v>11588883.171130495</v>
          </cell>
          <cell r="D126">
            <v>5285341.6617803611</v>
          </cell>
          <cell r="E126">
            <v>4396032.0050046481</v>
          </cell>
          <cell r="F126">
            <v>3659829.1620844943</v>
          </cell>
          <cell r="G126">
            <v>7306789.1765379161</v>
          </cell>
          <cell r="H126">
            <v>970066.5565104374</v>
          </cell>
          <cell r="I126">
            <v>1377566.266951646</v>
          </cell>
          <cell r="V126">
            <v>42705</v>
          </cell>
          <cell r="W126">
            <v>5090402.3990553003</v>
          </cell>
          <cell r="X126">
            <v>3160296.020080342</v>
          </cell>
          <cell r="Y126">
            <v>3237819.7773428792</v>
          </cell>
          <cell r="Z126">
            <v>4419314.8035214785</v>
          </cell>
          <cell r="AA126">
            <v>3787513.4154128721</v>
          </cell>
          <cell r="AB126">
            <v>798173.74976471858</v>
          </cell>
          <cell r="AC126">
            <v>1236492.8348224093</v>
          </cell>
          <cell r="AP126">
            <v>42705</v>
          </cell>
          <cell r="AQ126">
            <v>81270</v>
          </cell>
          <cell r="AR126">
            <v>38143</v>
          </cell>
          <cell r="AS126">
            <v>37893</v>
          </cell>
          <cell r="AT126">
            <v>26509</v>
          </cell>
          <cell r="AU126">
            <v>43556</v>
          </cell>
          <cell r="AV126">
            <v>7142</v>
          </cell>
          <cell r="AW126">
            <v>10976</v>
          </cell>
          <cell r="AY126">
            <v>42705</v>
          </cell>
          <cell r="AZ126">
            <v>9899</v>
          </cell>
          <cell r="BA126">
            <v>4924</v>
          </cell>
          <cell r="BB126">
            <v>5382</v>
          </cell>
          <cell r="BC126">
            <v>5690</v>
          </cell>
          <cell r="BD126">
            <v>6611</v>
          </cell>
          <cell r="BE126">
            <v>1430</v>
          </cell>
          <cell r="BF126">
            <v>1877</v>
          </cell>
          <cell r="BH126">
            <v>42705</v>
          </cell>
          <cell r="BI126">
            <v>955.5</v>
          </cell>
          <cell r="BJ126">
            <v>814.5</v>
          </cell>
          <cell r="BK126">
            <v>1098</v>
          </cell>
          <cell r="BL126">
            <v>1217</v>
          </cell>
          <cell r="BM126">
            <v>1264</v>
          </cell>
          <cell r="BN126">
            <v>1562</v>
          </cell>
          <cell r="BO126">
            <v>1144.5</v>
          </cell>
          <cell r="BZ126">
            <v>42705</v>
          </cell>
          <cell r="CA126">
            <v>800.5</v>
          </cell>
          <cell r="CB126">
            <v>659.5</v>
          </cell>
          <cell r="CC126">
            <v>943</v>
          </cell>
          <cell r="CD126">
            <v>1062</v>
          </cell>
          <cell r="CE126">
            <v>1109</v>
          </cell>
          <cell r="CF126">
            <v>1407</v>
          </cell>
          <cell r="CG126">
            <v>989.5</v>
          </cell>
        </row>
        <row r="127">
          <cell r="A127">
            <v>42736</v>
          </cell>
          <cell r="B127">
            <v>125</v>
          </cell>
          <cell r="C127">
            <v>10901360.220212745</v>
          </cell>
          <cell r="D127">
            <v>5001477.036508318</v>
          </cell>
          <cell r="E127">
            <v>5177733.5230191508</v>
          </cell>
          <cell r="F127">
            <v>4073811.2202597866</v>
          </cell>
          <cell r="G127">
            <v>5949468.430081117</v>
          </cell>
          <cell r="H127">
            <v>1004553.9497821912</v>
          </cell>
          <cell r="I127">
            <v>1322020.6201366917</v>
          </cell>
          <cell r="V127">
            <v>42736</v>
          </cell>
          <cell r="W127">
            <v>5285668.6847232962</v>
          </cell>
          <cell r="X127">
            <v>3252608.2753792899</v>
          </cell>
          <cell r="Y127">
            <v>4248374.9563425854</v>
          </cell>
          <cell r="Z127">
            <v>5245348.0835548285</v>
          </cell>
          <cell r="AA127">
            <v>3939609.6729814378</v>
          </cell>
          <cell r="AB127">
            <v>1019444.8589589722</v>
          </cell>
          <cell r="AC127">
            <v>1307417.4680595901</v>
          </cell>
          <cell r="AP127">
            <v>42736</v>
          </cell>
          <cell r="AQ127">
            <v>81390</v>
          </cell>
          <cell r="AR127">
            <v>38215</v>
          </cell>
          <cell r="AS127">
            <v>37977</v>
          </cell>
          <cell r="AT127">
            <v>26557</v>
          </cell>
          <cell r="AU127">
            <v>43631</v>
          </cell>
          <cell r="AV127">
            <v>7156</v>
          </cell>
          <cell r="AW127">
            <v>11011</v>
          </cell>
          <cell r="AY127">
            <v>42736</v>
          </cell>
          <cell r="AZ127">
            <v>9924</v>
          </cell>
          <cell r="BA127">
            <v>4948</v>
          </cell>
          <cell r="BB127">
            <v>5396</v>
          </cell>
          <cell r="BC127">
            <v>5704</v>
          </cell>
          <cell r="BD127">
            <v>6619</v>
          </cell>
          <cell r="BE127">
            <v>1432</v>
          </cell>
          <cell r="BF127">
            <v>1887</v>
          </cell>
          <cell r="BH127">
            <v>42736</v>
          </cell>
          <cell r="BI127">
            <v>914</v>
          </cell>
          <cell r="BJ127">
            <v>805</v>
          </cell>
          <cell r="BK127">
            <v>1321.5</v>
          </cell>
          <cell r="BL127">
            <v>1295.5</v>
          </cell>
          <cell r="BM127">
            <v>1329.5</v>
          </cell>
          <cell r="BN127">
            <v>1611.5</v>
          </cell>
          <cell r="BO127">
            <v>1317</v>
          </cell>
          <cell r="BZ127">
            <v>42736</v>
          </cell>
          <cell r="CA127">
            <v>759</v>
          </cell>
          <cell r="CB127">
            <v>650</v>
          </cell>
          <cell r="CC127">
            <v>1166.5</v>
          </cell>
          <cell r="CD127">
            <v>1140.5</v>
          </cell>
          <cell r="CE127">
            <v>1174.5</v>
          </cell>
          <cell r="CF127">
            <v>1456.5</v>
          </cell>
          <cell r="CG127">
            <v>1162</v>
          </cell>
        </row>
        <row r="128">
          <cell r="A128">
            <v>42767</v>
          </cell>
          <cell r="B128">
            <v>126</v>
          </cell>
          <cell r="C128">
            <v>7585220.7224966027</v>
          </cell>
          <cell r="D128">
            <v>3388232.1994231632</v>
          </cell>
          <cell r="E128">
            <v>3717994.1189060328</v>
          </cell>
          <cell r="F128">
            <v>3148861.9591742009</v>
          </cell>
          <cell r="G128">
            <v>4778958.0980158942</v>
          </cell>
          <cell r="H128">
            <v>732929.77442320168</v>
          </cell>
          <cell r="I128">
            <v>1146335.1275609042</v>
          </cell>
          <cell r="V128">
            <v>42767</v>
          </cell>
          <cell r="W128">
            <v>3890464.4918025471</v>
          </cell>
          <cell r="X128">
            <v>2349064.0428709937</v>
          </cell>
          <cell r="Y128">
            <v>3087731.6607850948</v>
          </cell>
          <cell r="Z128">
            <v>3948767.8045413643</v>
          </cell>
          <cell r="AA128">
            <v>2894895.1639020308</v>
          </cell>
          <cell r="AB128">
            <v>713163.54853708716</v>
          </cell>
          <cell r="AC128">
            <v>1008726.287560882</v>
          </cell>
          <cell r="AP128">
            <v>42767</v>
          </cell>
          <cell r="AQ128">
            <v>81454</v>
          </cell>
          <cell r="AR128">
            <v>38261</v>
          </cell>
          <cell r="AS128">
            <v>38036</v>
          </cell>
          <cell r="AT128">
            <v>26562</v>
          </cell>
          <cell r="AU128">
            <v>43705</v>
          </cell>
          <cell r="AV128">
            <v>7149</v>
          </cell>
          <cell r="AW128">
            <v>11019</v>
          </cell>
          <cell r="AY128">
            <v>42767</v>
          </cell>
          <cell r="AZ128">
            <v>9928</v>
          </cell>
          <cell r="BA128">
            <v>4941</v>
          </cell>
          <cell r="BB128">
            <v>5410</v>
          </cell>
          <cell r="BC128">
            <v>5702</v>
          </cell>
          <cell r="BD128">
            <v>6628</v>
          </cell>
          <cell r="BE128">
            <v>1427</v>
          </cell>
          <cell r="BF128">
            <v>1884</v>
          </cell>
          <cell r="BH128">
            <v>42767</v>
          </cell>
          <cell r="BI128">
            <v>751.5</v>
          </cell>
          <cell r="BJ128">
            <v>655.5</v>
          </cell>
          <cell r="BK128">
            <v>801.5</v>
          </cell>
          <cell r="BL128">
            <v>927</v>
          </cell>
          <cell r="BM128">
            <v>841</v>
          </cell>
          <cell r="BN128">
            <v>910.5</v>
          </cell>
          <cell r="BO128">
            <v>835</v>
          </cell>
          <cell r="BZ128">
            <v>42767</v>
          </cell>
          <cell r="CA128">
            <v>611.5</v>
          </cell>
          <cell r="CB128">
            <v>515.5</v>
          </cell>
          <cell r="CC128">
            <v>661.5</v>
          </cell>
          <cell r="CD128">
            <v>787</v>
          </cell>
          <cell r="CE128">
            <v>701</v>
          </cell>
          <cell r="CF128">
            <v>770.5</v>
          </cell>
          <cell r="CG128">
            <v>695</v>
          </cell>
        </row>
        <row r="129">
          <cell r="A129">
            <v>42795</v>
          </cell>
          <cell r="B129">
            <v>127</v>
          </cell>
          <cell r="C129">
            <v>6493877.7049046084</v>
          </cell>
          <cell r="D129">
            <v>3001764.8691170057</v>
          </cell>
          <cell r="E129">
            <v>2726825.8637332469</v>
          </cell>
          <cell r="F129">
            <v>2191073.5622451385</v>
          </cell>
          <cell r="G129">
            <v>3539377.6920906268</v>
          </cell>
          <cell r="H129">
            <v>485022.59064457583</v>
          </cell>
          <cell r="I129">
            <v>703725.71726479707</v>
          </cell>
          <cell r="V129">
            <v>42795</v>
          </cell>
          <cell r="W129">
            <v>2971893.0370475147</v>
          </cell>
          <cell r="X129">
            <v>1830450.4187569232</v>
          </cell>
          <cell r="Y129">
            <v>2034927.642907232</v>
          </cell>
          <cell r="Z129">
            <v>2522200.9012883306</v>
          </cell>
          <cell r="AA129">
            <v>1979002.6012899082</v>
          </cell>
          <cell r="AB129">
            <v>427206.40354634775</v>
          </cell>
          <cell r="AC129">
            <v>591851.99516374408</v>
          </cell>
          <cell r="AP129">
            <v>42795</v>
          </cell>
          <cell r="AQ129">
            <v>81515</v>
          </cell>
          <cell r="AR129">
            <v>38301</v>
          </cell>
          <cell r="AS129">
            <v>38121</v>
          </cell>
          <cell r="AT129">
            <v>26485</v>
          </cell>
          <cell r="AU129">
            <v>43798</v>
          </cell>
          <cell r="AV129">
            <v>7129</v>
          </cell>
          <cell r="AW129">
            <v>11007</v>
          </cell>
          <cell r="AY129">
            <v>42795</v>
          </cell>
          <cell r="AZ129">
            <v>9912</v>
          </cell>
          <cell r="BA129">
            <v>4954</v>
          </cell>
          <cell r="BB129">
            <v>5406</v>
          </cell>
          <cell r="BC129">
            <v>5681</v>
          </cell>
          <cell r="BD129">
            <v>6619</v>
          </cell>
          <cell r="BE129">
            <v>1428</v>
          </cell>
          <cell r="BF129">
            <v>1880</v>
          </cell>
          <cell r="BH129">
            <v>42795</v>
          </cell>
          <cell r="BI129">
            <v>613</v>
          </cell>
          <cell r="BJ129">
            <v>611</v>
          </cell>
          <cell r="BK129">
            <v>516.5</v>
          </cell>
          <cell r="BL129">
            <v>595.5</v>
          </cell>
          <cell r="BM129">
            <v>686.5</v>
          </cell>
          <cell r="BN129">
            <v>740.5</v>
          </cell>
          <cell r="BO129">
            <v>594.5</v>
          </cell>
          <cell r="BZ129">
            <v>42795</v>
          </cell>
          <cell r="CA129">
            <v>458</v>
          </cell>
          <cell r="CB129">
            <v>456</v>
          </cell>
          <cell r="CC129">
            <v>361.5</v>
          </cell>
          <cell r="CD129">
            <v>440.5</v>
          </cell>
          <cell r="CE129">
            <v>531.5</v>
          </cell>
          <cell r="CF129">
            <v>585.5</v>
          </cell>
          <cell r="CG129">
            <v>439.5</v>
          </cell>
        </row>
        <row r="130">
          <cell r="A130">
            <v>42826</v>
          </cell>
          <cell r="B130">
            <v>128</v>
          </cell>
          <cell r="C130">
            <v>4797234.5498136971</v>
          </cell>
          <cell r="D130">
            <v>2307522.6913164379</v>
          </cell>
          <cell r="E130">
            <v>1545776.3082783178</v>
          </cell>
          <cell r="F130">
            <v>1316964.4505915474</v>
          </cell>
          <cell r="G130">
            <v>2709902.4123872491</v>
          </cell>
          <cell r="H130">
            <v>302572.24965927214</v>
          </cell>
          <cell r="I130">
            <v>447078.33795347897</v>
          </cell>
          <cell r="V130">
            <v>42826</v>
          </cell>
          <cell r="W130">
            <v>2359944.4685023986</v>
          </cell>
          <cell r="X130">
            <v>1461153.9856917621</v>
          </cell>
          <cell r="Y130">
            <v>1188017.0651785326</v>
          </cell>
          <cell r="Z130">
            <v>1550507.4806273067</v>
          </cell>
          <cell r="AA130">
            <v>1490993.094242543</v>
          </cell>
          <cell r="AB130">
            <v>252595.81532098871</v>
          </cell>
          <cell r="AC130">
            <v>378415.09043646825</v>
          </cell>
          <cell r="AP130">
            <v>42826</v>
          </cell>
          <cell r="AQ130">
            <v>81563</v>
          </cell>
          <cell r="AR130">
            <v>38351</v>
          </cell>
          <cell r="AS130">
            <v>38121</v>
          </cell>
          <cell r="AT130">
            <v>26414</v>
          </cell>
          <cell r="AU130">
            <v>43905</v>
          </cell>
          <cell r="AV130">
            <v>7113</v>
          </cell>
          <cell r="AW130">
            <v>10983</v>
          </cell>
          <cell r="AY130">
            <v>42826</v>
          </cell>
          <cell r="AZ130">
            <v>9917</v>
          </cell>
          <cell r="BA130">
            <v>4932</v>
          </cell>
          <cell r="BB130">
            <v>5390</v>
          </cell>
          <cell r="BC130">
            <v>5662</v>
          </cell>
          <cell r="BD130">
            <v>6610</v>
          </cell>
          <cell r="BE130">
            <v>1424</v>
          </cell>
          <cell r="BF130">
            <v>1871</v>
          </cell>
          <cell r="BH130">
            <v>42826</v>
          </cell>
          <cell r="BI130">
            <v>430.5</v>
          </cell>
          <cell r="BJ130">
            <v>477</v>
          </cell>
          <cell r="BK130">
            <v>368.5</v>
          </cell>
          <cell r="BL130">
            <v>443</v>
          </cell>
          <cell r="BM130">
            <v>650</v>
          </cell>
          <cell r="BN130">
            <v>697.5</v>
          </cell>
          <cell r="BO130">
            <v>470</v>
          </cell>
          <cell r="BZ130">
            <v>42826</v>
          </cell>
          <cell r="CA130">
            <v>280.5</v>
          </cell>
          <cell r="CB130">
            <v>327</v>
          </cell>
          <cell r="CC130">
            <v>218.5</v>
          </cell>
          <cell r="CD130">
            <v>293</v>
          </cell>
          <cell r="CE130">
            <v>500</v>
          </cell>
          <cell r="CF130">
            <v>547.5</v>
          </cell>
          <cell r="CG130">
            <v>320</v>
          </cell>
        </row>
        <row r="131">
          <cell r="A131">
            <v>42856</v>
          </cell>
          <cell r="B131">
            <v>129</v>
          </cell>
          <cell r="C131">
            <v>2924408.6142207482</v>
          </cell>
          <cell r="D131">
            <v>1434438.6072515412</v>
          </cell>
          <cell r="E131">
            <v>880276.35733946529</v>
          </cell>
          <cell r="F131">
            <v>722646.42118824553</v>
          </cell>
          <cell r="G131">
            <v>2329222.2559697451</v>
          </cell>
          <cell r="H131">
            <v>252445.90287724198</v>
          </cell>
          <cell r="I131">
            <v>285690.84115301294</v>
          </cell>
          <cell r="V131">
            <v>42856</v>
          </cell>
          <cell r="W131">
            <v>1520629.7274566903</v>
          </cell>
          <cell r="X131">
            <v>1016958.1851465974</v>
          </cell>
          <cell r="Y131">
            <v>812641.43497262034</v>
          </cell>
          <cell r="Z131">
            <v>988401.65242409194</v>
          </cell>
          <cell r="AA131">
            <v>1411694.9965775467</v>
          </cell>
          <cell r="AB131">
            <v>223809.99973014221</v>
          </cell>
          <cell r="AC131">
            <v>284136.00369231106</v>
          </cell>
          <cell r="AP131">
            <v>42856</v>
          </cell>
          <cell r="AQ131">
            <v>81471</v>
          </cell>
          <cell r="AR131">
            <v>38296</v>
          </cell>
          <cell r="AS131">
            <v>38105</v>
          </cell>
          <cell r="AT131">
            <v>26227</v>
          </cell>
          <cell r="AU131">
            <v>43945</v>
          </cell>
          <cell r="AV131">
            <v>7064</v>
          </cell>
          <cell r="AW131">
            <v>10918</v>
          </cell>
          <cell r="AY131">
            <v>42856</v>
          </cell>
          <cell r="AZ131">
            <v>9902</v>
          </cell>
          <cell r="BA131">
            <v>4923</v>
          </cell>
          <cell r="BB131">
            <v>5380</v>
          </cell>
          <cell r="BC131">
            <v>5642</v>
          </cell>
          <cell r="BD131">
            <v>6597</v>
          </cell>
          <cell r="BE131">
            <v>1419</v>
          </cell>
          <cell r="BF131">
            <v>1863</v>
          </cell>
          <cell r="BH131">
            <v>42856</v>
          </cell>
          <cell r="BI131">
            <v>294</v>
          </cell>
          <cell r="BJ131">
            <v>361</v>
          </cell>
          <cell r="BK131">
            <v>176</v>
          </cell>
          <cell r="BL131">
            <v>169</v>
          </cell>
          <cell r="BM131">
            <v>361</v>
          </cell>
          <cell r="BN131">
            <v>435</v>
          </cell>
          <cell r="BO131">
            <v>253</v>
          </cell>
          <cell r="BZ131">
            <v>42856</v>
          </cell>
          <cell r="CA131">
            <v>157.5</v>
          </cell>
          <cell r="CB131">
            <v>212</v>
          </cell>
          <cell r="CC131">
            <v>88</v>
          </cell>
          <cell r="CD131">
            <v>86</v>
          </cell>
          <cell r="CE131">
            <v>237</v>
          </cell>
          <cell r="CF131">
            <v>291.5</v>
          </cell>
          <cell r="CG131">
            <v>143.5</v>
          </cell>
        </row>
        <row r="132">
          <cell r="A132">
            <v>42887</v>
          </cell>
          <cell r="B132">
            <v>130</v>
          </cell>
          <cell r="C132">
            <v>862787.68406675966</v>
          </cell>
          <cell r="D132">
            <v>401466.51263560494</v>
          </cell>
          <cell r="E132">
            <v>257106.40447414818</v>
          </cell>
          <cell r="F132">
            <v>187420.39882348705</v>
          </cell>
          <cell r="G132">
            <v>349824.22878593835</v>
          </cell>
          <cell r="H132">
            <v>32621.580568954028</v>
          </cell>
          <cell r="I132">
            <v>44104.190645107563</v>
          </cell>
          <cell r="V132">
            <v>42887</v>
          </cell>
          <cell r="W132">
            <v>685703.63565456576</v>
          </cell>
          <cell r="X132">
            <v>445921.59948195715</v>
          </cell>
          <cell r="Y132">
            <v>357065.09408663196</v>
          </cell>
          <cell r="Z132">
            <v>415366.67077684513</v>
          </cell>
          <cell r="AA132">
            <v>440758.95420770545</v>
          </cell>
          <cell r="AB132">
            <v>64740.796458253884</v>
          </cell>
          <cell r="AC132">
            <v>106388.24933404065</v>
          </cell>
          <cell r="AP132">
            <v>42887</v>
          </cell>
          <cell r="AQ132">
            <v>81359</v>
          </cell>
          <cell r="AR132">
            <v>38230</v>
          </cell>
          <cell r="AS132">
            <v>38098</v>
          </cell>
          <cell r="AT132">
            <v>26011</v>
          </cell>
          <cell r="AU132">
            <v>43989</v>
          </cell>
          <cell r="AV132">
            <v>6990</v>
          </cell>
          <cell r="AW132">
            <v>10855</v>
          </cell>
          <cell r="AY132">
            <v>42887</v>
          </cell>
          <cell r="AZ132">
            <v>9853</v>
          </cell>
          <cell r="BA132">
            <v>4903</v>
          </cell>
          <cell r="BB132">
            <v>5357</v>
          </cell>
          <cell r="BC132">
            <v>5613</v>
          </cell>
          <cell r="BD132">
            <v>6582</v>
          </cell>
          <cell r="BE132">
            <v>1418</v>
          </cell>
          <cell r="BF132">
            <v>1851</v>
          </cell>
          <cell r="BH132">
            <v>42887</v>
          </cell>
          <cell r="BI132">
            <v>145</v>
          </cell>
          <cell r="BJ132">
            <v>211</v>
          </cell>
          <cell r="BK132">
            <v>25.5</v>
          </cell>
          <cell r="BL132">
            <v>53.5</v>
          </cell>
          <cell r="BM132">
            <v>173</v>
          </cell>
          <cell r="BN132">
            <v>189</v>
          </cell>
          <cell r="BO132">
            <v>77.5</v>
          </cell>
          <cell r="BZ132">
            <v>42887</v>
          </cell>
          <cell r="CA132">
            <v>39</v>
          </cell>
          <cell r="CB132">
            <v>81.5</v>
          </cell>
          <cell r="CC132">
            <v>3.5</v>
          </cell>
          <cell r="CD132">
            <v>11.5</v>
          </cell>
          <cell r="CE132">
            <v>85.5</v>
          </cell>
          <cell r="CF132">
            <v>84.5</v>
          </cell>
          <cell r="CG132">
            <v>22.5</v>
          </cell>
        </row>
        <row r="133">
          <cell r="A133">
            <v>42917</v>
          </cell>
          <cell r="B133">
            <v>131</v>
          </cell>
          <cell r="C133">
            <v>1386963.5663311332</v>
          </cell>
          <cell r="D133">
            <v>611533.16529823828</v>
          </cell>
          <cell r="E133">
            <v>427885.62829066685</v>
          </cell>
          <cell r="F133">
            <v>269659.64007996168</v>
          </cell>
          <cell r="G133">
            <v>683615.45721353474</v>
          </cell>
          <cell r="H133">
            <v>53157.051564354537</v>
          </cell>
          <cell r="I133">
            <v>89859.491222110766</v>
          </cell>
          <cell r="V133">
            <v>42917</v>
          </cell>
          <cell r="W133">
            <v>874556.9290557279</v>
          </cell>
          <cell r="X133">
            <v>595596.02242669882</v>
          </cell>
          <cell r="Y133">
            <v>507623.62026256026</v>
          </cell>
          <cell r="Z133">
            <v>596185.42825501296</v>
          </cell>
          <cell r="AA133">
            <v>555096.30730736488</v>
          </cell>
          <cell r="AB133">
            <v>84904.746962547011</v>
          </cell>
          <cell r="AC133">
            <v>170344.94573008813</v>
          </cell>
          <cell r="AP133">
            <v>42917</v>
          </cell>
          <cell r="AQ133">
            <v>81348</v>
          </cell>
          <cell r="AR133">
            <v>38202</v>
          </cell>
          <cell r="AS133">
            <v>38101</v>
          </cell>
          <cell r="AT133">
            <v>25856</v>
          </cell>
          <cell r="AU133">
            <v>44065</v>
          </cell>
          <cell r="AV133">
            <v>6957</v>
          </cell>
          <cell r="AW133">
            <v>10797</v>
          </cell>
          <cell r="AY133">
            <v>42917</v>
          </cell>
          <cell r="AZ133">
            <v>9840</v>
          </cell>
          <cell r="BA133">
            <v>4893</v>
          </cell>
          <cell r="BB133">
            <v>5348</v>
          </cell>
          <cell r="BC133">
            <v>5597</v>
          </cell>
          <cell r="BD133">
            <v>6567</v>
          </cell>
          <cell r="BE133">
            <v>1414</v>
          </cell>
          <cell r="BF133">
            <v>1850</v>
          </cell>
          <cell r="BH133">
            <v>42917</v>
          </cell>
          <cell r="BI133">
            <v>59</v>
          </cell>
          <cell r="BJ133">
            <v>147.5</v>
          </cell>
          <cell r="BK133">
            <v>35</v>
          </cell>
          <cell r="BL133">
            <v>0</v>
          </cell>
          <cell r="BM133">
            <v>6.5</v>
          </cell>
          <cell r="BN133">
            <v>7.5</v>
          </cell>
          <cell r="BO133">
            <v>0</v>
          </cell>
          <cell r="BZ133">
            <v>42917</v>
          </cell>
          <cell r="CA133">
            <v>0</v>
          </cell>
          <cell r="CB133">
            <v>17.5</v>
          </cell>
          <cell r="CC133">
            <v>30</v>
          </cell>
          <cell r="CD133">
            <v>0</v>
          </cell>
          <cell r="CE133">
            <v>0</v>
          </cell>
          <cell r="CF133">
            <v>0</v>
          </cell>
          <cell r="CG133">
            <v>0</v>
          </cell>
        </row>
        <row r="134">
          <cell r="A134">
            <v>42948</v>
          </cell>
          <cell r="B134">
            <v>132</v>
          </cell>
          <cell r="C134">
            <v>1128312.1686188802</v>
          </cell>
          <cell r="D134">
            <v>462274.09120592079</v>
          </cell>
          <cell r="E134">
            <v>357004.03852263233</v>
          </cell>
          <cell r="F134">
            <v>226369.70165256679</v>
          </cell>
          <cell r="G134">
            <v>644427.7378989968</v>
          </cell>
          <cell r="H134">
            <v>42623.077625465099</v>
          </cell>
          <cell r="I134">
            <v>90191.184475538161</v>
          </cell>
          <cell r="V134">
            <v>42948</v>
          </cell>
          <cell r="W134">
            <v>791988.97860439518</v>
          </cell>
          <cell r="X134">
            <v>506898.76595000876</v>
          </cell>
          <cell r="Y134">
            <v>443944.05454707739</v>
          </cell>
          <cell r="Z134">
            <v>517118.20089851867</v>
          </cell>
          <cell r="AA134">
            <v>551045.30620773858</v>
          </cell>
          <cell r="AB134">
            <v>82344.621970716194</v>
          </cell>
          <cell r="AC134">
            <v>171981.07182154525</v>
          </cell>
          <cell r="AP134">
            <v>42948</v>
          </cell>
          <cell r="AQ134">
            <v>81310</v>
          </cell>
          <cell r="AR134">
            <v>38181</v>
          </cell>
          <cell r="AS134">
            <v>38156</v>
          </cell>
          <cell r="AT134">
            <v>25764</v>
          </cell>
          <cell r="AU134">
            <v>44181</v>
          </cell>
          <cell r="AV134">
            <v>6927</v>
          </cell>
          <cell r="AW134">
            <v>10780</v>
          </cell>
          <cell r="AY134">
            <v>42948</v>
          </cell>
          <cell r="AZ134">
            <v>9835</v>
          </cell>
          <cell r="BA134">
            <v>4893</v>
          </cell>
          <cell r="BB134">
            <v>5340</v>
          </cell>
          <cell r="BC134">
            <v>5581</v>
          </cell>
          <cell r="BD134">
            <v>6554</v>
          </cell>
          <cell r="BE134">
            <v>1410</v>
          </cell>
          <cell r="BF134">
            <v>1852</v>
          </cell>
          <cell r="BH134">
            <v>42948</v>
          </cell>
          <cell r="BI134">
            <v>30.5</v>
          </cell>
          <cell r="BJ134">
            <v>102</v>
          </cell>
          <cell r="BK134">
            <v>0</v>
          </cell>
          <cell r="BL134">
            <v>0.5</v>
          </cell>
          <cell r="BM134">
            <v>18.5</v>
          </cell>
          <cell r="BN134">
            <v>8</v>
          </cell>
          <cell r="BO134">
            <v>3</v>
          </cell>
          <cell r="BZ134">
            <v>42948</v>
          </cell>
          <cell r="CA134">
            <v>0</v>
          </cell>
          <cell r="CB134">
            <v>7.5</v>
          </cell>
          <cell r="CC134">
            <v>0</v>
          </cell>
          <cell r="CD134">
            <v>0</v>
          </cell>
          <cell r="CE134">
            <v>1.5</v>
          </cell>
          <cell r="CF134">
            <v>0</v>
          </cell>
          <cell r="CG134">
            <v>0</v>
          </cell>
        </row>
        <row r="135">
          <cell r="A135">
            <v>42979</v>
          </cell>
          <cell r="B135">
            <v>133</v>
          </cell>
          <cell r="C135">
            <v>1805711.2228937547</v>
          </cell>
          <cell r="D135">
            <v>767428.13486885687</v>
          </cell>
          <cell r="E135">
            <v>597383.33195555839</v>
          </cell>
          <cell r="F135">
            <v>392071.31028182997</v>
          </cell>
          <cell r="G135">
            <v>953365.50368373492</v>
          </cell>
          <cell r="H135">
            <v>87981.552512244001</v>
          </cell>
          <cell r="I135">
            <v>137317.94380402108</v>
          </cell>
          <cell r="V135">
            <v>42979</v>
          </cell>
          <cell r="W135">
            <v>1210383.0090755781</v>
          </cell>
          <cell r="X135">
            <v>810450.69518607925</v>
          </cell>
          <cell r="Y135">
            <v>764142.75817942969</v>
          </cell>
          <cell r="Z135">
            <v>893108.537558913</v>
          </cell>
          <cell r="AA135">
            <v>781238.87367119547</v>
          </cell>
          <cell r="AB135">
            <v>137710.71927573168</v>
          </cell>
          <cell r="AC135">
            <v>239227.40705307288</v>
          </cell>
          <cell r="AP135">
            <v>42979</v>
          </cell>
          <cell r="AQ135">
            <v>81569</v>
          </cell>
          <cell r="AR135">
            <v>38295</v>
          </cell>
          <cell r="AS135">
            <v>38341</v>
          </cell>
          <cell r="AT135">
            <v>25927</v>
          </cell>
          <cell r="AU135">
            <v>44403</v>
          </cell>
          <cell r="AV135">
            <v>6995</v>
          </cell>
          <cell r="AW135">
            <v>10839</v>
          </cell>
          <cell r="AY135">
            <v>42979</v>
          </cell>
          <cell r="AZ135">
            <v>9867</v>
          </cell>
          <cell r="BA135">
            <v>4896</v>
          </cell>
          <cell r="BB135">
            <v>5350</v>
          </cell>
          <cell r="BC135">
            <v>5601</v>
          </cell>
          <cell r="BD135">
            <v>6564</v>
          </cell>
          <cell r="BE135">
            <v>1413</v>
          </cell>
          <cell r="BF135">
            <v>1853</v>
          </cell>
          <cell r="BH135">
            <v>42979</v>
          </cell>
          <cell r="BI135">
            <v>150.5</v>
          </cell>
          <cell r="BJ135">
            <v>146.5</v>
          </cell>
          <cell r="BK135">
            <v>80</v>
          </cell>
          <cell r="BL135">
            <v>108</v>
          </cell>
          <cell r="BM135">
            <v>226.5</v>
          </cell>
          <cell r="BN135">
            <v>233</v>
          </cell>
          <cell r="BO135">
            <v>119.5</v>
          </cell>
          <cell r="BZ135">
            <v>42979</v>
          </cell>
          <cell r="CA135">
            <v>53.5</v>
          </cell>
          <cell r="CB135">
            <v>50.5</v>
          </cell>
          <cell r="CC135">
            <v>28</v>
          </cell>
          <cell r="CD135">
            <v>41.5</v>
          </cell>
          <cell r="CE135">
            <v>139</v>
          </cell>
          <cell r="CF135">
            <v>147.5</v>
          </cell>
          <cell r="CG135">
            <v>50.5</v>
          </cell>
        </row>
        <row r="136">
          <cell r="A136">
            <v>43009</v>
          </cell>
          <cell r="B136">
            <v>134</v>
          </cell>
          <cell r="C136">
            <v>4073074.6412068778</v>
          </cell>
          <cell r="D136">
            <v>1925376.1513177617</v>
          </cell>
          <cell r="E136">
            <v>1167435.8933759532</v>
          </cell>
          <cell r="F136">
            <v>920483.31409940741</v>
          </cell>
          <cell r="G136">
            <v>3203296.0108265104</v>
          </cell>
          <cell r="H136">
            <v>382305.39160831168</v>
          </cell>
          <cell r="I136">
            <v>417640.59756517794</v>
          </cell>
          <cell r="V136">
            <v>43009</v>
          </cell>
          <cell r="W136">
            <v>1988033.4803835019</v>
          </cell>
          <cell r="X136">
            <v>1341479.1816861934</v>
          </cell>
          <cell r="Y136">
            <v>1138642.9993737757</v>
          </cell>
          <cell r="Z136">
            <v>1706940.338556529</v>
          </cell>
          <cell r="AA136">
            <v>1674733.1416319059</v>
          </cell>
          <cell r="AB136">
            <v>293729.61926663935</v>
          </cell>
          <cell r="AC136">
            <v>428730.23910145473</v>
          </cell>
          <cell r="AP136">
            <v>43009</v>
          </cell>
          <cell r="AQ136">
            <v>81922</v>
          </cell>
          <cell r="AR136">
            <v>38470</v>
          </cell>
          <cell r="AS136">
            <v>38648</v>
          </cell>
          <cell r="AT136">
            <v>26421</v>
          </cell>
          <cell r="AU136">
            <v>44654</v>
          </cell>
          <cell r="AV136">
            <v>7082</v>
          </cell>
          <cell r="AW136">
            <v>10977</v>
          </cell>
          <cell r="AY136">
            <v>43009</v>
          </cell>
          <cell r="AZ136">
            <v>9915</v>
          </cell>
          <cell r="BA136">
            <v>4925</v>
          </cell>
          <cell r="BB136">
            <v>5396</v>
          </cell>
          <cell r="BC136">
            <v>5653</v>
          </cell>
          <cell r="BD136">
            <v>6608</v>
          </cell>
          <cell r="BE136">
            <v>1422</v>
          </cell>
          <cell r="BF136">
            <v>1867</v>
          </cell>
          <cell r="BH136">
            <v>43009</v>
          </cell>
          <cell r="BI136">
            <v>459.5</v>
          </cell>
          <cell r="BJ136">
            <v>393.5</v>
          </cell>
          <cell r="BK136">
            <v>370.5</v>
          </cell>
          <cell r="BL136">
            <v>466.5</v>
          </cell>
          <cell r="BM136">
            <v>598.5</v>
          </cell>
          <cell r="BN136">
            <v>638</v>
          </cell>
          <cell r="BO136">
            <v>443</v>
          </cell>
          <cell r="BZ136">
            <v>43009</v>
          </cell>
          <cell r="CA136">
            <v>304.5</v>
          </cell>
          <cell r="CB136">
            <v>238.5</v>
          </cell>
          <cell r="CC136">
            <v>218</v>
          </cell>
          <cell r="CD136">
            <v>311.5</v>
          </cell>
          <cell r="CE136">
            <v>443.5</v>
          </cell>
          <cell r="CF136">
            <v>483</v>
          </cell>
          <cell r="CG136">
            <v>288</v>
          </cell>
        </row>
        <row r="137">
          <cell r="A137">
            <v>43040</v>
          </cell>
          <cell r="B137">
            <v>135</v>
          </cell>
          <cell r="C137">
            <v>7547956.6910023475</v>
          </cell>
          <cell r="D137">
            <v>3490138.2617162731</v>
          </cell>
          <cell r="E137">
            <v>2393007.9968180903</v>
          </cell>
          <cell r="F137">
            <v>2161363.050463289</v>
          </cell>
          <cell r="G137">
            <v>3971065.757543318</v>
          </cell>
          <cell r="H137">
            <v>534999.94257536996</v>
          </cell>
          <cell r="I137">
            <v>741212.29988131206</v>
          </cell>
          <cell r="V137">
            <v>43040</v>
          </cell>
          <cell r="W137">
            <v>3343333.2438855609</v>
          </cell>
          <cell r="X137">
            <v>2109566.3877835847</v>
          </cell>
          <cell r="Y137">
            <v>1809706.7445033451</v>
          </cell>
          <cell r="Z137">
            <v>2599079.6238275096</v>
          </cell>
          <cell r="AA137">
            <v>2106165.1970536048</v>
          </cell>
          <cell r="AB137">
            <v>421085.66099001147</v>
          </cell>
          <cell r="AC137">
            <v>684156.14195638383</v>
          </cell>
          <cell r="AP137">
            <v>43040</v>
          </cell>
          <cell r="AQ137">
            <v>82227</v>
          </cell>
          <cell r="AR137">
            <v>38615</v>
          </cell>
          <cell r="AS137">
            <v>38884</v>
          </cell>
          <cell r="AT137">
            <v>26675</v>
          </cell>
          <cell r="AU137">
            <v>44868</v>
          </cell>
          <cell r="AV137">
            <v>7143</v>
          </cell>
          <cell r="AW137">
            <v>11081</v>
          </cell>
          <cell r="AY137">
            <v>43040</v>
          </cell>
          <cell r="AZ137">
            <v>9994</v>
          </cell>
          <cell r="BA137">
            <v>4954</v>
          </cell>
          <cell r="BB137">
            <v>5443</v>
          </cell>
          <cell r="BC137">
            <v>5716</v>
          </cell>
          <cell r="BD137">
            <v>6654</v>
          </cell>
          <cell r="BE137">
            <v>1431</v>
          </cell>
          <cell r="BF137">
            <v>1882</v>
          </cell>
          <cell r="BH137">
            <v>43040</v>
          </cell>
          <cell r="BI137">
            <v>590.5</v>
          </cell>
          <cell r="BJ137">
            <v>552.5</v>
          </cell>
          <cell r="BK137">
            <v>610</v>
          </cell>
          <cell r="BL137">
            <v>714.5</v>
          </cell>
          <cell r="BM137">
            <v>751</v>
          </cell>
          <cell r="BN137">
            <v>792.5</v>
          </cell>
          <cell r="BO137">
            <v>661.5</v>
          </cell>
          <cell r="BZ137">
            <v>43040</v>
          </cell>
          <cell r="CA137">
            <v>440.5</v>
          </cell>
          <cell r="CB137">
            <v>402.5</v>
          </cell>
          <cell r="CC137">
            <v>460</v>
          </cell>
          <cell r="CD137">
            <v>564.5</v>
          </cell>
          <cell r="CE137">
            <v>601.5</v>
          </cell>
          <cell r="CF137">
            <v>642.5</v>
          </cell>
          <cell r="CG137">
            <v>511.5</v>
          </cell>
        </row>
        <row r="138">
          <cell r="A138">
            <v>43070</v>
          </cell>
          <cell r="B138">
            <v>136</v>
          </cell>
          <cell r="C138">
            <v>9799952.9219171219</v>
          </cell>
          <cell r="D138">
            <v>4670432.947066281</v>
          </cell>
          <cell r="E138">
            <v>3979439.8172860108</v>
          </cell>
          <cell r="F138">
            <v>3425225.3137305859</v>
          </cell>
          <cell r="G138">
            <v>6423268.4681670442</v>
          </cell>
          <cell r="H138">
            <v>883891.38410705142</v>
          </cell>
          <cell r="I138">
            <v>1236259.1477259041</v>
          </cell>
          <cell r="V138">
            <v>43070</v>
          </cell>
          <cell r="W138">
            <v>4620770.4612081824</v>
          </cell>
          <cell r="X138">
            <v>2965391.2562771966</v>
          </cell>
          <cell r="Y138">
            <v>3021047.5497624581</v>
          </cell>
          <cell r="Z138">
            <v>4267402.732752163</v>
          </cell>
          <cell r="AA138">
            <v>3568702.813183418</v>
          </cell>
          <cell r="AB138">
            <v>790367.3244848554</v>
          </cell>
          <cell r="AC138">
            <v>1136458.8623317266</v>
          </cell>
          <cell r="AP138">
            <v>43070</v>
          </cell>
          <cell r="AQ138">
            <v>82425</v>
          </cell>
          <cell r="AR138">
            <v>38762</v>
          </cell>
          <cell r="AS138">
            <v>39039</v>
          </cell>
          <cell r="AT138">
            <v>26784</v>
          </cell>
          <cell r="AU138">
            <v>45025</v>
          </cell>
          <cell r="AV138">
            <v>7182</v>
          </cell>
          <cell r="AW138">
            <v>11143</v>
          </cell>
          <cell r="AY138">
            <v>43070</v>
          </cell>
          <cell r="AZ138">
            <v>10043</v>
          </cell>
          <cell r="BA138">
            <v>4968</v>
          </cell>
          <cell r="BB138">
            <v>5484</v>
          </cell>
          <cell r="BC138">
            <v>5753</v>
          </cell>
          <cell r="BD138">
            <v>6698</v>
          </cell>
          <cell r="BE138">
            <v>1439</v>
          </cell>
          <cell r="BF138">
            <v>1895</v>
          </cell>
          <cell r="BH138">
            <v>43070</v>
          </cell>
          <cell r="BI138">
            <v>866.5</v>
          </cell>
          <cell r="BJ138">
            <v>739</v>
          </cell>
          <cell r="BK138">
            <v>1009</v>
          </cell>
          <cell r="BL138">
            <v>1026</v>
          </cell>
          <cell r="BM138">
            <v>1140.5</v>
          </cell>
          <cell r="BN138">
            <v>1247.5</v>
          </cell>
          <cell r="BO138">
            <v>1056.5</v>
          </cell>
          <cell r="BZ138">
            <v>43070</v>
          </cell>
          <cell r="CA138">
            <v>711.5</v>
          </cell>
          <cell r="CB138">
            <v>584</v>
          </cell>
          <cell r="CC138">
            <v>854</v>
          </cell>
          <cell r="CD138">
            <v>871</v>
          </cell>
          <cell r="CE138">
            <v>985.5</v>
          </cell>
          <cell r="CF138">
            <v>1092.5</v>
          </cell>
          <cell r="CG138">
            <v>901.5</v>
          </cell>
        </row>
        <row r="139">
          <cell r="A139">
            <v>43101</v>
          </cell>
          <cell r="B139">
            <v>137</v>
          </cell>
          <cell r="C139">
            <v>8487918.1020218972</v>
          </cell>
          <cell r="D139">
            <v>3651458.3188985344</v>
          </cell>
          <cell r="E139">
            <v>3676351.8246506318</v>
          </cell>
          <cell r="F139">
            <v>2877740.7544289366</v>
          </cell>
          <cell r="G139">
            <v>4732072.0652767895</v>
          </cell>
          <cell r="H139">
            <v>702826.21173427382</v>
          </cell>
          <cell r="I139">
            <v>999108.72298893693</v>
          </cell>
          <cell r="V139">
            <v>43101</v>
          </cell>
          <cell r="W139">
            <v>3881397.2116240128</v>
          </cell>
          <cell r="X139">
            <v>2305543.1270096111</v>
          </cell>
          <cell r="Y139">
            <v>2813609.799866274</v>
          </cell>
          <cell r="Z139">
            <v>3484907.8615001021</v>
          </cell>
          <cell r="AA139">
            <v>2799954.4821063136</v>
          </cell>
          <cell r="AB139">
            <v>650811.63390785991</v>
          </cell>
          <cell r="AC139">
            <v>909921.8839858264</v>
          </cell>
          <cell r="AP139">
            <v>43101</v>
          </cell>
          <cell r="AQ139">
            <v>82425</v>
          </cell>
          <cell r="AR139">
            <v>38762</v>
          </cell>
          <cell r="AS139">
            <v>39039</v>
          </cell>
          <cell r="AT139">
            <v>26784</v>
          </cell>
          <cell r="AU139">
            <v>45025</v>
          </cell>
          <cell r="AV139">
            <v>7182</v>
          </cell>
          <cell r="AW139">
            <v>11143</v>
          </cell>
          <cell r="AY139">
            <v>43101</v>
          </cell>
          <cell r="AZ139">
            <v>10043</v>
          </cell>
          <cell r="BA139">
            <v>4968</v>
          </cell>
          <cell r="BB139">
            <v>5484</v>
          </cell>
          <cell r="BC139">
            <v>5753</v>
          </cell>
          <cell r="BD139">
            <v>6698</v>
          </cell>
          <cell r="BE139">
            <v>1439</v>
          </cell>
          <cell r="BF139">
            <v>1895</v>
          </cell>
          <cell r="BH139">
            <v>43101</v>
          </cell>
          <cell r="BI139">
            <v>693.5</v>
          </cell>
          <cell r="BJ139">
            <v>604.5</v>
          </cell>
          <cell r="BK139">
            <v>730.5</v>
          </cell>
          <cell r="BL139">
            <v>819</v>
          </cell>
          <cell r="BM139">
            <v>879</v>
          </cell>
          <cell r="BN139">
            <v>940</v>
          </cell>
          <cell r="BO139">
            <v>778.5</v>
          </cell>
          <cell r="BZ139">
            <v>43101</v>
          </cell>
          <cell r="CA139">
            <v>538.5</v>
          </cell>
          <cell r="CB139">
            <v>449.5</v>
          </cell>
          <cell r="CC139">
            <v>575.5</v>
          </cell>
          <cell r="CD139">
            <v>664</v>
          </cell>
          <cell r="CE139">
            <v>724</v>
          </cell>
          <cell r="CF139">
            <v>785</v>
          </cell>
          <cell r="CG139">
            <v>623.5</v>
          </cell>
        </row>
        <row r="140">
          <cell r="A140">
            <v>43132</v>
          </cell>
          <cell r="B140">
            <v>138</v>
          </cell>
          <cell r="C140" t="e">
            <v>#DIV/0!</v>
          </cell>
          <cell r="D140" t="e">
            <v>#DIV/0!</v>
          </cell>
          <cell r="E140" t="e">
            <v>#DIV/0!</v>
          </cell>
          <cell r="F140" t="e">
            <v>#DIV/0!</v>
          </cell>
          <cell r="G140" t="e">
            <v>#DIV/0!</v>
          </cell>
          <cell r="H140" t="e">
            <v>#DIV/0!</v>
          </cell>
          <cell r="I140" t="e">
            <v>#DIV/0!</v>
          </cell>
          <cell r="V140">
            <v>43132</v>
          </cell>
          <cell r="W140" t="e">
            <v>#DIV/0!</v>
          </cell>
          <cell r="X140" t="e">
            <v>#DIV/0!</v>
          </cell>
          <cell r="Y140" t="e">
            <v>#DIV/0!</v>
          </cell>
          <cell r="Z140" t="e">
            <v>#DIV/0!</v>
          </cell>
          <cell r="AA140" t="e">
            <v>#DIV/0!</v>
          </cell>
          <cell r="AB140" t="e">
            <v>#DIV/0!</v>
          </cell>
          <cell r="AC140" t="e">
            <v>#DIV/0!</v>
          </cell>
          <cell r="AP140">
            <v>43132</v>
          </cell>
          <cell r="AY140">
            <v>43132</v>
          </cell>
          <cell r="BH140">
            <v>43132</v>
          </cell>
          <cell r="BZ140">
            <v>43132</v>
          </cell>
        </row>
        <row r="141">
          <cell r="A141">
            <v>43160</v>
          </cell>
          <cell r="B141">
            <v>139</v>
          </cell>
          <cell r="C141" t="e">
            <v>#DIV/0!</v>
          </cell>
          <cell r="D141" t="e">
            <v>#DIV/0!</v>
          </cell>
          <cell r="E141" t="e">
            <v>#DIV/0!</v>
          </cell>
          <cell r="F141" t="e">
            <v>#DIV/0!</v>
          </cell>
          <cell r="G141" t="e">
            <v>#DIV/0!</v>
          </cell>
          <cell r="H141" t="e">
            <v>#DIV/0!</v>
          </cell>
          <cell r="I141" t="e">
            <v>#DIV/0!</v>
          </cell>
          <cell r="V141">
            <v>43160</v>
          </cell>
          <cell r="W141" t="e">
            <v>#DIV/0!</v>
          </cell>
          <cell r="X141" t="e">
            <v>#DIV/0!</v>
          </cell>
          <cell r="Y141" t="e">
            <v>#DIV/0!</v>
          </cell>
          <cell r="Z141" t="e">
            <v>#DIV/0!</v>
          </cell>
          <cell r="AA141" t="e">
            <v>#DIV/0!</v>
          </cell>
          <cell r="AB141" t="e">
            <v>#DIV/0!</v>
          </cell>
          <cell r="AC141" t="e">
            <v>#DIV/0!</v>
          </cell>
          <cell r="AP141">
            <v>43160</v>
          </cell>
          <cell r="AY141">
            <v>43160</v>
          </cell>
          <cell r="BH141">
            <v>43160</v>
          </cell>
          <cell r="BZ141">
            <v>43160</v>
          </cell>
        </row>
        <row r="142">
          <cell r="B142">
            <v>140</v>
          </cell>
        </row>
        <row r="143">
          <cell r="B143">
            <v>141</v>
          </cell>
        </row>
        <row r="144">
          <cell r="B144">
            <v>142</v>
          </cell>
        </row>
        <row r="145">
          <cell r="B145">
            <v>143</v>
          </cell>
        </row>
        <row r="146">
          <cell r="B146">
            <v>144</v>
          </cell>
        </row>
        <row r="147">
          <cell r="B147">
            <v>145</v>
          </cell>
        </row>
        <row r="148">
          <cell r="B148">
            <v>146</v>
          </cell>
        </row>
        <row r="149">
          <cell r="B149">
            <v>147</v>
          </cell>
        </row>
        <row r="150">
          <cell r="B150">
            <v>148</v>
          </cell>
        </row>
        <row r="151">
          <cell r="B151">
            <v>149</v>
          </cell>
        </row>
        <row r="152">
          <cell r="B152">
            <v>150</v>
          </cell>
        </row>
        <row r="153">
          <cell r="B153">
            <v>151</v>
          </cell>
        </row>
        <row r="154">
          <cell r="B154">
            <v>152</v>
          </cell>
        </row>
        <row r="155">
          <cell r="B155">
            <v>153</v>
          </cell>
        </row>
        <row r="156">
          <cell r="B156">
            <v>154</v>
          </cell>
        </row>
        <row r="157">
          <cell r="B157">
            <v>155</v>
          </cell>
        </row>
        <row r="158">
          <cell r="B158">
            <v>156</v>
          </cell>
        </row>
        <row r="159">
          <cell r="B159">
            <v>157</v>
          </cell>
        </row>
        <row r="160">
          <cell r="B160">
            <v>158</v>
          </cell>
        </row>
        <row r="161">
          <cell r="B161">
            <v>159</v>
          </cell>
        </row>
        <row r="162">
          <cell r="B162">
            <v>160</v>
          </cell>
        </row>
        <row r="163">
          <cell r="B163">
            <v>161</v>
          </cell>
        </row>
        <row r="164">
          <cell r="B164">
            <v>162</v>
          </cell>
        </row>
        <row r="165">
          <cell r="B165">
            <v>163</v>
          </cell>
        </row>
        <row r="166">
          <cell r="B166">
            <v>164</v>
          </cell>
        </row>
        <row r="167">
          <cell r="B167">
            <v>165</v>
          </cell>
        </row>
        <row r="168">
          <cell r="B168">
            <v>166</v>
          </cell>
        </row>
        <row r="169">
          <cell r="B169">
            <v>167</v>
          </cell>
        </row>
        <row r="170">
          <cell r="B170">
            <v>168</v>
          </cell>
        </row>
        <row r="171">
          <cell r="B171">
            <v>169</v>
          </cell>
        </row>
        <row r="172">
          <cell r="B172">
            <v>170</v>
          </cell>
        </row>
        <row r="173">
          <cell r="B173">
            <v>171</v>
          </cell>
        </row>
        <row r="174">
          <cell r="B174">
            <v>172</v>
          </cell>
        </row>
        <row r="175">
          <cell r="B175">
            <v>173</v>
          </cell>
        </row>
        <row r="176">
          <cell r="B176">
            <v>174</v>
          </cell>
        </row>
        <row r="177">
          <cell r="B177">
            <v>175</v>
          </cell>
        </row>
        <row r="178">
          <cell r="B178">
            <v>176</v>
          </cell>
        </row>
        <row r="179">
          <cell r="B179">
            <v>177</v>
          </cell>
        </row>
        <row r="180">
          <cell r="B180">
            <v>178</v>
          </cell>
        </row>
        <row r="181">
          <cell r="B181">
            <v>179</v>
          </cell>
        </row>
        <row r="182">
          <cell r="B182">
            <v>180</v>
          </cell>
        </row>
        <row r="183">
          <cell r="B183">
            <v>181</v>
          </cell>
        </row>
        <row r="184">
          <cell r="B184">
            <v>182</v>
          </cell>
        </row>
        <row r="185">
          <cell r="B185">
            <v>183</v>
          </cell>
        </row>
        <row r="186">
          <cell r="B186">
            <v>184</v>
          </cell>
        </row>
        <row r="187">
          <cell r="B187">
            <v>185</v>
          </cell>
        </row>
        <row r="188">
          <cell r="B188">
            <v>186</v>
          </cell>
        </row>
        <row r="189">
          <cell r="B189">
            <v>187</v>
          </cell>
        </row>
        <row r="190">
          <cell r="B190">
            <v>188</v>
          </cell>
        </row>
        <row r="191">
          <cell r="B191">
            <v>189</v>
          </cell>
        </row>
        <row r="192">
          <cell r="B192">
            <v>190</v>
          </cell>
        </row>
        <row r="193">
          <cell r="B193">
            <v>191</v>
          </cell>
        </row>
        <row r="194">
          <cell r="B194">
            <v>192</v>
          </cell>
        </row>
        <row r="195">
          <cell r="B195">
            <v>193</v>
          </cell>
        </row>
        <row r="196">
          <cell r="B196">
            <v>194</v>
          </cell>
        </row>
        <row r="197">
          <cell r="B197">
            <v>195</v>
          </cell>
        </row>
        <row r="198">
          <cell r="B198">
            <v>196</v>
          </cell>
        </row>
        <row r="199">
          <cell r="B199">
            <v>197</v>
          </cell>
        </row>
        <row r="200">
          <cell r="B200">
            <v>198</v>
          </cell>
        </row>
        <row r="201">
          <cell r="B201">
            <v>199</v>
          </cell>
        </row>
        <row r="202">
          <cell r="B202">
            <v>200</v>
          </cell>
        </row>
        <row r="203">
          <cell r="B203">
            <v>201</v>
          </cell>
        </row>
        <row r="204">
          <cell r="B204">
            <v>202</v>
          </cell>
        </row>
        <row r="205">
          <cell r="B205">
            <v>203</v>
          </cell>
        </row>
        <row r="206">
          <cell r="B206">
            <v>204</v>
          </cell>
        </row>
        <row r="207">
          <cell r="B207">
            <v>205</v>
          </cell>
        </row>
        <row r="208">
          <cell r="B208">
            <v>206</v>
          </cell>
        </row>
        <row r="209">
          <cell r="B209">
            <v>207</v>
          </cell>
        </row>
        <row r="210">
          <cell r="B210">
            <v>208</v>
          </cell>
        </row>
        <row r="211">
          <cell r="B211">
            <v>209</v>
          </cell>
        </row>
        <row r="212">
          <cell r="B212">
            <v>210</v>
          </cell>
        </row>
        <row r="213">
          <cell r="B213">
            <v>211</v>
          </cell>
        </row>
        <row r="214">
          <cell r="B214">
            <v>212</v>
          </cell>
        </row>
        <row r="215">
          <cell r="B215">
            <v>213</v>
          </cell>
        </row>
        <row r="216">
          <cell r="B216">
            <v>214</v>
          </cell>
        </row>
        <row r="217">
          <cell r="B217">
            <v>215</v>
          </cell>
        </row>
        <row r="218">
          <cell r="B218">
            <v>216</v>
          </cell>
        </row>
        <row r="219">
          <cell r="B219">
            <v>217</v>
          </cell>
        </row>
        <row r="220">
          <cell r="B220">
            <v>218</v>
          </cell>
        </row>
        <row r="221">
          <cell r="B221">
            <v>219</v>
          </cell>
        </row>
        <row r="222">
          <cell r="B222">
            <v>220</v>
          </cell>
        </row>
        <row r="223">
          <cell r="B223">
            <v>221</v>
          </cell>
        </row>
        <row r="224">
          <cell r="B224">
            <v>222</v>
          </cell>
        </row>
        <row r="225">
          <cell r="B225">
            <v>223</v>
          </cell>
        </row>
        <row r="226">
          <cell r="B226">
            <v>224</v>
          </cell>
        </row>
        <row r="227">
          <cell r="B227">
            <v>225</v>
          </cell>
        </row>
        <row r="228">
          <cell r="B228">
            <v>226</v>
          </cell>
        </row>
        <row r="229">
          <cell r="B229">
            <v>227</v>
          </cell>
        </row>
        <row r="230">
          <cell r="B230">
            <v>228</v>
          </cell>
        </row>
        <row r="231">
          <cell r="B231">
            <v>229</v>
          </cell>
        </row>
        <row r="232">
          <cell r="B232">
            <v>230</v>
          </cell>
        </row>
        <row r="233">
          <cell r="B233">
            <v>231</v>
          </cell>
        </row>
        <row r="234">
          <cell r="B234">
            <v>232</v>
          </cell>
        </row>
        <row r="235">
          <cell r="B235">
            <v>233</v>
          </cell>
        </row>
        <row r="236">
          <cell r="B236">
            <v>234</v>
          </cell>
        </row>
        <row r="237">
          <cell r="B237">
            <v>235</v>
          </cell>
        </row>
        <row r="238">
          <cell r="B238">
            <v>236</v>
          </cell>
        </row>
        <row r="239">
          <cell r="B239">
            <v>237</v>
          </cell>
        </row>
        <row r="240">
          <cell r="B240">
            <v>238</v>
          </cell>
        </row>
        <row r="241">
          <cell r="B241">
            <v>239</v>
          </cell>
        </row>
        <row r="242">
          <cell r="B242">
            <v>240</v>
          </cell>
        </row>
        <row r="243">
          <cell r="B243">
            <v>241</v>
          </cell>
        </row>
        <row r="244">
          <cell r="B244">
            <v>242</v>
          </cell>
        </row>
        <row r="245">
          <cell r="B245">
            <v>243</v>
          </cell>
        </row>
        <row r="246">
          <cell r="B246">
            <v>244</v>
          </cell>
        </row>
        <row r="247">
          <cell r="B247">
            <v>245</v>
          </cell>
        </row>
        <row r="248">
          <cell r="B248">
            <v>246</v>
          </cell>
        </row>
        <row r="249">
          <cell r="B249">
            <v>247</v>
          </cell>
        </row>
        <row r="250">
          <cell r="B250">
            <v>248</v>
          </cell>
        </row>
        <row r="251">
          <cell r="B251">
            <v>249</v>
          </cell>
        </row>
        <row r="252">
          <cell r="B252">
            <v>250</v>
          </cell>
        </row>
        <row r="253">
          <cell r="B253">
            <v>251</v>
          </cell>
        </row>
        <row r="254">
          <cell r="B254">
            <v>252</v>
          </cell>
        </row>
        <row r="255">
          <cell r="B255">
            <v>253</v>
          </cell>
        </row>
        <row r="256">
          <cell r="B256">
            <v>254</v>
          </cell>
        </row>
        <row r="257">
          <cell r="B257">
            <v>255</v>
          </cell>
        </row>
        <row r="258">
          <cell r="B258">
            <v>256</v>
          </cell>
        </row>
        <row r="259">
          <cell r="B259">
            <v>257</v>
          </cell>
        </row>
        <row r="260">
          <cell r="B260">
            <v>258</v>
          </cell>
        </row>
        <row r="261">
          <cell r="B261">
            <v>259</v>
          </cell>
        </row>
        <row r="262">
          <cell r="B262">
            <v>260</v>
          </cell>
        </row>
        <row r="263">
          <cell r="B263">
            <v>261</v>
          </cell>
        </row>
        <row r="264">
          <cell r="B264">
            <v>262</v>
          </cell>
        </row>
        <row r="265">
          <cell r="B265">
            <v>263</v>
          </cell>
        </row>
        <row r="266">
          <cell r="B266">
            <v>264</v>
          </cell>
        </row>
        <row r="267">
          <cell r="B267">
            <v>265</v>
          </cell>
        </row>
        <row r="268">
          <cell r="B268">
            <v>266</v>
          </cell>
        </row>
        <row r="269">
          <cell r="B269">
            <v>267</v>
          </cell>
        </row>
        <row r="270">
          <cell r="B270">
            <v>268</v>
          </cell>
        </row>
        <row r="271">
          <cell r="B271">
            <v>269</v>
          </cell>
        </row>
        <row r="272">
          <cell r="B272">
            <v>270</v>
          </cell>
        </row>
        <row r="273">
          <cell r="B273">
            <v>271</v>
          </cell>
        </row>
        <row r="274">
          <cell r="B274">
            <v>272</v>
          </cell>
        </row>
        <row r="275">
          <cell r="B275">
            <v>273</v>
          </cell>
        </row>
        <row r="276">
          <cell r="B276">
            <v>274</v>
          </cell>
        </row>
        <row r="277">
          <cell r="B277">
            <v>275</v>
          </cell>
        </row>
        <row r="278">
          <cell r="B278">
            <v>276</v>
          </cell>
        </row>
        <row r="279">
          <cell r="B279">
            <v>277</v>
          </cell>
        </row>
        <row r="280">
          <cell r="B280">
            <v>278</v>
          </cell>
        </row>
        <row r="281">
          <cell r="B281">
            <v>279</v>
          </cell>
        </row>
        <row r="282">
          <cell r="B282">
            <v>280</v>
          </cell>
        </row>
        <row r="283">
          <cell r="B283">
            <v>281</v>
          </cell>
        </row>
        <row r="284">
          <cell r="B284">
            <v>282</v>
          </cell>
        </row>
        <row r="285">
          <cell r="B285">
            <v>283</v>
          </cell>
        </row>
        <row r="286">
          <cell r="B286">
            <v>284</v>
          </cell>
        </row>
        <row r="287">
          <cell r="B287">
            <v>285</v>
          </cell>
        </row>
        <row r="288">
          <cell r="B288">
            <v>286</v>
          </cell>
        </row>
        <row r="289">
          <cell r="B289">
            <v>287</v>
          </cell>
        </row>
        <row r="290">
          <cell r="B290">
            <v>288</v>
          </cell>
        </row>
        <row r="291">
          <cell r="B291">
            <v>289</v>
          </cell>
        </row>
        <row r="292">
          <cell r="B292">
            <v>290</v>
          </cell>
        </row>
        <row r="293">
          <cell r="B293">
            <v>291</v>
          </cell>
        </row>
        <row r="294">
          <cell r="B294">
            <v>292</v>
          </cell>
        </row>
        <row r="295">
          <cell r="B295">
            <v>293</v>
          </cell>
        </row>
        <row r="296">
          <cell r="B296">
            <v>294</v>
          </cell>
        </row>
        <row r="297">
          <cell r="B297">
            <v>295</v>
          </cell>
        </row>
        <row r="298">
          <cell r="B298">
            <v>296</v>
          </cell>
        </row>
        <row r="299">
          <cell r="B299">
            <v>297</v>
          </cell>
        </row>
        <row r="300">
          <cell r="B300">
            <v>298</v>
          </cell>
        </row>
        <row r="301">
          <cell r="B301">
            <v>299</v>
          </cell>
        </row>
        <row r="302">
          <cell r="B302">
            <v>300</v>
          </cell>
        </row>
        <row r="303">
          <cell r="B303">
            <v>301</v>
          </cell>
        </row>
        <row r="304">
          <cell r="B304">
            <v>302</v>
          </cell>
        </row>
        <row r="305">
          <cell r="B305">
            <v>303</v>
          </cell>
        </row>
        <row r="306">
          <cell r="B306">
            <v>304</v>
          </cell>
        </row>
        <row r="307">
          <cell r="B307">
            <v>305</v>
          </cell>
        </row>
        <row r="308">
          <cell r="B308">
            <v>306</v>
          </cell>
        </row>
        <row r="309">
          <cell r="B309">
            <v>307</v>
          </cell>
        </row>
        <row r="310">
          <cell r="B310">
            <v>308</v>
          </cell>
        </row>
        <row r="311">
          <cell r="B311">
            <v>309</v>
          </cell>
        </row>
        <row r="312">
          <cell r="B312">
            <v>310</v>
          </cell>
        </row>
        <row r="313">
          <cell r="B313">
            <v>311</v>
          </cell>
        </row>
        <row r="314">
          <cell r="B314">
            <v>312</v>
          </cell>
        </row>
        <row r="315">
          <cell r="B315">
            <v>313</v>
          </cell>
        </row>
        <row r="316">
          <cell r="B316">
            <v>314</v>
          </cell>
        </row>
        <row r="317">
          <cell r="B317">
            <v>315</v>
          </cell>
        </row>
        <row r="318">
          <cell r="B318">
            <v>316</v>
          </cell>
        </row>
        <row r="319">
          <cell r="B319">
            <v>317</v>
          </cell>
        </row>
        <row r="320">
          <cell r="B320">
            <v>318</v>
          </cell>
        </row>
        <row r="321">
          <cell r="B321">
            <v>319</v>
          </cell>
        </row>
        <row r="322">
          <cell r="B322">
            <v>320</v>
          </cell>
        </row>
        <row r="323">
          <cell r="B323">
            <v>321</v>
          </cell>
        </row>
        <row r="324">
          <cell r="B324">
            <v>322</v>
          </cell>
        </row>
        <row r="325">
          <cell r="B325">
            <v>323</v>
          </cell>
        </row>
        <row r="326">
          <cell r="B326">
            <v>324</v>
          </cell>
        </row>
        <row r="327">
          <cell r="B327">
            <v>325</v>
          </cell>
        </row>
        <row r="328">
          <cell r="B328">
            <v>326</v>
          </cell>
        </row>
        <row r="329">
          <cell r="B329">
            <v>327</v>
          </cell>
        </row>
        <row r="330">
          <cell r="B330">
            <v>328</v>
          </cell>
        </row>
        <row r="331">
          <cell r="B331">
            <v>329</v>
          </cell>
        </row>
        <row r="332">
          <cell r="B332">
            <v>330</v>
          </cell>
        </row>
        <row r="333">
          <cell r="B333">
            <v>331</v>
          </cell>
        </row>
        <row r="334">
          <cell r="B334">
            <v>332</v>
          </cell>
        </row>
        <row r="335">
          <cell r="B335">
            <v>333</v>
          </cell>
        </row>
        <row r="336">
          <cell r="B336">
            <v>334</v>
          </cell>
        </row>
        <row r="337">
          <cell r="B337">
            <v>335</v>
          </cell>
        </row>
        <row r="338">
          <cell r="B338">
            <v>336</v>
          </cell>
        </row>
        <row r="339">
          <cell r="B339">
            <v>337</v>
          </cell>
        </row>
        <row r="340">
          <cell r="B340">
            <v>338</v>
          </cell>
        </row>
        <row r="341">
          <cell r="B341">
            <v>339</v>
          </cell>
        </row>
        <row r="342">
          <cell r="B342">
            <v>340</v>
          </cell>
        </row>
        <row r="343">
          <cell r="B343">
            <v>341</v>
          </cell>
        </row>
        <row r="344">
          <cell r="B344">
            <v>342</v>
          </cell>
        </row>
        <row r="345">
          <cell r="B345">
            <v>343</v>
          </cell>
        </row>
        <row r="346">
          <cell r="B346">
            <v>344</v>
          </cell>
        </row>
        <row r="347">
          <cell r="B347">
            <v>345</v>
          </cell>
        </row>
        <row r="348">
          <cell r="B348">
            <v>346</v>
          </cell>
        </row>
        <row r="349">
          <cell r="B349">
            <v>347</v>
          </cell>
        </row>
        <row r="350">
          <cell r="B350">
            <v>348</v>
          </cell>
        </row>
        <row r="351">
          <cell r="B351">
            <v>349</v>
          </cell>
        </row>
        <row r="352">
          <cell r="B352">
            <v>350</v>
          </cell>
        </row>
        <row r="353">
          <cell r="B353">
            <v>351</v>
          </cell>
        </row>
        <row r="354">
          <cell r="B354">
            <v>352</v>
          </cell>
        </row>
        <row r="355">
          <cell r="B355">
            <v>353</v>
          </cell>
        </row>
        <row r="356">
          <cell r="B356">
            <v>354</v>
          </cell>
        </row>
        <row r="357">
          <cell r="B357">
            <v>355</v>
          </cell>
        </row>
        <row r="358">
          <cell r="B358">
            <v>356</v>
          </cell>
        </row>
        <row r="359">
          <cell r="B359">
            <v>357</v>
          </cell>
        </row>
        <row r="360">
          <cell r="B360">
            <v>358</v>
          </cell>
        </row>
        <row r="361">
          <cell r="B361">
            <v>359</v>
          </cell>
        </row>
        <row r="362">
          <cell r="B362">
            <v>360</v>
          </cell>
        </row>
        <row r="363">
          <cell r="B363">
            <v>361</v>
          </cell>
        </row>
        <row r="364">
          <cell r="B364">
            <v>362</v>
          </cell>
        </row>
        <row r="365">
          <cell r="B365">
            <v>363</v>
          </cell>
        </row>
        <row r="366">
          <cell r="B366">
            <v>364</v>
          </cell>
        </row>
        <row r="367">
          <cell r="B367">
            <v>365</v>
          </cell>
        </row>
        <row r="368">
          <cell r="B368">
            <v>366</v>
          </cell>
        </row>
        <row r="369">
          <cell r="B369">
            <v>367</v>
          </cell>
        </row>
        <row r="370">
          <cell r="B370">
            <v>368</v>
          </cell>
        </row>
        <row r="371">
          <cell r="B371">
            <v>369</v>
          </cell>
        </row>
        <row r="372">
          <cell r="B372">
            <v>370</v>
          </cell>
        </row>
        <row r="373">
          <cell r="B373">
            <v>371</v>
          </cell>
        </row>
        <row r="374">
          <cell r="B374">
            <v>372</v>
          </cell>
        </row>
        <row r="375">
          <cell r="B375">
            <v>373</v>
          </cell>
        </row>
        <row r="376">
          <cell r="B376">
            <v>374</v>
          </cell>
        </row>
        <row r="377">
          <cell r="B377">
            <v>375</v>
          </cell>
        </row>
        <row r="378">
          <cell r="B378">
            <v>376</v>
          </cell>
        </row>
        <row r="379">
          <cell r="B379">
            <v>377</v>
          </cell>
        </row>
        <row r="380">
          <cell r="B380">
            <v>378</v>
          </cell>
        </row>
        <row r="381">
          <cell r="B381">
            <v>379</v>
          </cell>
        </row>
        <row r="382">
          <cell r="B382">
            <v>380</v>
          </cell>
        </row>
        <row r="383">
          <cell r="B383">
            <v>381</v>
          </cell>
        </row>
        <row r="384">
          <cell r="B384">
            <v>382</v>
          </cell>
        </row>
        <row r="385">
          <cell r="B385">
            <v>383</v>
          </cell>
        </row>
        <row r="386">
          <cell r="B386">
            <v>384</v>
          </cell>
        </row>
        <row r="387">
          <cell r="B387">
            <v>385</v>
          </cell>
        </row>
        <row r="388">
          <cell r="B388">
            <v>386</v>
          </cell>
        </row>
        <row r="389">
          <cell r="B389">
            <v>387</v>
          </cell>
        </row>
        <row r="390">
          <cell r="B390">
            <v>388</v>
          </cell>
        </row>
        <row r="391">
          <cell r="B391">
            <v>389</v>
          </cell>
        </row>
        <row r="392">
          <cell r="B392">
            <v>390</v>
          </cell>
        </row>
        <row r="393">
          <cell r="B393">
            <v>391</v>
          </cell>
        </row>
        <row r="394">
          <cell r="B394">
            <v>392</v>
          </cell>
        </row>
        <row r="395">
          <cell r="B395">
            <v>393</v>
          </cell>
        </row>
        <row r="396">
          <cell r="B396">
            <v>394</v>
          </cell>
        </row>
        <row r="397">
          <cell r="B397">
            <v>395</v>
          </cell>
        </row>
        <row r="398">
          <cell r="B398">
            <v>396</v>
          </cell>
        </row>
        <row r="399">
          <cell r="B399">
            <v>397</v>
          </cell>
        </row>
        <row r="400">
          <cell r="B400">
            <v>398</v>
          </cell>
        </row>
        <row r="401">
          <cell r="B401">
            <v>399</v>
          </cell>
        </row>
        <row r="402">
          <cell r="B402">
            <v>400</v>
          </cell>
        </row>
        <row r="403">
          <cell r="B403">
            <v>401</v>
          </cell>
        </row>
        <row r="404">
          <cell r="B404">
            <v>402</v>
          </cell>
        </row>
        <row r="405">
          <cell r="B405">
            <v>403</v>
          </cell>
        </row>
        <row r="406">
          <cell r="B406">
            <v>404</v>
          </cell>
        </row>
        <row r="407">
          <cell r="B407">
            <v>405</v>
          </cell>
        </row>
        <row r="408">
          <cell r="B408">
            <v>406</v>
          </cell>
        </row>
        <row r="409">
          <cell r="B409">
            <v>407</v>
          </cell>
        </row>
        <row r="410">
          <cell r="B410">
            <v>408</v>
          </cell>
        </row>
        <row r="411">
          <cell r="B411">
            <v>409</v>
          </cell>
        </row>
        <row r="412">
          <cell r="B412">
            <v>410</v>
          </cell>
        </row>
        <row r="413">
          <cell r="B413">
            <v>411</v>
          </cell>
        </row>
        <row r="414">
          <cell r="B414">
            <v>412</v>
          </cell>
        </row>
        <row r="415">
          <cell r="B415">
            <v>413</v>
          </cell>
        </row>
        <row r="416">
          <cell r="B416">
            <v>414</v>
          </cell>
        </row>
        <row r="417">
          <cell r="B417">
            <v>415</v>
          </cell>
        </row>
        <row r="418">
          <cell r="B418">
            <v>416</v>
          </cell>
        </row>
        <row r="419">
          <cell r="B419">
            <v>417</v>
          </cell>
        </row>
        <row r="420">
          <cell r="B420">
            <v>418</v>
          </cell>
        </row>
        <row r="421">
          <cell r="B421">
            <v>419</v>
          </cell>
        </row>
        <row r="422">
          <cell r="B422">
            <v>420</v>
          </cell>
        </row>
        <row r="423">
          <cell r="B423">
            <v>421</v>
          </cell>
        </row>
        <row r="424">
          <cell r="B424">
            <v>422</v>
          </cell>
        </row>
        <row r="425">
          <cell r="B425">
            <v>423</v>
          </cell>
        </row>
        <row r="426">
          <cell r="B426">
            <v>424</v>
          </cell>
        </row>
        <row r="427">
          <cell r="B427">
            <v>425</v>
          </cell>
        </row>
        <row r="428">
          <cell r="B428">
            <v>426</v>
          </cell>
        </row>
        <row r="429">
          <cell r="B429">
            <v>427</v>
          </cell>
        </row>
        <row r="430">
          <cell r="B430">
            <v>428</v>
          </cell>
        </row>
        <row r="431">
          <cell r="B431">
            <v>429</v>
          </cell>
        </row>
        <row r="432">
          <cell r="B432">
            <v>430</v>
          </cell>
        </row>
        <row r="433">
          <cell r="B433">
            <v>431</v>
          </cell>
        </row>
        <row r="434">
          <cell r="B434">
            <v>432</v>
          </cell>
        </row>
        <row r="435">
          <cell r="B435">
            <v>433</v>
          </cell>
        </row>
        <row r="436">
          <cell r="B436">
            <v>434</v>
          </cell>
        </row>
        <row r="437">
          <cell r="B437">
            <v>435</v>
          </cell>
        </row>
        <row r="438">
          <cell r="B438">
            <v>436</v>
          </cell>
        </row>
        <row r="439">
          <cell r="B439">
            <v>437</v>
          </cell>
        </row>
        <row r="440">
          <cell r="B440">
            <v>438</v>
          </cell>
        </row>
        <row r="441">
          <cell r="B441">
            <v>439</v>
          </cell>
        </row>
        <row r="442">
          <cell r="B442">
            <v>440</v>
          </cell>
        </row>
        <row r="443">
          <cell r="B443">
            <v>441</v>
          </cell>
        </row>
        <row r="444">
          <cell r="B444">
            <v>442</v>
          </cell>
        </row>
        <row r="445">
          <cell r="B445">
            <v>443</v>
          </cell>
        </row>
        <row r="446">
          <cell r="B446">
            <v>444</v>
          </cell>
        </row>
        <row r="447">
          <cell r="B447">
            <v>445</v>
          </cell>
        </row>
        <row r="448">
          <cell r="B448">
            <v>446</v>
          </cell>
        </row>
        <row r="449">
          <cell r="B449">
            <v>447</v>
          </cell>
        </row>
        <row r="450">
          <cell r="B450">
            <v>448</v>
          </cell>
        </row>
        <row r="451">
          <cell r="B451">
            <v>449</v>
          </cell>
        </row>
        <row r="452">
          <cell r="B452">
            <v>450</v>
          </cell>
        </row>
        <row r="453">
          <cell r="B453">
            <v>451</v>
          </cell>
        </row>
        <row r="454">
          <cell r="B454">
            <v>452</v>
          </cell>
        </row>
        <row r="455">
          <cell r="B455">
            <v>453</v>
          </cell>
        </row>
        <row r="456">
          <cell r="B456">
            <v>454</v>
          </cell>
        </row>
        <row r="457">
          <cell r="B457">
            <v>455</v>
          </cell>
        </row>
        <row r="458">
          <cell r="B458">
            <v>456</v>
          </cell>
        </row>
        <row r="459">
          <cell r="B459">
            <v>457</v>
          </cell>
        </row>
        <row r="460">
          <cell r="B460">
            <v>458</v>
          </cell>
        </row>
        <row r="461">
          <cell r="B461">
            <v>459</v>
          </cell>
        </row>
        <row r="462">
          <cell r="B462">
            <v>460</v>
          </cell>
        </row>
        <row r="463">
          <cell r="B463">
            <v>461</v>
          </cell>
        </row>
        <row r="464">
          <cell r="B464">
            <v>462</v>
          </cell>
        </row>
        <row r="465">
          <cell r="B465">
            <v>463</v>
          </cell>
        </row>
        <row r="466">
          <cell r="B466">
            <v>464</v>
          </cell>
        </row>
        <row r="467">
          <cell r="B467">
            <v>465</v>
          </cell>
        </row>
        <row r="468">
          <cell r="B468">
            <v>466</v>
          </cell>
        </row>
        <row r="469">
          <cell r="B469">
            <v>467</v>
          </cell>
        </row>
        <row r="470">
          <cell r="B470">
            <v>468</v>
          </cell>
        </row>
        <row r="471">
          <cell r="B471">
            <v>469</v>
          </cell>
        </row>
        <row r="472">
          <cell r="B472">
            <v>470</v>
          </cell>
        </row>
        <row r="473">
          <cell r="B473">
            <v>471</v>
          </cell>
        </row>
        <row r="474">
          <cell r="B474">
            <v>472</v>
          </cell>
        </row>
        <row r="475">
          <cell r="B475">
            <v>473</v>
          </cell>
        </row>
        <row r="476">
          <cell r="B476">
            <v>474</v>
          </cell>
        </row>
        <row r="477">
          <cell r="B477">
            <v>475</v>
          </cell>
        </row>
        <row r="478">
          <cell r="B478">
            <v>476</v>
          </cell>
        </row>
        <row r="479">
          <cell r="B479">
            <v>477</v>
          </cell>
        </row>
        <row r="480">
          <cell r="B480">
            <v>478</v>
          </cell>
        </row>
        <row r="481">
          <cell r="B481">
            <v>479</v>
          </cell>
        </row>
        <row r="482">
          <cell r="B482">
            <v>480</v>
          </cell>
        </row>
        <row r="483">
          <cell r="B483">
            <v>481</v>
          </cell>
        </row>
        <row r="484">
          <cell r="B484">
            <v>482</v>
          </cell>
        </row>
        <row r="485">
          <cell r="B485">
            <v>483</v>
          </cell>
        </row>
        <row r="486">
          <cell r="B486">
            <v>484</v>
          </cell>
        </row>
        <row r="487">
          <cell r="B487">
            <v>485</v>
          </cell>
        </row>
        <row r="488">
          <cell r="B488">
            <v>486</v>
          </cell>
        </row>
        <row r="489">
          <cell r="B489">
            <v>487</v>
          </cell>
        </row>
        <row r="490">
          <cell r="B490">
            <v>488</v>
          </cell>
        </row>
        <row r="491">
          <cell r="B491">
            <v>489</v>
          </cell>
        </row>
        <row r="492">
          <cell r="B492">
            <v>490</v>
          </cell>
        </row>
        <row r="493">
          <cell r="B493">
            <v>491</v>
          </cell>
        </row>
        <row r="494">
          <cell r="B494">
            <v>492</v>
          </cell>
        </row>
        <row r="495">
          <cell r="B495">
            <v>493</v>
          </cell>
        </row>
        <row r="496">
          <cell r="B496">
            <v>494</v>
          </cell>
        </row>
        <row r="497">
          <cell r="B497">
            <v>495</v>
          </cell>
        </row>
        <row r="498">
          <cell r="B498">
            <v>496</v>
          </cell>
        </row>
        <row r="499">
          <cell r="B499">
            <v>497</v>
          </cell>
        </row>
        <row r="500">
          <cell r="B500">
            <v>498</v>
          </cell>
        </row>
        <row r="501">
          <cell r="B501">
            <v>499</v>
          </cell>
        </row>
        <row r="502">
          <cell r="B502">
            <v>500</v>
          </cell>
        </row>
        <row r="503">
          <cell r="B503">
            <v>501</v>
          </cell>
        </row>
        <row r="504">
          <cell r="B504">
            <v>502</v>
          </cell>
        </row>
        <row r="505">
          <cell r="B505">
            <v>503</v>
          </cell>
        </row>
        <row r="506">
          <cell r="B506">
            <v>504</v>
          </cell>
        </row>
        <row r="507">
          <cell r="B507">
            <v>505</v>
          </cell>
        </row>
        <row r="508">
          <cell r="B508">
            <v>506</v>
          </cell>
        </row>
        <row r="509">
          <cell r="B509">
            <v>507</v>
          </cell>
        </row>
        <row r="510">
          <cell r="B510">
            <v>508</v>
          </cell>
        </row>
        <row r="511">
          <cell r="B511">
            <v>509</v>
          </cell>
        </row>
        <row r="512">
          <cell r="B512">
            <v>510</v>
          </cell>
        </row>
        <row r="513">
          <cell r="B513">
            <v>511</v>
          </cell>
        </row>
        <row r="514">
          <cell r="B514">
            <v>512</v>
          </cell>
        </row>
        <row r="515">
          <cell r="B515">
            <v>513</v>
          </cell>
        </row>
        <row r="516">
          <cell r="B516">
            <v>514</v>
          </cell>
        </row>
        <row r="517">
          <cell r="B517">
            <v>515</v>
          </cell>
        </row>
        <row r="518">
          <cell r="B518">
            <v>516</v>
          </cell>
        </row>
        <row r="519">
          <cell r="B519">
            <v>517</v>
          </cell>
        </row>
        <row r="520">
          <cell r="B520">
            <v>518</v>
          </cell>
        </row>
        <row r="521">
          <cell r="B521">
            <v>519</v>
          </cell>
        </row>
        <row r="522">
          <cell r="B522">
            <v>520</v>
          </cell>
        </row>
        <row r="523">
          <cell r="B523">
            <v>521</v>
          </cell>
        </row>
        <row r="524">
          <cell r="B524">
            <v>522</v>
          </cell>
        </row>
        <row r="525">
          <cell r="B525">
            <v>523</v>
          </cell>
        </row>
        <row r="526">
          <cell r="B526">
            <v>524</v>
          </cell>
        </row>
        <row r="527">
          <cell r="B527">
            <v>525</v>
          </cell>
        </row>
        <row r="528">
          <cell r="B528">
            <v>526</v>
          </cell>
        </row>
        <row r="529">
          <cell r="B529">
            <v>527</v>
          </cell>
        </row>
        <row r="530">
          <cell r="B530">
            <v>528</v>
          </cell>
        </row>
        <row r="531">
          <cell r="B531">
            <v>529</v>
          </cell>
        </row>
        <row r="532">
          <cell r="B532">
            <v>530</v>
          </cell>
        </row>
        <row r="533">
          <cell r="B533">
            <v>531</v>
          </cell>
        </row>
        <row r="534">
          <cell r="B534">
            <v>532</v>
          </cell>
        </row>
        <row r="535">
          <cell r="B535">
            <v>533</v>
          </cell>
        </row>
        <row r="536">
          <cell r="B536">
            <v>534</v>
          </cell>
        </row>
        <row r="537">
          <cell r="B537">
            <v>535</v>
          </cell>
        </row>
        <row r="538">
          <cell r="B538">
            <v>536</v>
          </cell>
        </row>
        <row r="539">
          <cell r="B539">
            <v>537</v>
          </cell>
        </row>
        <row r="540">
          <cell r="B540">
            <v>538</v>
          </cell>
        </row>
        <row r="541">
          <cell r="B541">
            <v>539</v>
          </cell>
        </row>
        <row r="542">
          <cell r="B542">
            <v>540</v>
          </cell>
        </row>
        <row r="543">
          <cell r="B543">
            <v>541</v>
          </cell>
        </row>
        <row r="544">
          <cell r="B544">
            <v>542</v>
          </cell>
        </row>
        <row r="545">
          <cell r="B545">
            <v>543</v>
          </cell>
        </row>
        <row r="546">
          <cell r="B546">
            <v>544</v>
          </cell>
        </row>
        <row r="547">
          <cell r="B547">
            <v>545</v>
          </cell>
        </row>
        <row r="548">
          <cell r="B548">
            <v>546</v>
          </cell>
        </row>
        <row r="549">
          <cell r="B549">
            <v>547</v>
          </cell>
        </row>
        <row r="550">
          <cell r="B550">
            <v>548</v>
          </cell>
        </row>
        <row r="551">
          <cell r="B551">
            <v>549</v>
          </cell>
        </row>
        <row r="552">
          <cell r="B552">
            <v>550</v>
          </cell>
        </row>
        <row r="553">
          <cell r="B553">
            <v>551</v>
          </cell>
        </row>
        <row r="554">
          <cell r="B554">
            <v>552</v>
          </cell>
        </row>
        <row r="555">
          <cell r="B555">
            <v>553</v>
          </cell>
        </row>
        <row r="556">
          <cell r="B556">
            <v>554</v>
          </cell>
        </row>
        <row r="557">
          <cell r="B557">
            <v>555</v>
          </cell>
        </row>
        <row r="558">
          <cell r="B558">
            <v>556</v>
          </cell>
        </row>
        <row r="559">
          <cell r="B559">
            <v>557</v>
          </cell>
        </row>
        <row r="560">
          <cell r="B560">
            <v>558</v>
          </cell>
        </row>
        <row r="561">
          <cell r="B561">
            <v>559</v>
          </cell>
        </row>
        <row r="562">
          <cell r="B562">
            <v>560</v>
          </cell>
        </row>
        <row r="563">
          <cell r="B563">
            <v>561</v>
          </cell>
        </row>
        <row r="564">
          <cell r="B564">
            <v>562</v>
          </cell>
        </row>
        <row r="565">
          <cell r="B565">
            <v>563</v>
          </cell>
        </row>
        <row r="566">
          <cell r="B566">
            <v>564</v>
          </cell>
        </row>
        <row r="567">
          <cell r="B567">
            <v>565</v>
          </cell>
        </row>
        <row r="568">
          <cell r="B568">
            <v>566</v>
          </cell>
        </row>
        <row r="569">
          <cell r="B569">
            <v>567</v>
          </cell>
        </row>
        <row r="570">
          <cell r="B570">
            <v>568</v>
          </cell>
        </row>
        <row r="571">
          <cell r="B571">
            <v>569</v>
          </cell>
        </row>
        <row r="572">
          <cell r="B572">
            <v>570</v>
          </cell>
        </row>
        <row r="573">
          <cell r="B573">
            <v>571</v>
          </cell>
        </row>
        <row r="574">
          <cell r="B574">
            <v>572</v>
          </cell>
        </row>
        <row r="575">
          <cell r="B575">
            <v>573</v>
          </cell>
        </row>
        <row r="576">
          <cell r="B576">
            <v>574</v>
          </cell>
        </row>
        <row r="577">
          <cell r="B577">
            <v>575</v>
          </cell>
        </row>
        <row r="578">
          <cell r="B578">
            <v>576</v>
          </cell>
        </row>
        <row r="579">
          <cell r="B579">
            <v>577</v>
          </cell>
        </row>
        <row r="580">
          <cell r="B580">
            <v>578</v>
          </cell>
        </row>
        <row r="581">
          <cell r="B581">
            <v>579</v>
          </cell>
        </row>
        <row r="582">
          <cell r="B582">
            <v>580</v>
          </cell>
        </row>
        <row r="583">
          <cell r="B583">
            <v>581</v>
          </cell>
        </row>
        <row r="584">
          <cell r="B584">
            <v>582</v>
          </cell>
        </row>
        <row r="585">
          <cell r="B585">
            <v>583</v>
          </cell>
        </row>
        <row r="586">
          <cell r="B586">
            <v>584</v>
          </cell>
        </row>
        <row r="587">
          <cell r="B587">
            <v>585</v>
          </cell>
        </row>
        <row r="588">
          <cell r="B588">
            <v>586</v>
          </cell>
        </row>
        <row r="589">
          <cell r="B589">
            <v>587</v>
          </cell>
        </row>
        <row r="590">
          <cell r="B590">
            <v>588</v>
          </cell>
        </row>
        <row r="591">
          <cell r="B591">
            <v>589</v>
          </cell>
        </row>
        <row r="592">
          <cell r="B592">
            <v>590</v>
          </cell>
        </row>
        <row r="593">
          <cell r="B593">
            <v>591</v>
          </cell>
        </row>
        <row r="594">
          <cell r="B594">
            <v>592</v>
          </cell>
        </row>
        <row r="595">
          <cell r="B595">
            <v>593</v>
          </cell>
        </row>
        <row r="596">
          <cell r="B596">
            <v>594</v>
          </cell>
        </row>
        <row r="597">
          <cell r="B597">
            <v>595</v>
          </cell>
        </row>
        <row r="598">
          <cell r="B598">
            <v>596</v>
          </cell>
        </row>
        <row r="599">
          <cell r="B599">
            <v>597</v>
          </cell>
        </row>
        <row r="600">
          <cell r="B600">
            <v>598</v>
          </cell>
        </row>
        <row r="601">
          <cell r="B601">
            <v>599</v>
          </cell>
        </row>
        <row r="602">
          <cell r="B602">
            <v>600</v>
          </cell>
        </row>
        <row r="603">
          <cell r="B603">
            <v>601</v>
          </cell>
        </row>
        <row r="604">
          <cell r="B604">
            <v>602</v>
          </cell>
        </row>
        <row r="605">
          <cell r="B605">
            <v>603</v>
          </cell>
        </row>
        <row r="606">
          <cell r="B606">
            <v>604</v>
          </cell>
        </row>
        <row r="607">
          <cell r="B607">
            <v>605</v>
          </cell>
        </row>
        <row r="608">
          <cell r="B608">
            <v>606</v>
          </cell>
        </row>
        <row r="609">
          <cell r="B609">
            <v>607</v>
          </cell>
        </row>
        <row r="610">
          <cell r="B610">
            <v>608</v>
          </cell>
        </row>
        <row r="611">
          <cell r="B611">
            <v>609</v>
          </cell>
        </row>
        <row r="612">
          <cell r="B612">
            <v>610</v>
          </cell>
        </row>
        <row r="613">
          <cell r="B613">
            <v>611</v>
          </cell>
        </row>
        <row r="614">
          <cell r="B614">
            <v>612</v>
          </cell>
        </row>
        <row r="615">
          <cell r="B615">
            <v>613</v>
          </cell>
        </row>
        <row r="616">
          <cell r="B616">
            <v>614</v>
          </cell>
        </row>
        <row r="617">
          <cell r="B617">
            <v>615</v>
          </cell>
        </row>
        <row r="618">
          <cell r="B618">
            <v>616</v>
          </cell>
        </row>
        <row r="619">
          <cell r="B619">
            <v>617</v>
          </cell>
        </row>
        <row r="620">
          <cell r="B620">
            <v>618</v>
          </cell>
        </row>
        <row r="621">
          <cell r="B621">
            <v>619</v>
          </cell>
        </row>
        <row r="622">
          <cell r="B622">
            <v>620</v>
          </cell>
        </row>
        <row r="623">
          <cell r="B623">
            <v>621</v>
          </cell>
        </row>
        <row r="624">
          <cell r="B624">
            <v>622</v>
          </cell>
        </row>
        <row r="625">
          <cell r="B625">
            <v>623</v>
          </cell>
        </row>
        <row r="626">
          <cell r="B626">
            <v>624</v>
          </cell>
        </row>
        <row r="627">
          <cell r="B627">
            <v>625</v>
          </cell>
        </row>
        <row r="628">
          <cell r="B628">
            <v>626</v>
          </cell>
        </row>
        <row r="629">
          <cell r="B629">
            <v>627</v>
          </cell>
        </row>
        <row r="630">
          <cell r="B630">
            <v>628</v>
          </cell>
        </row>
        <row r="631">
          <cell r="B631">
            <v>629</v>
          </cell>
        </row>
        <row r="632">
          <cell r="B632">
            <v>630</v>
          </cell>
        </row>
        <row r="633">
          <cell r="B633">
            <v>631</v>
          </cell>
        </row>
        <row r="634">
          <cell r="B634">
            <v>632</v>
          </cell>
        </row>
        <row r="635">
          <cell r="B635">
            <v>633</v>
          </cell>
        </row>
        <row r="636">
          <cell r="B636">
            <v>634</v>
          </cell>
        </row>
        <row r="637">
          <cell r="B637">
            <v>635</v>
          </cell>
        </row>
        <row r="638">
          <cell r="B638">
            <v>636</v>
          </cell>
        </row>
        <row r="639">
          <cell r="B639">
            <v>637</v>
          </cell>
        </row>
        <row r="640">
          <cell r="B640">
            <v>638</v>
          </cell>
        </row>
        <row r="641">
          <cell r="B641">
            <v>639</v>
          </cell>
        </row>
        <row r="642">
          <cell r="B642">
            <v>640</v>
          </cell>
        </row>
        <row r="643">
          <cell r="B643">
            <v>641</v>
          </cell>
        </row>
        <row r="644">
          <cell r="B644">
            <v>642</v>
          </cell>
        </row>
        <row r="645">
          <cell r="B645">
            <v>643</v>
          </cell>
        </row>
        <row r="646">
          <cell r="B646">
            <v>644</v>
          </cell>
        </row>
        <row r="647">
          <cell r="B647">
            <v>645</v>
          </cell>
        </row>
        <row r="648">
          <cell r="B648">
            <v>646</v>
          </cell>
        </row>
        <row r="649">
          <cell r="B649">
            <v>647</v>
          </cell>
        </row>
        <row r="650">
          <cell r="B650">
            <v>648</v>
          </cell>
        </row>
        <row r="651">
          <cell r="B651">
            <v>649</v>
          </cell>
        </row>
        <row r="652">
          <cell r="B652">
            <v>650</v>
          </cell>
        </row>
        <row r="653">
          <cell r="B653">
            <v>651</v>
          </cell>
        </row>
        <row r="654">
          <cell r="B654">
            <v>652</v>
          </cell>
        </row>
        <row r="655">
          <cell r="B655">
            <v>653</v>
          </cell>
        </row>
        <row r="656">
          <cell r="B656">
            <v>654</v>
          </cell>
        </row>
        <row r="657">
          <cell r="B657">
            <v>655</v>
          </cell>
        </row>
        <row r="658">
          <cell r="B658">
            <v>656</v>
          </cell>
        </row>
        <row r="659">
          <cell r="B659">
            <v>657</v>
          </cell>
        </row>
        <row r="660">
          <cell r="B660">
            <v>658</v>
          </cell>
        </row>
        <row r="661">
          <cell r="B661">
            <v>659</v>
          </cell>
        </row>
        <row r="662">
          <cell r="B662">
            <v>660</v>
          </cell>
        </row>
        <row r="663">
          <cell r="B663">
            <v>661</v>
          </cell>
        </row>
        <row r="664">
          <cell r="B664">
            <v>662</v>
          </cell>
        </row>
        <row r="665">
          <cell r="B665">
            <v>663</v>
          </cell>
        </row>
        <row r="666">
          <cell r="B666">
            <v>664</v>
          </cell>
        </row>
        <row r="667">
          <cell r="B667">
            <v>665</v>
          </cell>
        </row>
        <row r="668">
          <cell r="B668">
            <v>666</v>
          </cell>
        </row>
        <row r="669">
          <cell r="B669">
            <v>667</v>
          </cell>
        </row>
        <row r="670">
          <cell r="B670">
            <v>668</v>
          </cell>
        </row>
        <row r="671">
          <cell r="B671">
            <v>669</v>
          </cell>
        </row>
        <row r="672">
          <cell r="B672">
            <v>670</v>
          </cell>
        </row>
        <row r="673">
          <cell r="B673">
            <v>671</v>
          </cell>
        </row>
        <row r="674">
          <cell r="B674">
            <v>672</v>
          </cell>
        </row>
        <row r="675">
          <cell r="B675">
            <v>673</v>
          </cell>
        </row>
        <row r="676">
          <cell r="B676">
            <v>674</v>
          </cell>
        </row>
        <row r="677">
          <cell r="B677">
            <v>675</v>
          </cell>
        </row>
        <row r="678">
          <cell r="B678">
            <v>676</v>
          </cell>
        </row>
        <row r="679">
          <cell r="B679">
            <v>677</v>
          </cell>
        </row>
        <row r="680">
          <cell r="B680">
            <v>678</v>
          </cell>
        </row>
        <row r="681">
          <cell r="B681">
            <v>679</v>
          </cell>
        </row>
        <row r="682">
          <cell r="B682">
            <v>680</v>
          </cell>
        </row>
        <row r="683">
          <cell r="B683">
            <v>681</v>
          </cell>
        </row>
        <row r="684">
          <cell r="B684">
            <v>682</v>
          </cell>
        </row>
        <row r="685">
          <cell r="B685">
            <v>683</v>
          </cell>
        </row>
        <row r="686">
          <cell r="B686">
            <v>684</v>
          </cell>
        </row>
        <row r="687">
          <cell r="B687">
            <v>685</v>
          </cell>
        </row>
        <row r="688">
          <cell r="B688">
            <v>686</v>
          </cell>
        </row>
        <row r="689">
          <cell r="B689">
            <v>687</v>
          </cell>
        </row>
        <row r="690">
          <cell r="B690">
            <v>688</v>
          </cell>
        </row>
        <row r="691">
          <cell r="B691">
            <v>689</v>
          </cell>
        </row>
        <row r="692">
          <cell r="B692">
            <v>690</v>
          </cell>
        </row>
        <row r="693">
          <cell r="B693">
            <v>691</v>
          </cell>
        </row>
        <row r="694">
          <cell r="B694">
            <v>692</v>
          </cell>
        </row>
        <row r="695">
          <cell r="B695">
            <v>693</v>
          </cell>
        </row>
        <row r="696">
          <cell r="B696">
            <v>694</v>
          </cell>
        </row>
        <row r="697">
          <cell r="B697">
            <v>695</v>
          </cell>
        </row>
        <row r="698">
          <cell r="B698">
            <v>696</v>
          </cell>
        </row>
        <row r="699">
          <cell r="B699">
            <v>697</v>
          </cell>
        </row>
        <row r="700">
          <cell r="B700">
            <v>698</v>
          </cell>
        </row>
        <row r="701">
          <cell r="B701">
            <v>699</v>
          </cell>
        </row>
        <row r="702">
          <cell r="B702">
            <v>700</v>
          </cell>
        </row>
        <row r="703">
          <cell r="B703">
            <v>701</v>
          </cell>
        </row>
        <row r="704">
          <cell r="B704">
            <v>702</v>
          </cell>
        </row>
        <row r="705">
          <cell r="B705">
            <v>703</v>
          </cell>
        </row>
        <row r="706">
          <cell r="B706">
            <v>704</v>
          </cell>
        </row>
        <row r="707">
          <cell r="B707">
            <v>705</v>
          </cell>
        </row>
        <row r="708">
          <cell r="B708">
            <v>706</v>
          </cell>
        </row>
        <row r="709">
          <cell r="B709">
            <v>707</v>
          </cell>
        </row>
        <row r="710">
          <cell r="B710">
            <v>708</v>
          </cell>
        </row>
        <row r="711">
          <cell r="B711">
            <v>709</v>
          </cell>
        </row>
        <row r="712">
          <cell r="B712">
            <v>710</v>
          </cell>
        </row>
        <row r="713">
          <cell r="B713">
            <v>711</v>
          </cell>
        </row>
        <row r="714">
          <cell r="B714">
            <v>712</v>
          </cell>
        </row>
        <row r="715">
          <cell r="B715">
            <v>713</v>
          </cell>
        </row>
        <row r="716">
          <cell r="B716">
            <v>714</v>
          </cell>
        </row>
        <row r="717">
          <cell r="B717">
            <v>715</v>
          </cell>
        </row>
        <row r="718">
          <cell r="B718">
            <v>716</v>
          </cell>
        </row>
        <row r="719">
          <cell r="B719">
            <v>717</v>
          </cell>
        </row>
        <row r="720">
          <cell r="B720">
            <v>718</v>
          </cell>
        </row>
        <row r="721">
          <cell r="B721">
            <v>719</v>
          </cell>
        </row>
        <row r="722">
          <cell r="B722">
            <v>720</v>
          </cell>
        </row>
        <row r="723">
          <cell r="B723">
            <v>721</v>
          </cell>
        </row>
        <row r="724">
          <cell r="B724">
            <v>722</v>
          </cell>
        </row>
        <row r="725">
          <cell r="B725">
            <v>723</v>
          </cell>
        </row>
        <row r="726">
          <cell r="B726">
            <v>724</v>
          </cell>
        </row>
        <row r="727">
          <cell r="B727">
            <v>725</v>
          </cell>
        </row>
        <row r="728">
          <cell r="B728">
            <v>726</v>
          </cell>
        </row>
        <row r="729">
          <cell r="B729">
            <v>727</v>
          </cell>
        </row>
        <row r="730">
          <cell r="B730">
            <v>728</v>
          </cell>
        </row>
        <row r="731">
          <cell r="B731">
            <v>729</v>
          </cell>
        </row>
        <row r="732">
          <cell r="B732">
            <v>730</v>
          </cell>
        </row>
        <row r="733">
          <cell r="B733">
            <v>731</v>
          </cell>
        </row>
        <row r="734">
          <cell r="B734">
            <v>732</v>
          </cell>
        </row>
        <row r="735">
          <cell r="B735">
            <v>733</v>
          </cell>
        </row>
        <row r="736">
          <cell r="B736">
            <v>734</v>
          </cell>
        </row>
        <row r="737">
          <cell r="B737">
            <v>735</v>
          </cell>
        </row>
        <row r="738">
          <cell r="B738">
            <v>736</v>
          </cell>
        </row>
        <row r="739">
          <cell r="B739">
            <v>737</v>
          </cell>
        </row>
        <row r="740">
          <cell r="B740">
            <v>738</v>
          </cell>
        </row>
        <row r="741">
          <cell r="B741">
            <v>739</v>
          </cell>
        </row>
        <row r="742">
          <cell r="B742">
            <v>740</v>
          </cell>
        </row>
        <row r="743">
          <cell r="B743">
            <v>741</v>
          </cell>
        </row>
        <row r="744">
          <cell r="B744">
            <v>742</v>
          </cell>
        </row>
        <row r="745">
          <cell r="B745">
            <v>743</v>
          </cell>
        </row>
        <row r="746">
          <cell r="B746">
            <v>744</v>
          </cell>
        </row>
        <row r="747">
          <cell r="B747">
            <v>745</v>
          </cell>
        </row>
        <row r="748">
          <cell r="B748">
            <v>746</v>
          </cell>
        </row>
        <row r="749">
          <cell r="B749">
            <v>747</v>
          </cell>
        </row>
        <row r="750">
          <cell r="B750">
            <v>748</v>
          </cell>
        </row>
        <row r="751">
          <cell r="B751">
            <v>749</v>
          </cell>
        </row>
        <row r="752">
          <cell r="B752">
            <v>750</v>
          </cell>
        </row>
        <row r="753">
          <cell r="B753">
            <v>751</v>
          </cell>
        </row>
        <row r="754">
          <cell r="B754">
            <v>752</v>
          </cell>
        </row>
        <row r="755">
          <cell r="B755">
            <v>753</v>
          </cell>
        </row>
        <row r="756">
          <cell r="B756">
            <v>754</v>
          </cell>
        </row>
        <row r="757">
          <cell r="B757">
            <v>755</v>
          </cell>
        </row>
        <row r="758">
          <cell r="B758">
            <v>756</v>
          </cell>
        </row>
        <row r="759">
          <cell r="B759">
            <v>757</v>
          </cell>
        </row>
        <row r="760">
          <cell r="B760">
            <v>758</v>
          </cell>
        </row>
        <row r="761">
          <cell r="B761">
            <v>759</v>
          </cell>
        </row>
        <row r="762">
          <cell r="B762">
            <v>760</v>
          </cell>
        </row>
        <row r="763">
          <cell r="B763">
            <v>761</v>
          </cell>
        </row>
        <row r="764">
          <cell r="B764">
            <v>762</v>
          </cell>
        </row>
        <row r="765">
          <cell r="B765">
            <v>763</v>
          </cell>
        </row>
        <row r="766">
          <cell r="B766">
            <v>764</v>
          </cell>
        </row>
        <row r="767">
          <cell r="B767">
            <v>765</v>
          </cell>
        </row>
        <row r="768">
          <cell r="B768">
            <v>766</v>
          </cell>
        </row>
        <row r="769">
          <cell r="B769">
            <v>767</v>
          </cell>
        </row>
        <row r="770">
          <cell r="B770">
            <v>768</v>
          </cell>
        </row>
        <row r="771">
          <cell r="B771">
            <v>769</v>
          </cell>
        </row>
        <row r="772">
          <cell r="B772">
            <v>770</v>
          </cell>
        </row>
        <row r="773">
          <cell r="B773">
            <v>771</v>
          </cell>
        </row>
        <row r="774">
          <cell r="B774">
            <v>772</v>
          </cell>
        </row>
        <row r="775">
          <cell r="B775">
            <v>773</v>
          </cell>
        </row>
        <row r="776">
          <cell r="B776">
            <v>774</v>
          </cell>
        </row>
        <row r="777">
          <cell r="B777">
            <v>775</v>
          </cell>
        </row>
        <row r="778">
          <cell r="B778">
            <v>776</v>
          </cell>
        </row>
        <row r="779">
          <cell r="B779">
            <v>777</v>
          </cell>
        </row>
        <row r="780">
          <cell r="B780">
            <v>778</v>
          </cell>
        </row>
        <row r="781">
          <cell r="B781">
            <v>779</v>
          </cell>
        </row>
        <row r="782">
          <cell r="B782">
            <v>780</v>
          </cell>
        </row>
        <row r="783">
          <cell r="B783">
            <v>781</v>
          </cell>
        </row>
        <row r="784">
          <cell r="B784">
            <v>782</v>
          </cell>
        </row>
        <row r="785">
          <cell r="B785">
            <v>783</v>
          </cell>
        </row>
        <row r="786">
          <cell r="B786">
            <v>784</v>
          </cell>
        </row>
        <row r="787">
          <cell r="B787">
            <v>785</v>
          </cell>
        </row>
        <row r="788">
          <cell r="B788">
            <v>786</v>
          </cell>
        </row>
        <row r="789">
          <cell r="B789">
            <v>787</v>
          </cell>
        </row>
        <row r="790">
          <cell r="B790">
            <v>788</v>
          </cell>
        </row>
        <row r="791">
          <cell r="B791">
            <v>789</v>
          </cell>
        </row>
        <row r="792">
          <cell r="B792">
            <v>790</v>
          </cell>
        </row>
        <row r="793">
          <cell r="B793">
            <v>791</v>
          </cell>
        </row>
        <row r="794">
          <cell r="B794">
            <v>792</v>
          </cell>
        </row>
        <row r="795">
          <cell r="B795">
            <v>793</v>
          </cell>
        </row>
        <row r="796">
          <cell r="B796">
            <v>794</v>
          </cell>
        </row>
        <row r="797">
          <cell r="B797">
            <v>795</v>
          </cell>
        </row>
        <row r="798">
          <cell r="B798">
            <v>796</v>
          </cell>
        </row>
        <row r="799">
          <cell r="B799">
            <v>797</v>
          </cell>
        </row>
        <row r="800">
          <cell r="B800">
            <v>798</v>
          </cell>
        </row>
        <row r="801">
          <cell r="B801">
            <v>799</v>
          </cell>
        </row>
        <row r="802">
          <cell r="B802">
            <v>800</v>
          </cell>
        </row>
        <row r="803">
          <cell r="B803">
            <v>801</v>
          </cell>
        </row>
        <row r="804">
          <cell r="B804">
            <v>802</v>
          </cell>
        </row>
        <row r="805">
          <cell r="B805">
            <v>803</v>
          </cell>
        </row>
        <row r="806">
          <cell r="B806">
            <v>804</v>
          </cell>
        </row>
        <row r="807">
          <cell r="B807">
            <v>805</v>
          </cell>
        </row>
        <row r="808">
          <cell r="B808">
            <v>806</v>
          </cell>
        </row>
        <row r="809">
          <cell r="B809">
            <v>807</v>
          </cell>
        </row>
        <row r="810">
          <cell r="B810">
            <v>808</v>
          </cell>
        </row>
        <row r="811">
          <cell r="B811">
            <v>809</v>
          </cell>
        </row>
        <row r="812">
          <cell r="B812">
            <v>810</v>
          </cell>
        </row>
        <row r="813">
          <cell r="B813">
            <v>811</v>
          </cell>
        </row>
        <row r="814">
          <cell r="B814">
            <v>812</v>
          </cell>
        </row>
        <row r="815">
          <cell r="B815">
            <v>813</v>
          </cell>
        </row>
        <row r="816">
          <cell r="B816">
            <v>814</v>
          </cell>
        </row>
        <row r="817">
          <cell r="B817">
            <v>815</v>
          </cell>
        </row>
        <row r="818">
          <cell r="B818">
            <v>816</v>
          </cell>
        </row>
        <row r="819">
          <cell r="B819">
            <v>817</v>
          </cell>
        </row>
        <row r="820">
          <cell r="B820">
            <v>818</v>
          </cell>
        </row>
        <row r="821">
          <cell r="B821">
            <v>819</v>
          </cell>
        </row>
        <row r="822">
          <cell r="B822">
            <v>820</v>
          </cell>
        </row>
        <row r="823">
          <cell r="B823">
            <v>821</v>
          </cell>
        </row>
        <row r="824">
          <cell r="B824">
            <v>822</v>
          </cell>
        </row>
        <row r="825">
          <cell r="B825">
            <v>823</v>
          </cell>
        </row>
        <row r="826">
          <cell r="B826">
            <v>824</v>
          </cell>
        </row>
        <row r="827">
          <cell r="B827">
            <v>825</v>
          </cell>
        </row>
        <row r="828">
          <cell r="B828">
            <v>826</v>
          </cell>
        </row>
        <row r="829">
          <cell r="B829">
            <v>827</v>
          </cell>
        </row>
        <row r="830">
          <cell r="B830">
            <v>828</v>
          </cell>
        </row>
        <row r="831">
          <cell r="B831">
            <v>829</v>
          </cell>
        </row>
        <row r="832">
          <cell r="B832">
            <v>830</v>
          </cell>
        </row>
        <row r="833">
          <cell r="B833">
            <v>831</v>
          </cell>
        </row>
        <row r="834">
          <cell r="B834">
            <v>832</v>
          </cell>
        </row>
        <row r="835">
          <cell r="B835">
            <v>833</v>
          </cell>
        </row>
        <row r="836">
          <cell r="B836">
            <v>834</v>
          </cell>
        </row>
        <row r="837">
          <cell r="B837">
            <v>835</v>
          </cell>
        </row>
        <row r="838">
          <cell r="B838">
            <v>836</v>
          </cell>
        </row>
        <row r="839">
          <cell r="B839">
            <v>837</v>
          </cell>
        </row>
        <row r="840">
          <cell r="B840">
            <v>838</v>
          </cell>
        </row>
        <row r="841">
          <cell r="B841">
            <v>839</v>
          </cell>
        </row>
        <row r="842">
          <cell r="B842">
            <v>840</v>
          </cell>
        </row>
        <row r="843">
          <cell r="B843">
            <v>841</v>
          </cell>
        </row>
        <row r="844">
          <cell r="B844">
            <v>842</v>
          </cell>
        </row>
        <row r="845">
          <cell r="B845">
            <v>843</v>
          </cell>
        </row>
        <row r="846">
          <cell r="B846">
            <v>844</v>
          </cell>
        </row>
        <row r="847">
          <cell r="B847">
            <v>845</v>
          </cell>
        </row>
        <row r="848">
          <cell r="B848">
            <v>846</v>
          </cell>
        </row>
        <row r="849">
          <cell r="B849">
            <v>847</v>
          </cell>
        </row>
        <row r="850">
          <cell r="B850">
            <v>848</v>
          </cell>
        </row>
        <row r="851">
          <cell r="B851">
            <v>849</v>
          </cell>
        </row>
        <row r="852">
          <cell r="B852">
            <v>850</v>
          </cell>
        </row>
        <row r="853">
          <cell r="B853">
            <v>851</v>
          </cell>
        </row>
        <row r="854">
          <cell r="B854">
            <v>852</v>
          </cell>
        </row>
        <row r="855">
          <cell r="B855">
            <v>853</v>
          </cell>
        </row>
        <row r="856">
          <cell r="B856">
            <v>854</v>
          </cell>
        </row>
        <row r="857">
          <cell r="B857">
            <v>855</v>
          </cell>
        </row>
        <row r="858">
          <cell r="B858">
            <v>856</v>
          </cell>
        </row>
        <row r="859">
          <cell r="B859">
            <v>857</v>
          </cell>
        </row>
        <row r="860">
          <cell r="B860">
            <v>858</v>
          </cell>
        </row>
        <row r="861">
          <cell r="B861">
            <v>859</v>
          </cell>
        </row>
        <row r="862">
          <cell r="B862">
            <v>860</v>
          </cell>
        </row>
        <row r="863">
          <cell r="B863">
            <v>861</v>
          </cell>
        </row>
        <row r="864">
          <cell r="B864">
            <v>862</v>
          </cell>
        </row>
        <row r="865">
          <cell r="B865">
            <v>863</v>
          </cell>
        </row>
        <row r="866">
          <cell r="B866">
            <v>864</v>
          </cell>
        </row>
        <row r="867">
          <cell r="B867">
            <v>865</v>
          </cell>
        </row>
        <row r="868">
          <cell r="B868">
            <v>866</v>
          </cell>
        </row>
        <row r="869">
          <cell r="B869">
            <v>867</v>
          </cell>
        </row>
        <row r="870">
          <cell r="B870">
            <v>868</v>
          </cell>
        </row>
        <row r="871">
          <cell r="B871">
            <v>869</v>
          </cell>
        </row>
        <row r="872">
          <cell r="B872">
            <v>870</v>
          </cell>
        </row>
        <row r="873">
          <cell r="B873">
            <v>871</v>
          </cell>
        </row>
        <row r="874">
          <cell r="B874">
            <v>872</v>
          </cell>
        </row>
        <row r="875">
          <cell r="B875">
            <v>873</v>
          </cell>
        </row>
        <row r="876">
          <cell r="B876">
            <v>874</v>
          </cell>
        </row>
        <row r="877">
          <cell r="B877">
            <v>875</v>
          </cell>
        </row>
        <row r="878">
          <cell r="B878">
            <v>876</v>
          </cell>
        </row>
        <row r="879">
          <cell r="B879">
            <v>877</v>
          </cell>
        </row>
        <row r="880">
          <cell r="B880">
            <v>878</v>
          </cell>
        </row>
        <row r="881">
          <cell r="B881">
            <v>879</v>
          </cell>
        </row>
        <row r="882">
          <cell r="B882">
            <v>880</v>
          </cell>
        </row>
        <row r="883">
          <cell r="B883">
            <v>881</v>
          </cell>
        </row>
        <row r="884">
          <cell r="B884">
            <v>882</v>
          </cell>
        </row>
        <row r="885">
          <cell r="B885">
            <v>883</v>
          </cell>
        </row>
        <row r="886">
          <cell r="B886">
            <v>884</v>
          </cell>
        </row>
        <row r="887">
          <cell r="B887">
            <v>885</v>
          </cell>
        </row>
        <row r="888">
          <cell r="B888">
            <v>886</v>
          </cell>
        </row>
        <row r="889">
          <cell r="B889">
            <v>887</v>
          </cell>
        </row>
        <row r="890">
          <cell r="B890">
            <v>888</v>
          </cell>
        </row>
        <row r="891">
          <cell r="B891">
            <v>889</v>
          </cell>
        </row>
        <row r="892">
          <cell r="B892">
            <v>890</v>
          </cell>
        </row>
        <row r="893">
          <cell r="B893">
            <v>891</v>
          </cell>
        </row>
        <row r="894">
          <cell r="B894">
            <v>892</v>
          </cell>
        </row>
        <row r="895">
          <cell r="B895">
            <v>893</v>
          </cell>
        </row>
        <row r="896">
          <cell r="B896">
            <v>894</v>
          </cell>
        </row>
        <row r="897">
          <cell r="B897">
            <v>895</v>
          </cell>
        </row>
        <row r="898">
          <cell r="B898">
            <v>896</v>
          </cell>
        </row>
        <row r="899">
          <cell r="B899">
            <v>897</v>
          </cell>
        </row>
        <row r="900">
          <cell r="B900">
            <v>898</v>
          </cell>
        </row>
        <row r="901">
          <cell r="B901">
            <v>899</v>
          </cell>
        </row>
        <row r="902">
          <cell r="B902">
            <v>900</v>
          </cell>
        </row>
        <row r="903">
          <cell r="B903">
            <v>901</v>
          </cell>
        </row>
        <row r="904">
          <cell r="B904">
            <v>902</v>
          </cell>
        </row>
        <row r="905">
          <cell r="B905">
            <v>903</v>
          </cell>
        </row>
        <row r="906">
          <cell r="B906">
            <v>904</v>
          </cell>
        </row>
        <row r="907">
          <cell r="B907">
            <v>905</v>
          </cell>
        </row>
        <row r="908">
          <cell r="B908">
            <v>906</v>
          </cell>
        </row>
        <row r="909">
          <cell r="B909">
            <v>907</v>
          </cell>
        </row>
        <row r="910">
          <cell r="B910">
            <v>908</v>
          </cell>
        </row>
        <row r="911">
          <cell r="B911">
            <v>909</v>
          </cell>
        </row>
        <row r="912">
          <cell r="B912">
            <v>910</v>
          </cell>
        </row>
        <row r="913">
          <cell r="B913">
            <v>911</v>
          </cell>
        </row>
        <row r="914">
          <cell r="B914">
            <v>912</v>
          </cell>
        </row>
        <row r="915">
          <cell r="B915">
            <v>913</v>
          </cell>
        </row>
        <row r="916">
          <cell r="B916">
            <v>914</v>
          </cell>
        </row>
        <row r="917">
          <cell r="B917">
            <v>915</v>
          </cell>
        </row>
        <row r="918">
          <cell r="B918">
            <v>916</v>
          </cell>
        </row>
        <row r="919">
          <cell r="B919">
            <v>917</v>
          </cell>
        </row>
        <row r="920">
          <cell r="B920">
            <v>918</v>
          </cell>
        </row>
        <row r="921">
          <cell r="B921">
            <v>919</v>
          </cell>
        </row>
        <row r="922">
          <cell r="B922">
            <v>920</v>
          </cell>
        </row>
        <row r="923">
          <cell r="B923">
            <v>921</v>
          </cell>
        </row>
        <row r="924">
          <cell r="B924">
            <v>922</v>
          </cell>
        </row>
        <row r="925">
          <cell r="B925">
            <v>923</v>
          </cell>
        </row>
        <row r="926">
          <cell r="B926">
            <v>924</v>
          </cell>
        </row>
        <row r="927">
          <cell r="B927">
            <v>925</v>
          </cell>
        </row>
        <row r="928">
          <cell r="B928">
            <v>926</v>
          </cell>
        </row>
        <row r="929">
          <cell r="B929">
            <v>927</v>
          </cell>
        </row>
        <row r="930">
          <cell r="B930">
            <v>928</v>
          </cell>
        </row>
        <row r="931">
          <cell r="B931">
            <v>929</v>
          </cell>
        </row>
        <row r="932">
          <cell r="B932">
            <v>930</v>
          </cell>
        </row>
        <row r="933">
          <cell r="B933">
            <v>931</v>
          </cell>
        </row>
        <row r="934">
          <cell r="B934">
            <v>932</v>
          </cell>
        </row>
        <row r="935">
          <cell r="B935">
            <v>933</v>
          </cell>
        </row>
        <row r="936">
          <cell r="B936">
            <v>934</v>
          </cell>
        </row>
        <row r="937">
          <cell r="B937">
            <v>935</v>
          </cell>
        </row>
        <row r="938">
          <cell r="B938">
            <v>936</v>
          </cell>
        </row>
        <row r="939">
          <cell r="B939">
            <v>937</v>
          </cell>
        </row>
        <row r="940">
          <cell r="B940">
            <v>938</v>
          </cell>
        </row>
        <row r="941">
          <cell r="B941">
            <v>939</v>
          </cell>
        </row>
        <row r="942">
          <cell r="B942">
            <v>940</v>
          </cell>
        </row>
        <row r="943">
          <cell r="B943">
            <v>941</v>
          </cell>
        </row>
        <row r="944">
          <cell r="B944">
            <v>942</v>
          </cell>
        </row>
        <row r="945">
          <cell r="B945">
            <v>943</v>
          </cell>
        </row>
        <row r="946">
          <cell r="B946">
            <v>944</v>
          </cell>
        </row>
        <row r="947">
          <cell r="B947">
            <v>945</v>
          </cell>
        </row>
        <row r="948">
          <cell r="B948">
            <v>946</v>
          </cell>
        </row>
        <row r="949">
          <cell r="B949">
            <v>947</v>
          </cell>
        </row>
        <row r="950">
          <cell r="B950">
            <v>948</v>
          </cell>
        </row>
        <row r="951">
          <cell r="B951">
            <v>949</v>
          </cell>
        </row>
        <row r="952">
          <cell r="B952">
            <v>950</v>
          </cell>
        </row>
        <row r="953">
          <cell r="B953">
            <v>951</v>
          </cell>
        </row>
        <row r="954">
          <cell r="B954">
            <v>952</v>
          </cell>
        </row>
        <row r="955">
          <cell r="B955">
            <v>953</v>
          </cell>
        </row>
        <row r="956">
          <cell r="B956">
            <v>954</v>
          </cell>
        </row>
        <row r="957">
          <cell r="B957">
            <v>955</v>
          </cell>
        </row>
        <row r="958">
          <cell r="B958">
            <v>956</v>
          </cell>
        </row>
        <row r="959">
          <cell r="B959">
            <v>957</v>
          </cell>
        </row>
        <row r="960">
          <cell r="B960">
            <v>958</v>
          </cell>
        </row>
        <row r="961">
          <cell r="B961">
            <v>959</v>
          </cell>
        </row>
        <row r="962">
          <cell r="B962">
            <v>960</v>
          </cell>
        </row>
        <row r="963">
          <cell r="B963">
            <v>961</v>
          </cell>
        </row>
        <row r="964">
          <cell r="B964">
            <v>962</v>
          </cell>
        </row>
        <row r="965">
          <cell r="B965">
            <v>963</v>
          </cell>
        </row>
        <row r="966">
          <cell r="B966">
            <v>964</v>
          </cell>
        </row>
        <row r="967">
          <cell r="B967">
            <v>965</v>
          </cell>
        </row>
        <row r="968">
          <cell r="B968">
            <v>966</v>
          </cell>
        </row>
        <row r="969">
          <cell r="B969">
            <v>967</v>
          </cell>
        </row>
        <row r="970">
          <cell r="B970">
            <v>968</v>
          </cell>
        </row>
        <row r="971">
          <cell r="B971">
            <v>969</v>
          </cell>
        </row>
        <row r="972">
          <cell r="B972">
            <v>970</v>
          </cell>
        </row>
        <row r="973">
          <cell r="B973">
            <v>971</v>
          </cell>
        </row>
        <row r="974">
          <cell r="B974">
            <v>972</v>
          </cell>
        </row>
        <row r="975">
          <cell r="B975">
            <v>973</v>
          </cell>
        </row>
        <row r="976">
          <cell r="B976">
            <v>974</v>
          </cell>
        </row>
        <row r="977">
          <cell r="B977">
            <v>975</v>
          </cell>
        </row>
        <row r="978">
          <cell r="B978">
            <v>976</v>
          </cell>
        </row>
        <row r="979">
          <cell r="B979">
            <v>977</v>
          </cell>
        </row>
        <row r="980">
          <cell r="B980">
            <v>978</v>
          </cell>
        </row>
        <row r="981">
          <cell r="B981">
            <v>979</v>
          </cell>
        </row>
        <row r="982">
          <cell r="B982">
            <v>980</v>
          </cell>
        </row>
        <row r="983">
          <cell r="B983">
            <v>981</v>
          </cell>
        </row>
        <row r="984">
          <cell r="B984">
            <v>982</v>
          </cell>
        </row>
        <row r="985">
          <cell r="B985">
            <v>983</v>
          </cell>
        </row>
        <row r="986">
          <cell r="B986">
            <v>984</v>
          </cell>
        </row>
        <row r="987">
          <cell r="B987">
            <v>985</v>
          </cell>
        </row>
        <row r="988">
          <cell r="B988">
            <v>986</v>
          </cell>
        </row>
        <row r="989">
          <cell r="B989">
            <v>987</v>
          </cell>
        </row>
        <row r="990">
          <cell r="B990">
            <v>988</v>
          </cell>
        </row>
        <row r="991">
          <cell r="B991">
            <v>989</v>
          </cell>
        </row>
        <row r="992">
          <cell r="B992">
            <v>990</v>
          </cell>
        </row>
        <row r="993">
          <cell r="B993">
            <v>991</v>
          </cell>
        </row>
        <row r="994">
          <cell r="B994">
            <v>992</v>
          </cell>
        </row>
        <row r="995">
          <cell r="B995">
            <v>993</v>
          </cell>
        </row>
        <row r="996">
          <cell r="B996">
            <v>994</v>
          </cell>
        </row>
        <row r="997">
          <cell r="B997">
            <v>995</v>
          </cell>
        </row>
        <row r="998">
          <cell r="B998">
            <v>996</v>
          </cell>
        </row>
        <row r="999">
          <cell r="B999">
            <v>997</v>
          </cell>
        </row>
        <row r="1000">
          <cell r="B1000">
            <v>998</v>
          </cell>
        </row>
        <row r="1001">
          <cell r="B1001">
            <v>999</v>
          </cell>
        </row>
        <row r="1002">
          <cell r="B1002">
            <v>1000</v>
          </cell>
        </row>
        <row r="1003">
          <cell r="B1003">
            <v>1001</v>
          </cell>
        </row>
        <row r="1004">
          <cell r="B1004">
            <v>1002</v>
          </cell>
        </row>
        <row r="1005">
          <cell r="B1005">
            <v>1003</v>
          </cell>
        </row>
        <row r="1006">
          <cell r="B1006">
            <v>1004</v>
          </cell>
        </row>
        <row r="1007">
          <cell r="B1007">
            <v>1005</v>
          </cell>
        </row>
        <row r="1008">
          <cell r="B1008">
            <v>1006</v>
          </cell>
        </row>
        <row r="1009">
          <cell r="B1009">
            <v>1007</v>
          </cell>
        </row>
        <row r="1010">
          <cell r="B1010">
            <v>1008</v>
          </cell>
        </row>
        <row r="1011">
          <cell r="B1011">
            <v>1009</v>
          </cell>
        </row>
        <row r="1012">
          <cell r="B1012">
            <v>1010</v>
          </cell>
        </row>
        <row r="1013">
          <cell r="B1013">
            <v>1011</v>
          </cell>
        </row>
        <row r="1014">
          <cell r="B1014">
            <v>1012</v>
          </cell>
        </row>
        <row r="1015">
          <cell r="B1015">
            <v>1013</v>
          </cell>
        </row>
        <row r="1016">
          <cell r="B1016">
            <v>1014</v>
          </cell>
        </row>
        <row r="1017">
          <cell r="B1017">
            <v>1015</v>
          </cell>
        </row>
        <row r="1018">
          <cell r="B1018">
            <v>1016</v>
          </cell>
        </row>
        <row r="1019">
          <cell r="B1019">
            <v>1017</v>
          </cell>
        </row>
        <row r="1020">
          <cell r="B1020">
            <v>1018</v>
          </cell>
        </row>
        <row r="1021">
          <cell r="B1021">
            <v>1019</v>
          </cell>
        </row>
        <row r="1022">
          <cell r="B1022">
            <v>1020</v>
          </cell>
        </row>
        <row r="1023">
          <cell r="B1023">
            <v>1021</v>
          </cell>
        </row>
        <row r="1024">
          <cell r="B1024">
            <v>1022</v>
          </cell>
        </row>
        <row r="1025">
          <cell r="B1025">
            <v>1023</v>
          </cell>
        </row>
        <row r="1026">
          <cell r="B1026">
            <v>1024</v>
          </cell>
        </row>
        <row r="1027">
          <cell r="B1027">
            <v>1025</v>
          </cell>
        </row>
        <row r="1028">
          <cell r="B1028">
            <v>1026</v>
          </cell>
        </row>
        <row r="1029">
          <cell r="B1029">
            <v>1027</v>
          </cell>
        </row>
        <row r="1030">
          <cell r="B1030">
            <v>1028</v>
          </cell>
        </row>
        <row r="1031">
          <cell r="B1031">
            <v>1029</v>
          </cell>
        </row>
        <row r="1032">
          <cell r="B1032">
            <v>1030</v>
          </cell>
        </row>
        <row r="1033">
          <cell r="B1033">
            <v>1031</v>
          </cell>
        </row>
        <row r="1034">
          <cell r="B1034">
            <v>1032</v>
          </cell>
        </row>
        <row r="1035">
          <cell r="B1035">
            <v>1033</v>
          </cell>
        </row>
        <row r="1036">
          <cell r="B1036">
            <v>1034</v>
          </cell>
        </row>
        <row r="1037">
          <cell r="B1037">
            <v>1035</v>
          </cell>
        </row>
        <row r="1038">
          <cell r="B1038">
            <v>1036</v>
          </cell>
        </row>
        <row r="1039">
          <cell r="B1039">
            <v>1037</v>
          </cell>
        </row>
        <row r="1040">
          <cell r="B1040">
            <v>1038</v>
          </cell>
        </row>
        <row r="1041">
          <cell r="B1041">
            <v>1039</v>
          </cell>
        </row>
        <row r="1042">
          <cell r="B1042">
            <v>1040</v>
          </cell>
        </row>
        <row r="1043">
          <cell r="B1043">
            <v>1041</v>
          </cell>
        </row>
        <row r="1044">
          <cell r="B1044">
            <v>1042</v>
          </cell>
        </row>
        <row r="1045">
          <cell r="B1045">
            <v>1043</v>
          </cell>
        </row>
        <row r="1046">
          <cell r="B1046">
            <v>1044</v>
          </cell>
        </row>
        <row r="1047">
          <cell r="B1047">
            <v>1045</v>
          </cell>
        </row>
        <row r="1048">
          <cell r="B1048">
            <v>1046</v>
          </cell>
        </row>
        <row r="1049">
          <cell r="B1049">
            <v>1047</v>
          </cell>
        </row>
        <row r="1050">
          <cell r="B1050">
            <v>1048</v>
          </cell>
        </row>
        <row r="1051">
          <cell r="B1051">
            <v>1049</v>
          </cell>
        </row>
        <row r="1052">
          <cell r="B1052">
            <v>1050</v>
          </cell>
        </row>
        <row r="1053">
          <cell r="B1053">
            <v>1051</v>
          </cell>
        </row>
        <row r="1054">
          <cell r="B1054">
            <v>1052</v>
          </cell>
        </row>
        <row r="1055">
          <cell r="B1055">
            <v>1053</v>
          </cell>
        </row>
        <row r="1056">
          <cell r="B1056">
            <v>1054</v>
          </cell>
        </row>
        <row r="1057">
          <cell r="B1057">
            <v>1055</v>
          </cell>
        </row>
        <row r="1058">
          <cell r="B1058">
            <v>1056</v>
          </cell>
        </row>
        <row r="1059">
          <cell r="B1059">
            <v>1057</v>
          </cell>
        </row>
        <row r="1060">
          <cell r="B1060">
            <v>1058</v>
          </cell>
        </row>
        <row r="1061">
          <cell r="B1061">
            <v>1059</v>
          </cell>
        </row>
        <row r="1062">
          <cell r="B1062">
            <v>1060</v>
          </cell>
        </row>
        <row r="1063">
          <cell r="B1063">
            <v>1061</v>
          </cell>
        </row>
        <row r="1064">
          <cell r="B1064">
            <v>1062</v>
          </cell>
        </row>
        <row r="1065">
          <cell r="B1065">
            <v>1063</v>
          </cell>
        </row>
        <row r="1066">
          <cell r="B1066">
            <v>1064</v>
          </cell>
        </row>
        <row r="1067">
          <cell r="B1067">
            <v>1065</v>
          </cell>
        </row>
        <row r="1068">
          <cell r="B1068">
            <v>1066</v>
          </cell>
        </row>
        <row r="1069">
          <cell r="B1069">
            <v>1067</v>
          </cell>
        </row>
        <row r="1070">
          <cell r="B1070">
            <v>1068</v>
          </cell>
        </row>
        <row r="1071">
          <cell r="B1071">
            <v>1069</v>
          </cell>
        </row>
        <row r="1072">
          <cell r="B1072">
            <v>1070</v>
          </cell>
        </row>
        <row r="1073">
          <cell r="B1073">
            <v>1071</v>
          </cell>
        </row>
        <row r="1074">
          <cell r="B1074">
            <v>1072</v>
          </cell>
        </row>
        <row r="1075">
          <cell r="B1075">
            <v>1073</v>
          </cell>
        </row>
        <row r="1076">
          <cell r="B1076">
            <v>1074</v>
          </cell>
        </row>
        <row r="1077">
          <cell r="B1077">
            <v>1075</v>
          </cell>
        </row>
        <row r="1078">
          <cell r="B1078">
            <v>1076</v>
          </cell>
        </row>
        <row r="1079">
          <cell r="B1079">
            <v>1077</v>
          </cell>
        </row>
        <row r="1080">
          <cell r="B1080">
            <v>1078</v>
          </cell>
        </row>
        <row r="1081">
          <cell r="B1081">
            <v>1079</v>
          </cell>
        </row>
        <row r="1082">
          <cell r="B1082">
            <v>1080</v>
          </cell>
        </row>
        <row r="1083">
          <cell r="B1083">
            <v>1081</v>
          </cell>
        </row>
        <row r="1084">
          <cell r="B1084">
            <v>1082</v>
          </cell>
        </row>
        <row r="1085">
          <cell r="B1085">
            <v>1083</v>
          </cell>
        </row>
        <row r="1086">
          <cell r="B1086">
            <v>1084</v>
          </cell>
        </row>
        <row r="1087">
          <cell r="B1087">
            <v>1085</v>
          </cell>
        </row>
        <row r="1088">
          <cell r="B1088">
            <v>1086</v>
          </cell>
        </row>
        <row r="1089">
          <cell r="B1089">
            <v>1087</v>
          </cell>
        </row>
        <row r="1090">
          <cell r="B1090">
            <v>1088</v>
          </cell>
        </row>
        <row r="1091">
          <cell r="B1091">
            <v>1089</v>
          </cell>
        </row>
        <row r="1092">
          <cell r="B1092">
            <v>1090</v>
          </cell>
        </row>
        <row r="1093">
          <cell r="B1093">
            <v>1091</v>
          </cell>
        </row>
        <row r="1094">
          <cell r="B1094">
            <v>1092</v>
          </cell>
        </row>
        <row r="1095">
          <cell r="B1095">
            <v>1093</v>
          </cell>
        </row>
        <row r="1096">
          <cell r="B1096">
            <v>1094</v>
          </cell>
        </row>
        <row r="1097">
          <cell r="B1097">
            <v>1095</v>
          </cell>
        </row>
        <row r="1098">
          <cell r="B1098">
            <v>1096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 tint="0.39997558519241921"/>
  </sheetPr>
  <dimension ref="B1:AL56"/>
  <sheetViews>
    <sheetView tabSelected="1" view="pageBreakPreview" zoomScale="90" zoomScaleNormal="100" zoomScaleSheetLayoutView="90" workbookViewId="0">
      <selection activeCell="L13" sqref="L13"/>
    </sheetView>
  </sheetViews>
  <sheetFormatPr defaultRowHeight="15" x14ac:dyDescent="0.25"/>
  <cols>
    <col min="1" max="1" width="1" customWidth="1"/>
    <col min="2" max="2" width="11.5703125" bestFit="1" customWidth="1"/>
    <col min="3" max="3" width="16.140625" bestFit="1" customWidth="1"/>
    <col min="4" max="4" width="12.5703125" bestFit="1" customWidth="1"/>
    <col min="5" max="5" width="12.42578125" bestFit="1" customWidth="1"/>
    <col min="6" max="7" width="1.5703125" bestFit="1" customWidth="1"/>
    <col min="8" max="8" width="9.28515625" bestFit="1" customWidth="1"/>
    <col min="9" max="9" width="30.42578125" bestFit="1" customWidth="1"/>
    <col min="10" max="10" width="14.140625" customWidth="1"/>
    <col min="11" max="11" width="11.28515625" bestFit="1" customWidth="1"/>
    <col min="12" max="12" width="12.5703125" bestFit="1" customWidth="1"/>
    <col min="13" max="13" width="13.28515625" style="3" bestFit="1" customWidth="1"/>
    <col min="14" max="14" width="1.5703125" bestFit="1" customWidth="1"/>
    <col min="15" max="15" width="10.5703125" customWidth="1"/>
    <col min="16" max="16" width="9.85546875" bestFit="1" customWidth="1"/>
    <col min="17" max="17" width="18" bestFit="1" customWidth="1"/>
    <col min="18" max="18" width="11.28515625" bestFit="1" customWidth="1"/>
    <col min="19" max="19" width="24.7109375" bestFit="1" customWidth="1"/>
    <col min="21" max="21" width="6.85546875" bestFit="1" customWidth="1"/>
    <col min="22" max="22" width="11" bestFit="1" customWidth="1"/>
    <col min="23" max="23" width="11.28515625" bestFit="1" customWidth="1"/>
    <col min="24" max="24" width="11" bestFit="1" customWidth="1"/>
    <col min="26" max="26" width="1.5703125" bestFit="1" customWidth="1"/>
    <col min="27" max="27" width="10.28515625" bestFit="1" customWidth="1"/>
    <col min="28" max="28" width="26.42578125" bestFit="1" customWidth="1"/>
    <col min="29" max="29" width="16.5703125" bestFit="1" customWidth="1"/>
    <col min="30" max="30" width="10" bestFit="1" customWidth="1"/>
    <col min="31" max="31" width="10.28515625" bestFit="1" customWidth="1"/>
    <col min="32" max="32" width="11.28515625" bestFit="1" customWidth="1"/>
    <col min="33" max="33" width="1.5703125" bestFit="1" customWidth="1"/>
    <col min="35" max="35" width="12.7109375" bestFit="1" customWidth="1"/>
    <col min="36" max="36" width="17.85546875" bestFit="1" customWidth="1"/>
    <col min="37" max="37" width="10.140625" bestFit="1" customWidth="1"/>
    <col min="38" max="38" width="24.5703125" bestFit="1" customWidth="1"/>
  </cols>
  <sheetData>
    <row r="1" spans="2:38" ht="15" customHeight="1" thickBot="1" x14ac:dyDescent="0.3">
      <c r="B1" s="1"/>
      <c r="C1" s="1"/>
      <c r="D1" s="1"/>
      <c r="E1" s="2"/>
      <c r="F1" t="s">
        <v>0</v>
      </c>
      <c r="X1" s="4"/>
      <c r="Y1" s="4"/>
    </row>
    <row r="2" spans="2:38" ht="12.75" customHeight="1" x14ac:dyDescent="0.25">
      <c r="B2" s="5" t="s">
        <v>1</v>
      </c>
      <c r="C2" s="6"/>
      <c r="D2" s="6"/>
      <c r="E2" s="7"/>
      <c r="G2" s="8" t="s">
        <v>0</v>
      </c>
      <c r="H2" s="8"/>
      <c r="I2" s="8"/>
      <c r="J2" s="8"/>
      <c r="K2" s="8"/>
      <c r="L2" s="8"/>
      <c r="M2" s="8"/>
      <c r="N2" s="8" t="s">
        <v>0</v>
      </c>
      <c r="U2" s="156" t="s">
        <v>1</v>
      </c>
      <c r="V2" s="157"/>
      <c r="W2" s="157"/>
      <c r="X2" s="158"/>
      <c r="Y2" s="9"/>
      <c r="Z2" s="8" t="s">
        <v>0</v>
      </c>
      <c r="AA2" s="8"/>
      <c r="AB2" s="8"/>
      <c r="AC2" s="8"/>
      <c r="AD2" s="8"/>
      <c r="AE2" s="8"/>
      <c r="AF2" s="8"/>
      <c r="AG2" s="8" t="s">
        <v>0</v>
      </c>
    </row>
    <row r="3" spans="2:38" x14ac:dyDescent="0.25">
      <c r="B3" s="12"/>
      <c r="C3" s="13" t="s">
        <v>2</v>
      </c>
      <c r="D3" s="10" t="s">
        <v>3</v>
      </c>
      <c r="E3" s="11"/>
      <c r="G3" s="8"/>
      <c r="N3" s="8"/>
      <c r="U3" s="14"/>
      <c r="V3" s="15" t="s">
        <v>4</v>
      </c>
      <c r="W3" s="16" t="s">
        <v>5</v>
      </c>
      <c r="X3" s="17"/>
      <c r="Y3" s="18"/>
      <c r="Z3" s="8"/>
      <c r="AA3" s="19"/>
      <c r="AB3" s="20"/>
      <c r="AC3" s="20"/>
      <c r="AD3" s="20"/>
      <c r="AE3" s="20"/>
      <c r="AF3" s="19">
        <v>42723.343615162034</v>
      </c>
      <c r="AG3" s="8"/>
    </row>
    <row r="4" spans="2:38" x14ac:dyDescent="0.25">
      <c r="B4" s="23"/>
      <c r="C4" s="24" t="s">
        <v>6</v>
      </c>
      <c r="D4" s="21" t="s">
        <v>6</v>
      </c>
      <c r="E4" s="22" t="s">
        <v>7</v>
      </c>
      <c r="G4" s="8"/>
      <c r="H4" s="25" t="s">
        <v>8</v>
      </c>
      <c r="I4" s="26"/>
      <c r="J4" s="26"/>
      <c r="K4" s="26"/>
      <c r="L4" s="26"/>
      <c r="M4" s="27"/>
      <c r="N4" s="8"/>
      <c r="U4" s="28"/>
      <c r="V4" s="29" t="s">
        <v>6</v>
      </c>
      <c r="W4" s="30" t="s">
        <v>6</v>
      </c>
      <c r="X4" s="31" t="s">
        <v>7</v>
      </c>
      <c r="Y4" s="18"/>
      <c r="Z4" s="8"/>
      <c r="AA4" s="20"/>
      <c r="AB4" s="20"/>
      <c r="AC4" s="20"/>
      <c r="AD4" s="20"/>
      <c r="AE4" s="20"/>
      <c r="AF4" s="20"/>
      <c r="AG4" s="8"/>
    </row>
    <row r="5" spans="2:38" x14ac:dyDescent="0.25">
      <c r="B5" s="34" t="s">
        <v>9</v>
      </c>
      <c r="C5" s="35" t="s">
        <v>10</v>
      </c>
      <c r="D5" s="32" t="s">
        <v>10</v>
      </c>
      <c r="E5" s="33" t="s">
        <v>10</v>
      </c>
      <c r="G5" s="8"/>
      <c r="H5" s="36" t="s">
        <v>11</v>
      </c>
      <c r="I5" s="37"/>
      <c r="J5" s="37"/>
      <c r="K5" s="37"/>
      <c r="L5" s="37"/>
      <c r="M5" s="38"/>
      <c r="N5" s="8"/>
      <c r="U5" s="39" t="s">
        <v>9</v>
      </c>
      <c r="V5" s="40" t="s">
        <v>10</v>
      </c>
      <c r="W5" s="41" t="s">
        <v>10</v>
      </c>
      <c r="X5" s="42" t="s">
        <v>10</v>
      </c>
      <c r="Y5" s="18"/>
      <c r="Z5" s="8"/>
      <c r="AA5" s="25" t="s">
        <v>8</v>
      </c>
      <c r="AB5" s="26"/>
      <c r="AC5" s="26"/>
      <c r="AD5" s="26"/>
      <c r="AE5" s="26"/>
      <c r="AF5" s="26"/>
      <c r="AG5" s="8"/>
    </row>
    <row r="6" spans="2:38" x14ac:dyDescent="0.25">
      <c r="B6" s="44">
        <f>Data!A1</f>
        <v>42736</v>
      </c>
      <c r="C6" s="45">
        <f>SUM('503 - 60'!Z19:AC19)</f>
        <v>-4663597.172117251</v>
      </c>
      <c r="D6" s="45">
        <f>SUM('504 - 60'!Z19:AC19)</f>
        <v>-3342264.9492000001</v>
      </c>
      <c r="E6" s="46">
        <f>SUM(C6:D6)</f>
        <v>-8005862.1213172507</v>
      </c>
      <c r="G6" s="8"/>
      <c r="H6" s="36" t="str">
        <f>CONCATENATE("For Twelve Months Ended ",TEXT(B50,"mm/d/yyyy"))</f>
        <v>For Twelve Months Ended 12/31/2017</v>
      </c>
      <c r="I6" s="37"/>
      <c r="J6" s="37"/>
      <c r="K6" s="37"/>
      <c r="L6" s="37"/>
      <c r="M6" s="38"/>
      <c r="N6" s="8"/>
      <c r="U6" s="43">
        <v>42370</v>
      </c>
      <c r="V6" s="47">
        <v>32867.589908785303</v>
      </c>
      <c r="W6" s="48">
        <v>121829.23472464024</v>
      </c>
      <c r="X6" s="49">
        <v>154696.82463342554</v>
      </c>
      <c r="Y6" s="50"/>
      <c r="Z6" s="8"/>
      <c r="AA6" s="25" t="s">
        <v>11</v>
      </c>
      <c r="AB6" s="26"/>
      <c r="AC6" s="26"/>
      <c r="AD6" s="26"/>
      <c r="AE6" s="26"/>
      <c r="AF6" s="26"/>
      <c r="AG6" s="8"/>
    </row>
    <row r="7" spans="2:38" x14ac:dyDescent="0.25">
      <c r="B7" s="51">
        <f>DATE(YEAR(B6),MONTH(B6)+1,1)</f>
        <v>42767</v>
      </c>
      <c r="C7" s="45">
        <f>SUM('503 - 60'!Z20:AC20)</f>
        <v>-1830991.0016812012</v>
      </c>
      <c r="D7" s="45">
        <f>SUM('504 - 60'!Z20:AC20)</f>
        <v>-1232861.2070500003</v>
      </c>
      <c r="E7" s="46">
        <f t="shared" ref="E7:E17" si="0">SUM(C7:D7)</f>
        <v>-3063852.2087312015</v>
      </c>
      <c r="G7" s="8"/>
      <c r="H7" s="36" t="s">
        <v>12</v>
      </c>
      <c r="I7" s="37"/>
      <c r="J7" s="37"/>
      <c r="K7" s="37"/>
      <c r="L7" s="37"/>
      <c r="M7" s="38"/>
      <c r="N7" s="8"/>
      <c r="U7" s="43">
        <v>42401</v>
      </c>
      <c r="V7" s="48">
        <v>472928.20939142461</v>
      </c>
      <c r="W7" s="48">
        <v>352780.67449185281</v>
      </c>
      <c r="X7" s="49">
        <v>825708.88388327742</v>
      </c>
      <c r="Y7" s="50"/>
      <c r="Z7" s="52"/>
      <c r="AA7" s="36" t="s">
        <v>59</v>
      </c>
      <c r="AB7" s="37"/>
      <c r="AC7" s="37"/>
      <c r="AD7" s="37"/>
      <c r="AE7" s="37"/>
      <c r="AF7" s="37"/>
      <c r="AG7" s="8"/>
    </row>
    <row r="8" spans="2:38" x14ac:dyDescent="0.25">
      <c r="B8" s="51">
        <f t="shared" ref="B8:B16" si="1">DATE(YEAR(B7),MONTH(B7)+1,1)</f>
        <v>42795</v>
      </c>
      <c r="C8" s="45">
        <f>SUM('503 - 60'!Z21:AC21)</f>
        <v>763116.02451985015</v>
      </c>
      <c r="D8" s="45">
        <f>SUM('504 - 60'!Z21:AC21)</f>
        <v>528667.39665000013</v>
      </c>
      <c r="E8" s="46">
        <f t="shared" si="0"/>
        <v>1291783.4211698503</v>
      </c>
      <c r="G8" s="8"/>
      <c r="H8" s="20"/>
      <c r="I8" s="20"/>
      <c r="J8" s="20"/>
      <c r="K8" s="53"/>
      <c r="L8" s="20"/>
      <c r="M8" s="54"/>
      <c r="N8" s="8"/>
      <c r="P8" s="159" t="s">
        <v>11</v>
      </c>
      <c r="Q8" s="160"/>
      <c r="R8" s="160"/>
      <c r="S8" s="161"/>
      <c r="U8" s="43">
        <v>42430</v>
      </c>
      <c r="V8" s="48">
        <v>100942.95995671232</v>
      </c>
      <c r="W8" s="48">
        <v>211852.1940222038</v>
      </c>
      <c r="X8" s="49">
        <v>312795.15397891612</v>
      </c>
      <c r="Y8" s="50"/>
      <c r="Z8" s="8"/>
      <c r="AA8" s="25" t="s">
        <v>13</v>
      </c>
      <c r="AB8" s="26"/>
      <c r="AC8" s="26"/>
      <c r="AD8" s="26"/>
      <c r="AE8" s="26"/>
      <c r="AF8" s="26"/>
      <c r="AG8" s="8"/>
      <c r="AI8" s="159" t="s">
        <v>8</v>
      </c>
      <c r="AJ8" s="160"/>
      <c r="AK8" s="160"/>
      <c r="AL8" s="161"/>
    </row>
    <row r="9" spans="2:38" x14ac:dyDescent="0.25">
      <c r="B9" s="51">
        <f t="shared" si="1"/>
        <v>42826</v>
      </c>
      <c r="C9" s="45">
        <f>SUM('503 - 60'!Z22:AC22)</f>
        <v>829016.55600224971</v>
      </c>
      <c r="D9" s="45">
        <f>SUM('504 - 60'!Z22:AC22)</f>
        <v>372229.34579999995</v>
      </c>
      <c r="E9" s="46">
        <f t="shared" si="0"/>
        <v>1201245.9018022497</v>
      </c>
      <c r="G9" s="8"/>
      <c r="H9" s="55" t="s">
        <v>14</v>
      </c>
      <c r="I9" s="56" t="s">
        <v>15</v>
      </c>
      <c r="J9" s="56"/>
      <c r="K9" s="53"/>
      <c r="L9" s="57" t="s">
        <v>16</v>
      </c>
      <c r="M9" s="58" t="s">
        <v>17</v>
      </c>
      <c r="N9" s="8"/>
      <c r="P9" s="151" t="s">
        <v>59</v>
      </c>
      <c r="Q9" s="152"/>
      <c r="R9" s="152"/>
      <c r="S9" s="153"/>
      <c r="U9" s="43">
        <v>42461</v>
      </c>
      <c r="V9" s="48">
        <v>917470.4993704157</v>
      </c>
      <c r="W9" s="48">
        <v>617913.50980320503</v>
      </c>
      <c r="X9" s="49">
        <v>1535384.0091736207</v>
      </c>
      <c r="Y9" s="50"/>
      <c r="Z9" s="8"/>
      <c r="AA9" s="20"/>
      <c r="AB9" s="20"/>
      <c r="AC9" s="20"/>
      <c r="AD9" s="20"/>
      <c r="AE9" s="20"/>
      <c r="AF9" s="20"/>
      <c r="AG9" s="8"/>
      <c r="AI9" s="151" t="s">
        <v>11</v>
      </c>
      <c r="AJ9" s="152"/>
      <c r="AK9" s="152"/>
      <c r="AL9" s="153"/>
    </row>
    <row r="10" spans="2:38" x14ac:dyDescent="0.25">
      <c r="B10" s="51">
        <f t="shared" si="1"/>
        <v>42856</v>
      </c>
      <c r="C10" s="45">
        <f>SUM('503 - 60'!Z23:AC23)</f>
        <v>458466.12399249984</v>
      </c>
      <c r="D10" s="45">
        <f>SUM('504 - 60'!Z23:AC23)</f>
        <v>244412.68369999994</v>
      </c>
      <c r="E10" s="46">
        <f t="shared" si="0"/>
        <v>702878.80769249983</v>
      </c>
      <c r="G10" s="8"/>
      <c r="H10" s="20"/>
      <c r="I10" s="20"/>
      <c r="J10" s="20"/>
      <c r="K10" s="53"/>
      <c r="L10" s="20"/>
      <c r="M10" s="54"/>
      <c r="N10" s="8"/>
      <c r="P10" s="59"/>
      <c r="Q10" s="154" t="s">
        <v>18</v>
      </c>
      <c r="R10" s="154" t="s">
        <v>19</v>
      </c>
      <c r="S10" s="155" t="s">
        <v>20</v>
      </c>
      <c r="U10" s="43">
        <v>42491</v>
      </c>
      <c r="V10" s="48">
        <v>519135.15836859093</v>
      </c>
      <c r="W10" s="48">
        <v>300070.69432501914</v>
      </c>
      <c r="X10" s="49">
        <v>819205.85269361013</v>
      </c>
      <c r="Y10" s="50"/>
      <c r="Z10" s="8"/>
      <c r="AA10" s="20"/>
      <c r="AB10" s="20"/>
      <c r="AC10" s="20"/>
      <c r="AD10" s="20"/>
      <c r="AE10" s="20"/>
      <c r="AF10" s="20"/>
      <c r="AG10" s="8"/>
      <c r="AI10" s="59"/>
      <c r="AJ10" s="154" t="s">
        <v>18</v>
      </c>
      <c r="AK10" s="154" t="s">
        <v>19</v>
      </c>
      <c r="AL10" s="155" t="s">
        <v>20</v>
      </c>
    </row>
    <row r="11" spans="2:38" x14ac:dyDescent="0.25">
      <c r="B11" s="51">
        <f t="shared" si="1"/>
        <v>42887</v>
      </c>
      <c r="C11" s="45">
        <f>SUM('503 - 60'!Z24:AC24)</f>
        <v>250568.50007999997</v>
      </c>
      <c r="D11" s="45">
        <f>SUM('504 - 60'!Z24:AC24)</f>
        <v>108275.5239</v>
      </c>
      <c r="E11" s="46">
        <f t="shared" si="0"/>
        <v>358844.02397999994</v>
      </c>
      <c r="G11" s="8"/>
      <c r="H11" s="60"/>
      <c r="I11" s="55" t="s">
        <v>21</v>
      </c>
      <c r="J11" s="61"/>
      <c r="K11" s="53"/>
      <c r="L11" s="20"/>
      <c r="M11" s="54"/>
      <c r="N11" s="8"/>
      <c r="P11" s="59"/>
      <c r="Q11" s="154"/>
      <c r="R11" s="154"/>
      <c r="S11" s="155"/>
      <c r="U11" s="43">
        <v>42522</v>
      </c>
      <c r="V11" s="48">
        <v>114801.75681359443</v>
      </c>
      <c r="W11" s="48">
        <v>60116.072969910078</v>
      </c>
      <c r="X11" s="49">
        <v>174917.82978350451</v>
      </c>
      <c r="Y11" s="50"/>
      <c r="Z11" s="8"/>
      <c r="AA11" s="55" t="s">
        <v>14</v>
      </c>
      <c r="AB11" s="56" t="s">
        <v>15</v>
      </c>
      <c r="AC11" s="56"/>
      <c r="AD11" s="20"/>
      <c r="AE11" s="57" t="s">
        <v>16</v>
      </c>
      <c r="AF11" s="57" t="s">
        <v>17</v>
      </c>
      <c r="AG11" s="8"/>
      <c r="AI11" s="59"/>
      <c r="AJ11" s="154"/>
      <c r="AK11" s="154"/>
      <c r="AL11" s="155"/>
    </row>
    <row r="12" spans="2:38" x14ac:dyDescent="0.25">
      <c r="B12" s="51">
        <f t="shared" si="1"/>
        <v>42917</v>
      </c>
      <c r="C12" s="45">
        <f>SUM('503 - 60'!Z25:AC25)</f>
        <v>0</v>
      </c>
      <c r="D12" s="45">
        <f>SUM('504 - 60'!Z25:AC25)</f>
        <v>0</v>
      </c>
      <c r="E12" s="46">
        <f t="shared" si="0"/>
        <v>0</v>
      </c>
      <c r="G12" s="8"/>
      <c r="H12" s="20"/>
      <c r="I12" s="20" t="s">
        <v>22</v>
      </c>
      <c r="J12" s="20"/>
      <c r="K12" s="53"/>
      <c r="L12" s="20"/>
      <c r="M12" s="54"/>
      <c r="N12" s="8"/>
      <c r="P12" s="59" t="s">
        <v>23</v>
      </c>
      <c r="Q12" s="50">
        <v>11590534.153569695</v>
      </c>
      <c r="R12" s="62">
        <v>0.81515999999999988</v>
      </c>
      <c r="S12" s="63">
        <v>9448139.8206238709</v>
      </c>
      <c r="U12" s="43">
        <v>42552</v>
      </c>
      <c r="V12" s="48">
        <v>40942.88754970138</v>
      </c>
      <c r="W12" s="48">
        <v>4200.2892765934521</v>
      </c>
      <c r="X12" s="49">
        <v>45143.176826294832</v>
      </c>
      <c r="Y12" s="50"/>
      <c r="Z12" s="8"/>
      <c r="AA12" s="20"/>
      <c r="AB12" s="20"/>
      <c r="AC12" s="20"/>
      <c r="AD12" s="20"/>
      <c r="AE12" s="20"/>
      <c r="AF12" s="20"/>
      <c r="AG12" s="8"/>
      <c r="AI12" s="59" t="s">
        <v>24</v>
      </c>
      <c r="AJ12" s="50">
        <v>2247351.2243613368</v>
      </c>
      <c r="AK12" s="62">
        <v>1.2480800000000001</v>
      </c>
      <c r="AL12" s="63">
        <v>2804874.1161008975</v>
      </c>
    </row>
    <row r="13" spans="2:38" x14ac:dyDescent="0.25">
      <c r="B13" s="51">
        <f t="shared" si="1"/>
        <v>42948</v>
      </c>
      <c r="C13" s="45">
        <f>SUM('503 - 60'!Z26:AC26)</f>
        <v>0</v>
      </c>
      <c r="D13" s="45">
        <f>SUM('504 - 60'!Z26:AC26)</f>
        <v>107292.97005</v>
      </c>
      <c r="E13" s="46">
        <f t="shared" si="0"/>
        <v>107292.97005</v>
      </c>
      <c r="G13" s="8"/>
      <c r="H13" s="60">
        <v>1</v>
      </c>
      <c r="I13" s="20" t="s">
        <v>25</v>
      </c>
      <c r="J13" s="20"/>
      <c r="K13" s="53"/>
      <c r="L13" s="64">
        <f>C18</f>
        <v>-2478501.3927780525</v>
      </c>
      <c r="M13" s="54"/>
      <c r="N13" s="8"/>
      <c r="P13" s="59" t="s">
        <v>26</v>
      </c>
      <c r="Q13" s="50">
        <v>7057216.3128665444</v>
      </c>
      <c r="R13" s="62">
        <v>0.7815700000000001</v>
      </c>
      <c r="S13" s="63">
        <v>5515708.5536471056</v>
      </c>
      <c r="U13" s="43">
        <v>42583</v>
      </c>
      <c r="V13" s="48">
        <v>96044.574846251096</v>
      </c>
      <c r="W13" s="48">
        <v>30935.352579109138</v>
      </c>
      <c r="X13" s="49">
        <v>126979.92742536023</v>
      </c>
      <c r="Y13" s="50"/>
      <c r="Z13" s="8"/>
      <c r="AA13" s="60"/>
      <c r="AB13" s="55" t="s">
        <v>21</v>
      </c>
      <c r="AC13" s="61"/>
      <c r="AD13" s="20"/>
      <c r="AE13" s="20"/>
      <c r="AF13" s="20"/>
      <c r="AG13" s="8"/>
      <c r="AI13" s="59" t="s">
        <v>27</v>
      </c>
      <c r="AJ13" s="50">
        <v>1596275.8838281862</v>
      </c>
      <c r="AK13" s="62">
        <v>1.14466</v>
      </c>
      <c r="AL13" s="63">
        <v>1827193.1531827715</v>
      </c>
    </row>
    <row r="14" spans="2:38" x14ac:dyDescent="0.25">
      <c r="B14" s="51">
        <f t="shared" si="1"/>
        <v>42979</v>
      </c>
      <c r="C14" s="45">
        <f>SUM('503 - 60'!Z27:AC27)</f>
        <v>272141.09171999997</v>
      </c>
      <c r="D14" s="45">
        <f>SUM('504 - 60'!Z27:AC27)</f>
        <v>306879.07435000001</v>
      </c>
      <c r="E14" s="46">
        <f t="shared" si="0"/>
        <v>579020.16607000004</v>
      </c>
      <c r="G14" s="8"/>
      <c r="H14" s="20"/>
      <c r="I14" s="20"/>
      <c r="J14" s="20"/>
      <c r="K14" s="53"/>
      <c r="L14" s="20"/>
      <c r="M14" s="54"/>
      <c r="N14" s="8"/>
      <c r="P14" s="59" t="s">
        <v>28</v>
      </c>
      <c r="Q14" s="50">
        <v>18647750.466436237</v>
      </c>
      <c r="R14" s="65"/>
      <c r="S14" s="63">
        <v>14963848.374270976</v>
      </c>
      <c r="U14" s="43">
        <v>42614</v>
      </c>
      <c r="V14" s="48">
        <v>-113792.18170515505</v>
      </c>
      <c r="W14" s="48">
        <v>-79091.092681973634</v>
      </c>
      <c r="X14" s="49">
        <v>-192883.27438712868</v>
      </c>
      <c r="Y14" s="50"/>
      <c r="Z14" s="8"/>
      <c r="AA14" s="20"/>
      <c r="AB14" s="20"/>
      <c r="AC14" s="20"/>
      <c r="AD14" s="20"/>
      <c r="AE14" s="20"/>
      <c r="AF14" s="20"/>
      <c r="AG14" s="8"/>
      <c r="AI14" s="59" t="s">
        <v>28</v>
      </c>
      <c r="AJ14" s="50">
        <v>3843627.1081895232</v>
      </c>
      <c r="AK14" s="65"/>
      <c r="AL14" s="63">
        <v>4632067.2692836691</v>
      </c>
    </row>
    <row r="15" spans="2:38" x14ac:dyDescent="0.25">
      <c r="B15" s="51">
        <f t="shared" si="1"/>
        <v>43009</v>
      </c>
      <c r="C15" s="45">
        <f>SUM('503 - 60'!Z28:AC28)</f>
        <v>223474.96542760031</v>
      </c>
      <c r="D15" s="45">
        <f>SUM('504 - 60'!Z28:AC28)</f>
        <v>187791.35575000013</v>
      </c>
      <c r="E15" s="46">
        <f t="shared" si="0"/>
        <v>411266.32117760042</v>
      </c>
      <c r="G15" s="8"/>
      <c r="H15" s="60">
        <v>2</v>
      </c>
      <c r="I15" s="20" t="s">
        <v>29</v>
      </c>
      <c r="J15" s="20"/>
      <c r="K15" s="66">
        <f>+K28+0.29484</f>
        <v>0.79052999999999995</v>
      </c>
      <c r="L15" s="20"/>
      <c r="M15" s="54">
        <f>ROUND(L13*K15,2)</f>
        <v>-1959329.71</v>
      </c>
      <c r="N15" s="8"/>
      <c r="P15" s="59"/>
      <c r="Q15" s="65"/>
      <c r="R15" s="65"/>
      <c r="S15" s="67"/>
      <c r="U15" s="43">
        <v>42644</v>
      </c>
      <c r="V15" s="48">
        <v>66009.769861015084</v>
      </c>
      <c r="W15" s="48">
        <v>-24331.04568237206</v>
      </c>
      <c r="X15" s="49">
        <v>41678.724178643024</v>
      </c>
      <c r="Y15" s="50"/>
      <c r="Z15" s="8"/>
      <c r="AA15" s="20"/>
      <c r="AB15" s="20" t="s">
        <v>30</v>
      </c>
      <c r="AC15" s="20"/>
      <c r="AD15" s="20"/>
      <c r="AE15" s="20"/>
      <c r="AF15" s="20"/>
      <c r="AG15" s="8"/>
      <c r="AI15" s="59"/>
      <c r="AJ15" s="65"/>
      <c r="AK15" s="65"/>
      <c r="AL15" s="67"/>
    </row>
    <row r="16" spans="2:38" x14ac:dyDescent="0.25">
      <c r="B16" s="51">
        <f t="shared" si="1"/>
        <v>43040</v>
      </c>
      <c r="C16" s="45">
        <f>SUM('503 - 60'!Z29:AC29)</f>
        <v>1596714.2678810004</v>
      </c>
      <c r="D16" s="45">
        <f>SUM('504 - 60'!Z29:AC29)</f>
        <v>960053.24600000039</v>
      </c>
      <c r="E16" s="46">
        <f t="shared" si="0"/>
        <v>2556767.5138810007</v>
      </c>
      <c r="G16" s="8"/>
      <c r="H16" s="20"/>
      <c r="I16" s="20"/>
      <c r="J16" s="20"/>
      <c r="K16" s="53"/>
      <c r="L16" s="20"/>
      <c r="M16" s="54"/>
      <c r="N16" s="8"/>
      <c r="P16" s="151" t="s">
        <v>31</v>
      </c>
      <c r="Q16" s="152"/>
      <c r="R16" s="152"/>
      <c r="S16" s="153"/>
      <c r="U16" s="43">
        <v>42675</v>
      </c>
      <c r="V16" s="48">
        <v>0</v>
      </c>
      <c r="W16" s="48">
        <v>0</v>
      </c>
      <c r="X16" s="49">
        <v>0</v>
      </c>
      <c r="Y16" s="50"/>
      <c r="Z16" s="8"/>
      <c r="AA16" s="60">
        <v>1</v>
      </c>
      <c r="AB16" s="20" t="s">
        <v>25</v>
      </c>
      <c r="AC16" s="20"/>
      <c r="AD16" s="20"/>
      <c r="AE16" s="64">
        <v>2247351.2243613368</v>
      </c>
      <c r="AF16" s="20"/>
      <c r="AG16" s="8"/>
      <c r="AI16" s="151" t="s">
        <v>31</v>
      </c>
      <c r="AJ16" s="152"/>
      <c r="AK16" s="152"/>
      <c r="AL16" s="153"/>
    </row>
    <row r="17" spans="2:38" x14ac:dyDescent="0.25">
      <c r="B17" s="51">
        <f>DATE(YEAR(B16),MONTH(B16)+1,1)</f>
        <v>43070</v>
      </c>
      <c r="C17" s="45">
        <f>SUM('503 - 60'!Z30:AC30)</f>
        <v>-377410.74860280141</v>
      </c>
      <c r="D17" s="45">
        <f>SUM('504 - 60'!Z30:AC30)</f>
        <v>-993.60015000053681</v>
      </c>
      <c r="E17" s="46">
        <f t="shared" si="0"/>
        <v>-378404.34875280195</v>
      </c>
      <c r="G17" s="8"/>
      <c r="H17" s="20"/>
      <c r="I17" s="55" t="s">
        <v>32</v>
      </c>
      <c r="J17" s="20"/>
      <c r="K17" s="53"/>
      <c r="L17" s="20"/>
      <c r="M17" s="54"/>
      <c r="N17" s="8"/>
      <c r="P17" s="59"/>
      <c r="Q17" s="65"/>
      <c r="R17" s="65" t="s">
        <v>33</v>
      </c>
      <c r="S17" s="67"/>
      <c r="U17" s="43">
        <v>42735</v>
      </c>
      <c r="V17" s="48">
        <v>0</v>
      </c>
      <c r="W17" s="48">
        <v>0</v>
      </c>
      <c r="X17" s="68">
        <v>0</v>
      </c>
      <c r="Y17" s="50"/>
      <c r="Z17" s="8"/>
      <c r="AA17" s="20"/>
      <c r="AB17" s="20"/>
      <c r="AC17" s="20"/>
      <c r="AD17" s="20"/>
      <c r="AE17" s="20"/>
      <c r="AF17" s="20"/>
      <c r="AG17" s="8"/>
      <c r="AI17" s="59"/>
      <c r="AJ17" s="65"/>
      <c r="AK17" s="65" t="s">
        <v>33</v>
      </c>
      <c r="AL17" s="67"/>
    </row>
    <row r="18" spans="2:38" ht="15.75" thickBot="1" x14ac:dyDescent="0.3">
      <c r="B18" s="69" t="s">
        <v>7</v>
      </c>
      <c r="C18" s="70">
        <f>SUM(C6:C17)</f>
        <v>-2478501.3927780525</v>
      </c>
      <c r="D18" s="70">
        <f>SUM(D6:D17)</f>
        <v>-1760518.1602000005</v>
      </c>
      <c r="E18" s="71">
        <f>SUM(E6:E17)</f>
        <v>-4239019.5529780546</v>
      </c>
      <c r="F18" s="72"/>
      <c r="G18" s="8"/>
      <c r="H18" s="20"/>
      <c r="I18" s="20" t="s">
        <v>34</v>
      </c>
      <c r="J18" s="20"/>
      <c r="K18" s="53"/>
      <c r="L18" s="20"/>
      <c r="M18" s="54"/>
      <c r="N18" s="8"/>
      <c r="P18" s="59" t="s">
        <v>35</v>
      </c>
      <c r="Q18" s="50">
        <v>11590534.153569695</v>
      </c>
      <c r="R18" s="62">
        <v>0.55267999999999995</v>
      </c>
      <c r="S18" s="63">
        <v>6405856.4159948984</v>
      </c>
      <c r="U18" s="73" t="s">
        <v>7</v>
      </c>
      <c r="V18" s="74">
        <v>2247351.2243613368</v>
      </c>
      <c r="W18" s="74">
        <v>1596275.8838281862</v>
      </c>
      <c r="X18" s="75">
        <v>3843627.1081895232</v>
      </c>
      <c r="Y18" s="50"/>
      <c r="Z18" s="8"/>
      <c r="AA18" s="60">
        <v>2</v>
      </c>
      <c r="AB18" s="20" t="s">
        <v>29</v>
      </c>
      <c r="AC18" s="20"/>
      <c r="AD18" s="76">
        <v>1.2480800000000001</v>
      </c>
      <c r="AE18" s="20"/>
      <c r="AF18" s="54">
        <v>2804874.12</v>
      </c>
      <c r="AG18" s="8"/>
      <c r="AI18" s="59" t="s">
        <v>24</v>
      </c>
      <c r="AJ18" s="50">
        <v>2247351.2243613368</v>
      </c>
      <c r="AK18" s="62">
        <v>0</v>
      </c>
      <c r="AL18" s="63">
        <v>0</v>
      </c>
    </row>
    <row r="19" spans="2:38" x14ac:dyDescent="0.25">
      <c r="B19" s="1"/>
      <c r="C19" s="77"/>
      <c r="D19" s="77"/>
      <c r="E19" s="77"/>
      <c r="G19" s="8"/>
      <c r="H19" s="60">
        <v>3</v>
      </c>
      <c r="I19" s="20" t="s">
        <v>25</v>
      </c>
      <c r="J19" s="20"/>
      <c r="K19" s="53"/>
      <c r="L19" s="64">
        <f>D18</f>
        <v>-1760518.1602000005</v>
      </c>
      <c r="M19" s="54"/>
      <c r="N19" s="8"/>
      <c r="P19" s="59" t="s">
        <v>26</v>
      </c>
      <c r="Q19" s="50">
        <v>7057216.3128665444</v>
      </c>
      <c r="R19" s="62">
        <v>0.54978000000000005</v>
      </c>
      <c r="S19" s="63">
        <v>3879916.3844877691</v>
      </c>
      <c r="X19" s="72"/>
      <c r="Y19" s="72"/>
      <c r="Z19" s="8"/>
      <c r="AA19" s="20"/>
      <c r="AB19" s="20"/>
      <c r="AC19" s="20"/>
      <c r="AD19" s="20"/>
      <c r="AE19" s="20"/>
      <c r="AF19" s="20"/>
      <c r="AG19" s="8"/>
      <c r="AI19" s="59" t="s">
        <v>27</v>
      </c>
      <c r="AJ19" s="50">
        <v>1596275.8838281862</v>
      </c>
      <c r="AK19" s="62">
        <v>0</v>
      </c>
      <c r="AL19" s="63">
        <v>0</v>
      </c>
    </row>
    <row r="20" spans="2:38" ht="14.25" customHeight="1" x14ac:dyDescent="0.25">
      <c r="B20" s="142"/>
      <c r="C20" s="148"/>
      <c r="D20" s="148"/>
      <c r="E20" s="142"/>
      <c r="G20" s="8"/>
      <c r="H20" s="20"/>
      <c r="I20" s="20"/>
      <c r="J20" s="20"/>
      <c r="K20" s="53"/>
      <c r="L20" s="20"/>
      <c r="M20" s="54"/>
      <c r="N20" s="8"/>
      <c r="P20" s="78" t="s">
        <v>28</v>
      </c>
      <c r="Q20" s="79">
        <v>18647750.466436237</v>
      </c>
      <c r="R20" s="80"/>
      <c r="S20" s="81">
        <v>10285772.800482668</v>
      </c>
      <c r="Z20" s="8"/>
      <c r="AA20" s="20"/>
      <c r="AB20" s="20"/>
      <c r="AC20" s="20"/>
      <c r="AD20" s="20"/>
      <c r="AE20" s="20"/>
      <c r="AF20" s="20"/>
      <c r="AG20" s="8"/>
      <c r="AI20" s="78" t="s">
        <v>28</v>
      </c>
      <c r="AJ20" s="79">
        <v>3843627.1081895232</v>
      </c>
      <c r="AK20" s="80"/>
      <c r="AL20" s="81">
        <v>0</v>
      </c>
    </row>
    <row r="21" spans="2:38" x14ac:dyDescent="0.25">
      <c r="B21" s="142"/>
      <c r="C21" s="142"/>
      <c r="D21" s="142"/>
      <c r="E21" s="142"/>
      <c r="G21" s="8"/>
      <c r="H21" s="60">
        <v>4</v>
      </c>
      <c r="I21" s="20" t="s">
        <v>29</v>
      </c>
      <c r="J21" s="20"/>
      <c r="K21" s="66">
        <f>+K31+0.24608</f>
        <v>0.73912</v>
      </c>
      <c r="L21" s="82"/>
      <c r="M21" s="83">
        <f>ROUND(L19*K21,2)</f>
        <v>-1301234.18</v>
      </c>
      <c r="N21" s="8"/>
      <c r="Z21" s="8"/>
      <c r="AA21" s="20"/>
      <c r="AB21" s="20"/>
      <c r="AC21" s="20"/>
      <c r="AD21" s="20"/>
      <c r="AE21" s="20"/>
      <c r="AF21" s="20"/>
      <c r="AG21" s="8"/>
    </row>
    <row r="22" spans="2:38" x14ac:dyDescent="0.25">
      <c r="B22" s="4"/>
      <c r="C22" s="149"/>
      <c r="D22" s="4"/>
      <c r="E22" s="127"/>
      <c r="G22" s="8"/>
      <c r="H22" s="20"/>
      <c r="I22" s="20"/>
      <c r="J22" s="20"/>
      <c r="K22" s="53"/>
      <c r="L22" s="20"/>
      <c r="M22" s="54"/>
      <c r="N22" s="8"/>
      <c r="Z22" s="8"/>
      <c r="AA22" s="20"/>
      <c r="AB22" s="55" t="s">
        <v>32</v>
      </c>
      <c r="AC22" s="20"/>
      <c r="AD22" s="20"/>
      <c r="AE22" s="20"/>
      <c r="AF22" s="20"/>
      <c r="AG22" s="8"/>
    </row>
    <row r="23" spans="2:38" ht="15.75" thickBot="1" x14ac:dyDescent="0.3">
      <c r="B23" s="4"/>
      <c r="C23" s="127"/>
      <c r="D23" s="142"/>
      <c r="E23" s="142"/>
      <c r="F23" s="1"/>
      <c r="G23" s="8"/>
      <c r="H23" s="60">
        <v>5</v>
      </c>
      <c r="I23" s="84" t="s">
        <v>28</v>
      </c>
      <c r="J23" s="85"/>
      <c r="K23" s="86"/>
      <c r="L23" s="87">
        <f>SUM(L13,L19)</f>
        <v>-4239019.5529780528</v>
      </c>
      <c r="M23" s="88">
        <f>SUM(M15,M21)</f>
        <v>-3260563.8899999997</v>
      </c>
      <c r="N23" s="8"/>
      <c r="Z23" s="8"/>
      <c r="AA23" s="20"/>
      <c r="AB23" s="20"/>
      <c r="AC23" s="20"/>
      <c r="AD23" s="20"/>
      <c r="AE23" s="20"/>
      <c r="AF23" s="20"/>
      <c r="AG23" s="8"/>
    </row>
    <row r="24" spans="2:38" ht="15.75" thickTop="1" x14ac:dyDescent="0.25">
      <c r="B24" s="4"/>
      <c r="C24" s="127"/>
      <c r="D24" s="142"/>
      <c r="E24" s="142"/>
      <c r="F24" s="1"/>
      <c r="G24" s="8"/>
      <c r="H24" s="20"/>
      <c r="I24" s="20"/>
      <c r="J24" s="20"/>
      <c r="K24" s="53"/>
      <c r="L24" s="20"/>
      <c r="M24" s="54"/>
      <c r="N24" s="8"/>
      <c r="Y24" s="89"/>
      <c r="Z24" s="8"/>
      <c r="AA24" s="20"/>
      <c r="AB24" s="20" t="s">
        <v>36</v>
      </c>
      <c r="AC24" s="20"/>
      <c r="AD24" s="20"/>
      <c r="AE24" s="20"/>
      <c r="AF24" s="20"/>
      <c r="AG24" s="8"/>
    </row>
    <row r="25" spans="2:38" x14ac:dyDescent="0.25">
      <c r="B25" s="4"/>
      <c r="C25" s="127"/>
      <c r="D25" s="4"/>
      <c r="E25" s="127"/>
      <c r="F25" s="1"/>
      <c r="G25" s="8"/>
      <c r="H25" s="20"/>
      <c r="I25" s="55" t="s">
        <v>31</v>
      </c>
      <c r="J25" s="20"/>
      <c r="K25" s="53"/>
      <c r="L25" s="20"/>
      <c r="M25" s="54"/>
      <c r="N25" s="8"/>
      <c r="Y25" s="90"/>
      <c r="Z25" s="8"/>
      <c r="AA25" s="60">
        <v>3</v>
      </c>
      <c r="AB25" s="20" t="s">
        <v>25</v>
      </c>
      <c r="AC25" s="20"/>
      <c r="AD25" s="20"/>
      <c r="AE25" s="64">
        <v>1596275.8838281862</v>
      </c>
      <c r="AF25" s="20"/>
      <c r="AG25" s="8"/>
    </row>
    <row r="26" spans="2:38" x14ac:dyDescent="0.25">
      <c r="B26" s="4"/>
      <c r="C26" s="127"/>
      <c r="D26" s="142"/>
      <c r="E26" s="142"/>
      <c r="G26" s="8"/>
      <c r="H26" s="20"/>
      <c r="I26" s="20"/>
      <c r="J26" s="20"/>
      <c r="K26" s="53"/>
      <c r="L26" s="20"/>
      <c r="M26" s="54"/>
      <c r="N26" s="8"/>
      <c r="Y26" s="91"/>
      <c r="Z26" s="8"/>
      <c r="AA26" s="20"/>
      <c r="AB26" s="20"/>
      <c r="AC26" s="20"/>
      <c r="AD26" s="20"/>
      <c r="AE26" s="20"/>
      <c r="AF26" s="20"/>
      <c r="AG26" s="8"/>
    </row>
    <row r="27" spans="2:38" x14ac:dyDescent="0.25">
      <c r="B27" s="4"/>
      <c r="C27" s="127"/>
      <c r="D27" s="142"/>
      <c r="E27" s="142"/>
      <c r="G27" s="8"/>
      <c r="H27" s="60">
        <v>6</v>
      </c>
      <c r="I27" s="92" t="s">
        <v>37</v>
      </c>
      <c r="J27" s="92"/>
      <c r="K27" s="93"/>
      <c r="L27" s="92"/>
      <c r="M27" s="54"/>
      <c r="N27" s="8"/>
      <c r="V27" s="94"/>
      <c r="W27" s="95"/>
      <c r="X27" s="96"/>
      <c r="Y27" s="91"/>
      <c r="Z27" s="8"/>
      <c r="AA27" s="60">
        <v>4</v>
      </c>
      <c r="AB27" s="20" t="s">
        <v>29</v>
      </c>
      <c r="AC27" s="20"/>
      <c r="AD27" s="76">
        <v>1.14466</v>
      </c>
      <c r="AE27" s="82"/>
      <c r="AF27" s="83">
        <v>1827193.15</v>
      </c>
      <c r="AG27" s="8"/>
    </row>
    <row r="28" spans="2:38" x14ac:dyDescent="0.25">
      <c r="B28" s="4"/>
      <c r="C28" s="127"/>
      <c r="D28" s="4"/>
      <c r="E28" s="127"/>
      <c r="F28" s="97"/>
      <c r="G28" s="8"/>
      <c r="H28" s="60"/>
      <c r="I28" s="92" t="s">
        <v>38</v>
      </c>
      <c r="J28" s="92"/>
      <c r="K28" s="98">
        <v>0.49569000000000002</v>
      </c>
      <c r="L28" s="99">
        <f>L13</f>
        <v>-2478501.3927780525</v>
      </c>
      <c r="M28" s="100">
        <f>ROUND(K28*L28,2)</f>
        <v>-1228568.3600000001</v>
      </c>
      <c r="N28" s="8"/>
      <c r="V28" s="94"/>
      <c r="W28" s="95"/>
      <c r="X28" s="96"/>
      <c r="Y28" s="91"/>
      <c r="Z28" s="8"/>
      <c r="AA28" s="20"/>
      <c r="AB28" s="20"/>
      <c r="AC28" s="20"/>
      <c r="AD28" s="20"/>
      <c r="AE28" s="20"/>
      <c r="AF28" s="20"/>
      <c r="AG28" s="8"/>
    </row>
    <row r="29" spans="2:38" ht="15.75" thickBot="1" x14ac:dyDescent="0.3">
      <c r="B29" s="4"/>
      <c r="C29" s="127"/>
      <c r="D29" s="142"/>
      <c r="E29" s="142"/>
      <c r="G29" s="8"/>
      <c r="H29" s="20"/>
      <c r="I29" s="92"/>
      <c r="J29" s="92"/>
      <c r="K29" s="93"/>
      <c r="L29" s="92"/>
      <c r="M29" s="100"/>
      <c r="N29" s="8"/>
      <c r="Q29" s="143"/>
      <c r="U29" s="101"/>
      <c r="V29" s="94"/>
      <c r="W29" s="95"/>
      <c r="X29" s="96"/>
      <c r="Y29" s="91"/>
      <c r="Z29" s="8"/>
      <c r="AA29" s="60">
        <v>5</v>
      </c>
      <c r="AB29" s="20" t="s">
        <v>28</v>
      </c>
      <c r="AC29" s="20"/>
      <c r="AD29" s="20"/>
      <c r="AE29" s="102">
        <v>3843627.1081895232</v>
      </c>
      <c r="AF29" s="103">
        <v>4632067.2699999996</v>
      </c>
      <c r="AG29" s="8"/>
    </row>
    <row r="30" spans="2:38" ht="15.75" thickTop="1" x14ac:dyDescent="0.25">
      <c r="B30" s="4"/>
      <c r="C30" s="127"/>
      <c r="D30" s="142"/>
      <c r="E30" s="142"/>
      <c r="G30" s="8"/>
      <c r="H30" s="60">
        <v>7</v>
      </c>
      <c r="I30" s="92" t="s">
        <v>39</v>
      </c>
      <c r="J30" s="92"/>
      <c r="K30" s="93"/>
      <c r="L30" s="92"/>
      <c r="M30" s="100"/>
      <c r="N30" s="8"/>
      <c r="W30" s="104"/>
      <c r="Y30" s="91"/>
      <c r="Z30" s="8"/>
      <c r="AA30" s="20"/>
      <c r="AB30" s="20"/>
      <c r="AC30" s="20"/>
      <c r="AD30" s="20"/>
      <c r="AE30" s="20"/>
      <c r="AF30" s="20"/>
      <c r="AG30" s="8"/>
    </row>
    <row r="31" spans="2:38" x14ac:dyDescent="0.25">
      <c r="B31" s="4"/>
      <c r="C31" s="127"/>
      <c r="D31" s="4"/>
      <c r="E31" s="127"/>
      <c r="G31" s="8"/>
      <c r="H31" s="60"/>
      <c r="I31" s="92" t="s">
        <v>38</v>
      </c>
      <c r="J31" s="92"/>
      <c r="K31" s="98">
        <v>0.49303999999999998</v>
      </c>
      <c r="L31" s="105">
        <f>L19</f>
        <v>-1760518.1602000005</v>
      </c>
      <c r="M31" s="83">
        <f>ROUND(K31*L31,2)</f>
        <v>-868005.87</v>
      </c>
      <c r="N31" s="8"/>
      <c r="W31" s="104"/>
      <c r="Y31" s="91"/>
      <c r="Z31" s="8"/>
      <c r="AA31" s="20"/>
      <c r="AB31" s="20"/>
      <c r="AC31" s="20"/>
      <c r="AD31" s="20"/>
      <c r="AE31" s="20"/>
      <c r="AF31" s="20"/>
      <c r="AG31" s="8"/>
    </row>
    <row r="32" spans="2:38" x14ac:dyDescent="0.25">
      <c r="B32" s="4"/>
      <c r="C32" s="127"/>
      <c r="D32" s="127"/>
      <c r="E32" s="127"/>
      <c r="G32" s="8"/>
      <c r="H32" s="92"/>
      <c r="I32" s="92"/>
      <c r="J32" s="92"/>
      <c r="K32" s="93"/>
      <c r="L32" s="92"/>
      <c r="M32" s="106"/>
      <c r="N32" s="8"/>
      <c r="Y32" s="91"/>
      <c r="Z32" s="8"/>
      <c r="AA32" s="92"/>
      <c r="AB32" s="107" t="s">
        <v>31</v>
      </c>
      <c r="AC32" s="92"/>
      <c r="AD32" s="92"/>
      <c r="AE32" s="92"/>
      <c r="AF32" s="92"/>
      <c r="AG32" s="8"/>
    </row>
    <row r="33" spans="2:34" ht="15.75" thickBot="1" x14ac:dyDescent="0.3">
      <c r="B33" s="4"/>
      <c r="C33" s="127"/>
      <c r="D33" s="127"/>
      <c r="E33" s="127"/>
      <c r="G33" s="8"/>
      <c r="H33" s="94">
        <v>8</v>
      </c>
      <c r="I33" s="92" t="s">
        <v>28</v>
      </c>
      <c r="J33" s="92"/>
      <c r="K33" s="92"/>
      <c r="L33" s="108">
        <f>SUM(L28,L31)</f>
        <v>-4239019.5529780528</v>
      </c>
      <c r="M33" s="108">
        <f>SUM(M28,M31)</f>
        <v>-2096574.23</v>
      </c>
      <c r="N33" s="8"/>
      <c r="W33" s="104"/>
      <c r="Z33" s="8"/>
      <c r="AA33" s="92"/>
      <c r="AB33" s="92"/>
      <c r="AC33" s="92"/>
      <c r="AD33" s="92"/>
      <c r="AE33" s="92"/>
      <c r="AF33" s="92"/>
      <c r="AG33" s="8"/>
    </row>
    <row r="34" spans="2:34" ht="15.75" thickTop="1" x14ac:dyDescent="0.25">
      <c r="G34" s="8"/>
      <c r="N34" s="8"/>
      <c r="W34" s="109"/>
      <c r="Z34" s="8"/>
      <c r="AA34" s="94"/>
      <c r="AB34" s="110" t="s">
        <v>9</v>
      </c>
      <c r="AC34" s="110" t="s">
        <v>40</v>
      </c>
      <c r="AD34" s="92"/>
      <c r="AE34" s="92"/>
      <c r="AF34" s="92"/>
      <c r="AG34" s="8"/>
    </row>
    <row r="35" spans="2:34" x14ac:dyDescent="0.25">
      <c r="G35" s="8"/>
      <c r="H35" s="8"/>
      <c r="I35" s="8"/>
      <c r="J35" s="8"/>
      <c r="K35" s="8"/>
      <c r="L35" s="8"/>
      <c r="M35" s="8"/>
      <c r="N35" s="8"/>
      <c r="W35" s="104"/>
      <c r="Z35" s="8"/>
      <c r="AA35" s="94"/>
      <c r="AB35" s="110"/>
      <c r="AC35" s="110"/>
      <c r="AD35" s="92"/>
      <c r="AE35" s="92"/>
      <c r="AF35" s="92"/>
      <c r="AG35" s="8"/>
    </row>
    <row r="36" spans="2:34" x14ac:dyDescent="0.25">
      <c r="W36" s="104"/>
      <c r="X36" s="96"/>
      <c r="Z36" s="111"/>
      <c r="AA36" s="94">
        <v>1</v>
      </c>
      <c r="AB36" s="112" t="s">
        <v>41</v>
      </c>
      <c r="AC36" s="113">
        <v>0.69625000000000004</v>
      </c>
      <c r="AD36" s="114">
        <v>42370</v>
      </c>
      <c r="AE36" s="115">
        <v>136557.98636588035</v>
      </c>
      <c r="AF36" s="116">
        <v>95078.498007244198</v>
      </c>
      <c r="AG36" s="8"/>
    </row>
    <row r="37" spans="2:34" x14ac:dyDescent="0.25">
      <c r="W37" s="117"/>
      <c r="X37" s="96"/>
      <c r="Z37" s="111"/>
      <c r="AA37" s="94">
        <v>2</v>
      </c>
      <c r="AB37" s="112" t="s">
        <v>42</v>
      </c>
      <c r="AC37" s="113">
        <v>0.69452000000000003</v>
      </c>
      <c r="AD37" s="114">
        <v>42401</v>
      </c>
      <c r="AE37" s="115">
        <v>357873.11532832566</v>
      </c>
      <c r="AF37" s="116">
        <v>248550.03605782875</v>
      </c>
      <c r="AG37" s="8"/>
    </row>
    <row r="38" spans="2:34" x14ac:dyDescent="0.25">
      <c r="W38" s="117"/>
      <c r="X38" s="96"/>
      <c r="Z38" s="111"/>
      <c r="AA38" s="94">
        <v>3</v>
      </c>
      <c r="AB38" s="112" t="s">
        <v>43</v>
      </c>
      <c r="AC38" s="113">
        <v>0.67586999999999997</v>
      </c>
      <c r="AD38" s="114">
        <v>42430</v>
      </c>
      <c r="AE38" s="115">
        <v>232580.15432864008</v>
      </c>
      <c r="AF38" s="116">
        <v>157193.94890609797</v>
      </c>
      <c r="AG38" s="8"/>
    </row>
    <row r="39" spans="2:34" ht="14.25" customHeight="1" x14ac:dyDescent="0.25">
      <c r="Z39" s="118"/>
      <c r="AA39" s="94">
        <v>4</v>
      </c>
      <c r="AB39" s="112" t="s">
        <v>44</v>
      </c>
      <c r="AC39" s="113">
        <v>0.68857999999999997</v>
      </c>
      <c r="AD39" s="114">
        <v>42461</v>
      </c>
      <c r="AE39" s="115">
        <v>720544.50885865139</v>
      </c>
      <c r="AF39" s="116">
        <v>496152.53790989018</v>
      </c>
      <c r="AG39" s="8"/>
    </row>
    <row r="40" spans="2:34" x14ac:dyDescent="0.25">
      <c r="Z40" s="118"/>
      <c r="AA40" s="94">
        <v>5</v>
      </c>
      <c r="AB40" s="112" t="s">
        <v>45</v>
      </c>
      <c r="AC40" s="113">
        <v>0.66339999999999999</v>
      </c>
      <c r="AD40" s="114">
        <v>42491</v>
      </c>
      <c r="AE40" s="115">
        <v>512730.81024224276</v>
      </c>
      <c r="AF40" s="116">
        <v>340145.61951470387</v>
      </c>
      <c r="AG40" s="8"/>
    </row>
    <row r="41" spans="2:34" x14ac:dyDescent="0.25">
      <c r="Z41" s="118"/>
      <c r="AA41" s="94">
        <v>6</v>
      </c>
      <c r="AB41" s="112" t="s">
        <v>46</v>
      </c>
      <c r="AC41" s="113">
        <v>0.66213</v>
      </c>
      <c r="AD41" s="114">
        <v>42522</v>
      </c>
      <c r="AE41" s="115">
        <v>61200.762794510229</v>
      </c>
      <c r="AF41" s="116">
        <v>40522.86106912906</v>
      </c>
      <c r="AG41" s="8"/>
    </row>
    <row r="42" spans="2:34" x14ac:dyDescent="0.25">
      <c r="Z42" s="118"/>
      <c r="AA42" s="94">
        <v>7</v>
      </c>
      <c r="AB42" s="110" t="s">
        <v>47</v>
      </c>
      <c r="AC42" s="113">
        <v>0.55093999999999999</v>
      </c>
      <c r="AD42" s="114">
        <v>42552</v>
      </c>
      <c r="AE42" s="115">
        <v>53606.162215010962</v>
      </c>
      <c r="AF42" s="116">
        <v>29533.779010738137</v>
      </c>
      <c r="AG42" s="8"/>
    </row>
    <row r="43" spans="2:34" x14ac:dyDescent="0.25">
      <c r="Z43" s="118"/>
      <c r="AA43" s="94">
        <v>8</v>
      </c>
      <c r="AB43" s="110" t="s">
        <v>48</v>
      </c>
      <c r="AC43" s="113">
        <v>0.55149000000000004</v>
      </c>
      <c r="AD43" s="114">
        <v>42583</v>
      </c>
      <c r="AE43" s="115">
        <v>36682.46925874718</v>
      </c>
      <c r="AF43" s="116">
        <v>20230.014971506484</v>
      </c>
      <c r="AG43" s="8"/>
    </row>
    <row r="44" spans="2:34" x14ac:dyDescent="0.25">
      <c r="Z44" s="118"/>
      <c r="AA44" s="94">
        <v>9</v>
      </c>
      <c r="AB44" s="112" t="s">
        <v>49</v>
      </c>
      <c r="AC44" s="113">
        <v>0.55149000000000004</v>
      </c>
      <c r="AD44" s="114">
        <v>42614</v>
      </c>
      <c r="AE44" s="115">
        <v>63923.239117147634</v>
      </c>
      <c r="AF44" s="116">
        <v>35253.027140715749</v>
      </c>
      <c r="AG44" s="8"/>
    </row>
    <row r="45" spans="2:34" x14ac:dyDescent="0.25">
      <c r="Z45" s="118"/>
      <c r="AA45" s="94">
        <v>10</v>
      </c>
      <c r="AB45" s="112" t="s">
        <v>50</v>
      </c>
      <c r="AC45" s="113">
        <v>0.65803999999999996</v>
      </c>
      <c r="AD45" s="114">
        <v>42644</v>
      </c>
      <c r="AE45" s="115">
        <v>126056.71623699018</v>
      </c>
      <c r="AF45" s="116">
        <v>82950.361552589005</v>
      </c>
      <c r="AG45" s="8"/>
    </row>
    <row r="46" spans="2:34" x14ac:dyDescent="0.25">
      <c r="Z46" s="118"/>
      <c r="AA46" s="94">
        <v>11</v>
      </c>
      <c r="AB46" s="112" t="s">
        <v>51</v>
      </c>
      <c r="AC46" s="113">
        <v>0.67813000000000001</v>
      </c>
      <c r="AD46" s="114">
        <v>42675</v>
      </c>
      <c r="AE46" s="115">
        <v>0</v>
      </c>
      <c r="AF46" s="116">
        <v>0</v>
      </c>
      <c r="AG46" s="8"/>
      <c r="AH46" s="95"/>
    </row>
    <row r="47" spans="2:34" x14ac:dyDescent="0.25">
      <c r="Z47" s="118"/>
      <c r="AA47" s="94">
        <v>12</v>
      </c>
      <c r="AB47" s="112" t="s">
        <v>52</v>
      </c>
      <c r="AC47" s="113">
        <v>0.72023000000000004</v>
      </c>
      <c r="AD47" s="114">
        <v>42735</v>
      </c>
      <c r="AE47" s="119">
        <v>0</v>
      </c>
      <c r="AF47" s="116">
        <v>0</v>
      </c>
      <c r="AG47" s="8"/>
      <c r="AH47" s="95"/>
    </row>
    <row r="48" spans="2:34" ht="15.75" thickBot="1" x14ac:dyDescent="0.3">
      <c r="Z48" s="8"/>
      <c r="AB48" s="92" t="s">
        <v>28</v>
      </c>
      <c r="AC48" s="120"/>
      <c r="AD48" s="92"/>
      <c r="AE48" s="121">
        <v>2301755.9247461464</v>
      </c>
      <c r="AF48" s="122">
        <v>1545610.6841404438</v>
      </c>
      <c r="AG48" s="8"/>
      <c r="AH48" s="95"/>
    </row>
    <row r="49" spans="2:33" ht="15.75" thickTop="1" x14ac:dyDescent="0.25">
      <c r="Z49" s="8"/>
      <c r="AG49" s="8"/>
    </row>
    <row r="50" spans="2:33" x14ac:dyDescent="0.25">
      <c r="B50" s="4">
        <f>DATE(YEAR(B17),MONTH(B17)+1,DAY(B17)-1)</f>
        <v>43100</v>
      </c>
      <c r="Z50" s="123"/>
      <c r="AA50" s="124"/>
      <c r="AB50" s="125" t="s">
        <v>53</v>
      </c>
      <c r="AC50" s="126" t="s">
        <v>54</v>
      </c>
      <c r="AG50" s="8"/>
    </row>
    <row r="51" spans="2:33" x14ac:dyDescent="0.25">
      <c r="Z51" s="8"/>
      <c r="AA51" t="s">
        <v>55</v>
      </c>
      <c r="AB51" s="127">
        <v>495</v>
      </c>
      <c r="AC51" s="127">
        <v>2315.4666666666667</v>
      </c>
      <c r="AG51" s="8"/>
    </row>
    <row r="52" spans="2:33" x14ac:dyDescent="0.25">
      <c r="Z52" s="8"/>
      <c r="AA52" s="128" t="s">
        <v>56</v>
      </c>
      <c r="AB52" s="127">
        <v>575</v>
      </c>
      <c r="AC52" s="127">
        <v>2686.6666666666665</v>
      </c>
      <c r="AG52" s="8"/>
    </row>
    <row r="53" spans="2:33" x14ac:dyDescent="0.25">
      <c r="Y53" s="96"/>
      <c r="Z53" s="8"/>
      <c r="AA53" t="s">
        <v>57</v>
      </c>
      <c r="AB53" s="127">
        <v>362</v>
      </c>
      <c r="AC53" s="127">
        <v>2098.4333333333334</v>
      </c>
      <c r="AG53" s="8"/>
    </row>
    <row r="54" spans="2:33" x14ac:dyDescent="0.25">
      <c r="Y54" s="96"/>
      <c r="Z54" s="8"/>
      <c r="AA54" t="s">
        <v>7</v>
      </c>
      <c r="AB54" s="127">
        <v>1432</v>
      </c>
      <c r="AC54" s="127">
        <v>7100.5666666666666</v>
      </c>
      <c r="AG54" s="8"/>
    </row>
    <row r="55" spans="2:33" x14ac:dyDescent="0.25">
      <c r="Y55" s="96"/>
      <c r="Z55" s="8"/>
      <c r="AA55" t="s">
        <v>58</v>
      </c>
      <c r="AB55" s="127">
        <v>477.33333333333331</v>
      </c>
      <c r="AC55" s="127">
        <v>2366.8555555555554</v>
      </c>
      <c r="AG55" s="8"/>
    </row>
    <row r="56" spans="2:33" x14ac:dyDescent="0.25">
      <c r="Z56" s="8"/>
      <c r="AA56" s="8"/>
      <c r="AB56" s="8"/>
      <c r="AC56" s="8"/>
      <c r="AD56" s="8"/>
      <c r="AE56" s="8"/>
      <c r="AF56" s="8"/>
      <c r="AG56" s="8"/>
    </row>
  </sheetData>
  <mergeCells count="13">
    <mergeCell ref="U2:X2"/>
    <mergeCell ref="P8:S8"/>
    <mergeCell ref="AI8:AL8"/>
    <mergeCell ref="P9:S9"/>
    <mergeCell ref="AI9:AL9"/>
    <mergeCell ref="P16:S16"/>
    <mergeCell ref="AI16:AL16"/>
    <mergeCell ref="Q10:Q11"/>
    <mergeCell ref="R10:R11"/>
    <mergeCell ref="S10:S11"/>
    <mergeCell ref="AJ10:AJ11"/>
    <mergeCell ref="AK10:AK11"/>
    <mergeCell ref="AL10:AL11"/>
  </mergeCells>
  <pageMargins left="0.7" right="0.7" top="0.75" bottom="0.75" header="0.3" footer="0.3"/>
  <pageSetup scale="31" orientation="portrait" r:id="rId1"/>
  <colBreaks count="1" manualBreakCount="1">
    <brk id="14" min="1" max="34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A127"/>
  <sheetViews>
    <sheetView workbookViewId="0">
      <selection activeCell="B23" sqref="B23"/>
    </sheetView>
  </sheetViews>
  <sheetFormatPr defaultRowHeight="15" x14ac:dyDescent="0.25"/>
  <cols>
    <col min="1" max="1" width="9.42578125" bestFit="1" customWidth="1"/>
    <col min="2" max="2" width="9" bestFit="1" customWidth="1"/>
    <col min="3" max="4" width="8" bestFit="1" customWidth="1"/>
    <col min="5" max="5" width="9" bestFit="1" customWidth="1"/>
    <col min="6" max="8" width="8" bestFit="1" customWidth="1"/>
    <col min="9" max="9" width="1.42578125" customWidth="1"/>
    <col min="10" max="10" width="9.42578125" bestFit="1" customWidth="1"/>
    <col min="11" max="17" width="8" bestFit="1" customWidth="1"/>
    <col min="18" max="18" width="1.42578125" customWidth="1"/>
    <col min="19" max="19" width="9.42578125" bestFit="1" customWidth="1"/>
    <col min="20" max="22" width="6" bestFit="1" customWidth="1"/>
    <col min="23" max="23" width="6.7109375" bestFit="1" customWidth="1"/>
    <col min="24" max="24" width="6" bestFit="1" customWidth="1"/>
    <col min="25" max="25" width="5.42578125" bestFit="1" customWidth="1"/>
    <col min="26" max="26" width="6" bestFit="1" customWidth="1"/>
    <col min="27" max="27" width="1.42578125" customWidth="1"/>
    <col min="28" max="28" width="9.42578125" bestFit="1" customWidth="1"/>
    <col min="29" max="29" width="6" bestFit="1" customWidth="1"/>
    <col min="30" max="30" width="5" bestFit="1" customWidth="1"/>
    <col min="31" max="31" width="5.85546875" bestFit="1" customWidth="1"/>
    <col min="32" max="32" width="6.7109375" bestFit="1" customWidth="1"/>
    <col min="33" max="33" width="5" bestFit="1" customWidth="1"/>
    <col min="34" max="34" width="5.42578125" bestFit="1" customWidth="1"/>
    <col min="35" max="35" width="5" bestFit="1" customWidth="1"/>
    <col min="36" max="36" width="1.42578125" customWidth="1"/>
    <col min="37" max="37" width="9.42578125" bestFit="1" customWidth="1"/>
    <col min="38" max="40" width="6" bestFit="1" customWidth="1"/>
    <col min="41" max="41" width="6.7109375" bestFit="1" customWidth="1"/>
    <col min="42" max="42" width="6" bestFit="1" customWidth="1"/>
    <col min="43" max="43" width="7" bestFit="1" customWidth="1"/>
    <col min="44" max="44" width="6" bestFit="1" customWidth="1"/>
    <col min="45" max="45" width="1.42578125" customWidth="1"/>
    <col min="46" max="46" width="9.42578125" bestFit="1" customWidth="1"/>
    <col min="47" max="49" width="6" bestFit="1" customWidth="1"/>
    <col min="50" max="50" width="6.7109375" bestFit="1" customWidth="1"/>
    <col min="51" max="51" width="6" bestFit="1" customWidth="1"/>
    <col min="52" max="52" width="7" bestFit="1" customWidth="1"/>
    <col min="53" max="53" width="6" bestFit="1" customWidth="1"/>
  </cols>
  <sheetData>
    <row r="1" spans="1:53" x14ac:dyDescent="0.25">
      <c r="A1" s="162">
        <v>42736</v>
      </c>
      <c r="B1" s="163"/>
      <c r="C1" s="163"/>
      <c r="D1" s="163"/>
    </row>
    <row r="2" spans="1:53" x14ac:dyDescent="0.25">
      <c r="A2" s="163"/>
      <c r="B2" s="163"/>
      <c r="C2" s="163"/>
      <c r="D2" s="163"/>
    </row>
    <row r="3" spans="1:53" ht="23.25" x14ac:dyDescent="0.35">
      <c r="A3" s="138"/>
      <c r="B3" s="166" t="s">
        <v>85</v>
      </c>
      <c r="C3" s="166"/>
      <c r="D3" s="166"/>
      <c r="E3" s="166"/>
      <c r="F3" s="166"/>
      <c r="G3" s="166"/>
      <c r="H3" s="166"/>
      <c r="I3" s="139"/>
      <c r="K3" s="166" t="s">
        <v>86</v>
      </c>
      <c r="L3" s="166"/>
      <c r="M3" s="166"/>
      <c r="N3" s="166"/>
      <c r="O3" s="166"/>
      <c r="P3" s="166"/>
      <c r="Q3" s="166"/>
      <c r="R3" s="139"/>
      <c r="S3" s="165" t="s">
        <v>60</v>
      </c>
      <c r="T3" s="165"/>
      <c r="U3" s="165"/>
      <c r="V3" s="165"/>
      <c r="W3" s="165"/>
      <c r="X3" s="165"/>
      <c r="Y3" s="165"/>
      <c r="Z3" s="165"/>
      <c r="AA3" s="139"/>
      <c r="AB3" s="165" t="s">
        <v>61</v>
      </c>
      <c r="AC3" s="165"/>
      <c r="AD3" s="165"/>
      <c r="AE3" s="165"/>
      <c r="AF3" s="165"/>
      <c r="AG3" s="165"/>
      <c r="AH3" s="165"/>
      <c r="AI3" s="165"/>
      <c r="AJ3" s="139"/>
      <c r="AK3" s="164" t="s">
        <v>83</v>
      </c>
      <c r="AL3" s="164"/>
      <c r="AM3" s="164"/>
      <c r="AN3" s="164"/>
      <c r="AO3" s="164"/>
      <c r="AP3" s="164"/>
      <c r="AQ3" s="164"/>
      <c r="AR3" s="164"/>
      <c r="AS3" s="139"/>
      <c r="AT3" s="164" t="s">
        <v>84</v>
      </c>
      <c r="AU3" s="164"/>
      <c r="AV3" s="164"/>
      <c r="AW3" s="164"/>
      <c r="AX3" s="164"/>
      <c r="AY3" s="164"/>
      <c r="AZ3" s="164"/>
      <c r="BA3" s="164"/>
    </row>
    <row r="4" spans="1:53" x14ac:dyDescent="0.25">
      <c r="A4" s="129" t="s">
        <v>9</v>
      </c>
      <c r="B4" s="130" t="s">
        <v>62</v>
      </c>
      <c r="C4" s="130" t="s">
        <v>63</v>
      </c>
      <c r="D4" s="130" t="s">
        <v>64</v>
      </c>
      <c r="E4" s="130" t="s">
        <v>65</v>
      </c>
      <c r="F4" s="131" t="s">
        <v>55</v>
      </c>
      <c r="G4" s="131" t="s">
        <v>66</v>
      </c>
      <c r="H4" s="131" t="s">
        <v>67</v>
      </c>
      <c r="I4" s="139"/>
      <c r="J4" s="129" t="s">
        <v>9</v>
      </c>
      <c r="K4" s="130" t="s">
        <v>62</v>
      </c>
      <c r="L4" s="130" t="s">
        <v>63</v>
      </c>
      <c r="M4" s="130" t="s">
        <v>64</v>
      </c>
      <c r="N4" s="130" t="s">
        <v>65</v>
      </c>
      <c r="O4" s="131" t="s">
        <v>55</v>
      </c>
      <c r="P4" s="131" t="s">
        <v>66</v>
      </c>
      <c r="Q4" s="131" t="s">
        <v>67</v>
      </c>
      <c r="R4" s="139"/>
      <c r="S4" s="129" t="s">
        <v>9</v>
      </c>
      <c r="T4" s="130" t="s">
        <v>62</v>
      </c>
      <c r="U4" s="130" t="s">
        <v>63</v>
      </c>
      <c r="V4" s="130" t="s">
        <v>64</v>
      </c>
      <c r="W4" s="130" t="s">
        <v>65</v>
      </c>
      <c r="X4" s="131" t="s">
        <v>55</v>
      </c>
      <c r="Y4" s="131" t="s">
        <v>66</v>
      </c>
      <c r="Z4" s="131" t="s">
        <v>67</v>
      </c>
      <c r="AA4" s="139"/>
      <c r="AB4" s="129" t="s">
        <v>9</v>
      </c>
      <c r="AC4" s="130" t="s">
        <v>62</v>
      </c>
      <c r="AD4" s="130" t="s">
        <v>63</v>
      </c>
      <c r="AE4" s="130" t="s">
        <v>64</v>
      </c>
      <c r="AF4" s="130" t="s">
        <v>65</v>
      </c>
      <c r="AG4" s="131" t="s">
        <v>55</v>
      </c>
      <c r="AH4" s="131" t="s">
        <v>66</v>
      </c>
      <c r="AI4" s="131" t="s">
        <v>67</v>
      </c>
      <c r="AJ4" s="139"/>
      <c r="AK4" s="129" t="s">
        <v>9</v>
      </c>
      <c r="AL4" s="130" t="s">
        <v>62</v>
      </c>
      <c r="AM4" s="130" t="s">
        <v>63</v>
      </c>
      <c r="AN4" s="130" t="s">
        <v>64</v>
      </c>
      <c r="AO4" s="130" t="s">
        <v>65</v>
      </c>
      <c r="AP4" s="131" t="s">
        <v>55</v>
      </c>
      <c r="AQ4" s="131" t="s">
        <v>66</v>
      </c>
      <c r="AR4" s="131" t="s">
        <v>67</v>
      </c>
      <c r="AS4" s="139"/>
      <c r="AT4" s="129" t="s">
        <v>9</v>
      </c>
      <c r="AU4" s="130" t="s">
        <v>62</v>
      </c>
      <c r="AV4" s="130" t="s">
        <v>63</v>
      </c>
      <c r="AW4" s="130" t="s">
        <v>64</v>
      </c>
      <c r="AX4" s="130" t="s">
        <v>65</v>
      </c>
      <c r="AY4" s="131" t="s">
        <v>55</v>
      </c>
      <c r="AZ4" s="131" t="s">
        <v>66</v>
      </c>
      <c r="BA4" s="131" t="s">
        <v>67</v>
      </c>
    </row>
    <row r="5" spans="1:53" x14ac:dyDescent="0.25">
      <c r="A5" s="132">
        <f>A1</f>
        <v>42736</v>
      </c>
      <c r="B5" s="140">
        <f>VLOOKUP($A5,'[2]Data Input'!$A:$I,3,FALSE)</f>
        <v>10901360.220212745</v>
      </c>
      <c r="C5" s="140">
        <f>VLOOKUP($A5,'[2]Data Input'!$A:$I,4,FALSE)</f>
        <v>5001477.036508318</v>
      </c>
      <c r="D5" s="140">
        <f>VLOOKUP($A5,'[2]Data Input'!$A:$I,5,FALSE)</f>
        <v>5177733.5230191508</v>
      </c>
      <c r="E5" s="140">
        <f>VLOOKUP($A5,'[2]Data Input'!$A:$I,6,FALSE)</f>
        <v>4073811.2202597866</v>
      </c>
      <c r="F5" s="141">
        <f>VLOOKUP($A5,'[2]Data Input'!$A:$I,7,FALSE)</f>
        <v>5949468.430081117</v>
      </c>
      <c r="G5" s="141">
        <f>VLOOKUP($A5,'[2]Data Input'!$A:$I,8,FALSE)</f>
        <v>1004553.9497821912</v>
      </c>
      <c r="H5" s="141">
        <f>VLOOKUP($A5,'[2]Data Input'!$A:$I,9,FALSE)</f>
        <v>1322020.6201366917</v>
      </c>
      <c r="I5" s="139"/>
      <c r="J5" s="132">
        <f>A5</f>
        <v>42736</v>
      </c>
      <c r="K5" s="140">
        <f>VLOOKUP($J5,'[2]Data Input'!$V:$AC,2,FALSE)</f>
        <v>5285668.6847232962</v>
      </c>
      <c r="L5" s="140">
        <f>VLOOKUP($J5,'[2]Data Input'!$V:$AC,3,FALSE)</f>
        <v>3252608.2753792899</v>
      </c>
      <c r="M5" s="140">
        <f>VLOOKUP($J5,'[2]Data Input'!$V:$AC,4,FALSE)</f>
        <v>4248374.9563425854</v>
      </c>
      <c r="N5" s="140">
        <f>VLOOKUP($J5,'[2]Data Input'!$V:$AC,5,FALSE)</f>
        <v>5245348.0835548285</v>
      </c>
      <c r="O5" s="141">
        <f>VLOOKUP($J5,'[2]Data Input'!$V:$AC,6,FALSE)</f>
        <v>3939609.6729814378</v>
      </c>
      <c r="P5" s="141">
        <f>VLOOKUP($J5,'[2]Data Input'!$V:$AC,7,FALSE)</f>
        <v>1019444.8589589722</v>
      </c>
      <c r="Q5" s="141">
        <f>VLOOKUP($J5,'[2]Data Input'!$V:$AC,8,FALSE)</f>
        <v>1307417.4680595901</v>
      </c>
      <c r="R5" s="139"/>
      <c r="S5" s="132">
        <f>A5</f>
        <v>42736</v>
      </c>
      <c r="T5" s="133">
        <f>VLOOKUP($S5,'[2]Data Input'!$AP:$AW,2,FALSE)</f>
        <v>81390</v>
      </c>
      <c r="U5" s="133">
        <f>VLOOKUP($S5,'[2]Data Input'!$AP:$AW,3,FALSE)</f>
        <v>38215</v>
      </c>
      <c r="V5" s="133">
        <f>VLOOKUP($S5,'[2]Data Input'!$AP:$AW,4,FALSE)</f>
        <v>37977</v>
      </c>
      <c r="W5" s="133">
        <f>VLOOKUP($S5,'[2]Data Input'!$AP:$AW,5,FALSE)</f>
        <v>26557</v>
      </c>
      <c r="X5" s="133">
        <f>VLOOKUP($S5,'[2]Data Input'!$AP:$AW,6,FALSE)</f>
        <v>43631</v>
      </c>
      <c r="Y5" s="133">
        <f>VLOOKUP($S5,'[2]Data Input'!$AP:$AW,7,FALSE)</f>
        <v>7156</v>
      </c>
      <c r="Z5" s="133">
        <f>VLOOKUP($S5,'[2]Data Input'!$AP:$AW,8,FALSE)</f>
        <v>11011</v>
      </c>
      <c r="AA5" s="139"/>
      <c r="AB5" s="132">
        <f>A5</f>
        <v>42736</v>
      </c>
      <c r="AC5" s="133">
        <f>VLOOKUP($AB5,'[2]Data Input'!$AY:$BF,2,FALSE)</f>
        <v>9924</v>
      </c>
      <c r="AD5" s="133">
        <f>VLOOKUP($AB5,'[2]Data Input'!$AY:$BF,3,FALSE)</f>
        <v>4948</v>
      </c>
      <c r="AE5" s="133">
        <f>VLOOKUP($AB5,'[2]Data Input'!$AY:$BF,4,FALSE)</f>
        <v>5396</v>
      </c>
      <c r="AF5" s="133">
        <f>VLOOKUP($AB5,'[2]Data Input'!$AY:$BF,5,FALSE)</f>
        <v>5704</v>
      </c>
      <c r="AG5" s="133">
        <f>VLOOKUP($AB5,'[2]Data Input'!$AY:$BF,6,FALSE)</f>
        <v>6619</v>
      </c>
      <c r="AH5" s="133">
        <f>VLOOKUP($AB5,'[2]Data Input'!$AY:$BF,7,FALSE)</f>
        <v>1432</v>
      </c>
      <c r="AI5" s="133">
        <f>VLOOKUP($AB5,'[2]Data Input'!$AY:$BF,8,FALSE)</f>
        <v>1887</v>
      </c>
      <c r="AJ5" s="139"/>
      <c r="AK5" s="132">
        <f>J5</f>
        <v>42736</v>
      </c>
      <c r="AL5" s="133">
        <f>VLOOKUP($AK5,'[2]Data Input'!$BH:$BO,2,FALSE)</f>
        <v>914</v>
      </c>
      <c r="AM5" s="133">
        <f>VLOOKUP($AK5,'[2]Data Input'!$BH:$BO,3,FALSE)</f>
        <v>805</v>
      </c>
      <c r="AN5" s="133">
        <f>VLOOKUP($AK5,'[2]Data Input'!$BH:$BO,4,FALSE)</f>
        <v>1321.5</v>
      </c>
      <c r="AO5" s="133">
        <f>VLOOKUP($AK5,'[2]Data Input'!$BH:$BO,5,FALSE)</f>
        <v>1295.5</v>
      </c>
      <c r="AP5" s="133">
        <f>VLOOKUP($AK5,'[2]Data Input'!$BH:$BO,6,FALSE)</f>
        <v>1329.5</v>
      </c>
      <c r="AQ5" s="133">
        <f>VLOOKUP($AK5,'[2]Data Input'!$BH:$BO,7,FALSE)</f>
        <v>1611.5</v>
      </c>
      <c r="AR5" s="133">
        <f>VLOOKUP($AK5,'[2]Data Input'!$BH:$BO,8,FALSE)</f>
        <v>1317</v>
      </c>
      <c r="AS5" s="139"/>
      <c r="AT5" s="132">
        <f>S5</f>
        <v>42736</v>
      </c>
      <c r="AU5" s="147">
        <f>VLOOKUP($AT5,'[2]Data Input'!$BZ:$CG,2,FALSE)</f>
        <v>759</v>
      </c>
      <c r="AV5" s="147">
        <f>VLOOKUP($AT5,'[2]Data Input'!$BZ:$CG,3,FALSE)</f>
        <v>650</v>
      </c>
      <c r="AW5" s="147">
        <f>VLOOKUP($AT5,'[2]Data Input'!$BZ:$CG,4,FALSE)</f>
        <v>1166.5</v>
      </c>
      <c r="AX5" s="147">
        <f>VLOOKUP($AT5,'[2]Data Input'!$BZ:$CG,5,FALSE)</f>
        <v>1140.5</v>
      </c>
      <c r="AY5" s="147">
        <f>VLOOKUP($AT5,'[2]Data Input'!$BZ:$CG,6,FALSE)</f>
        <v>1174.5</v>
      </c>
      <c r="AZ5" s="147">
        <f>VLOOKUP($AT5,'[2]Data Input'!$BZ:$CG,7,FALSE)</f>
        <v>1456.5</v>
      </c>
      <c r="BA5" s="147">
        <f>VLOOKUP($AT5,'[2]Data Input'!$BZ:$CG,8,FALSE)</f>
        <v>1162</v>
      </c>
    </row>
    <row r="6" spans="1:53" x14ac:dyDescent="0.25">
      <c r="A6" s="132">
        <f>DATE(YEAR(A5),MONTH(A5)+1,1)</f>
        <v>42767</v>
      </c>
      <c r="B6" s="140">
        <f>VLOOKUP($A6,'[2]Data Input'!$A:$I,3,FALSE)</f>
        <v>7585220.7224966027</v>
      </c>
      <c r="C6" s="140">
        <f>VLOOKUP($A6,'[2]Data Input'!$A:$I,4,FALSE)</f>
        <v>3388232.1994231632</v>
      </c>
      <c r="D6" s="140">
        <f>VLOOKUP($A6,'[2]Data Input'!$A:$I,5,FALSE)</f>
        <v>3717994.1189060328</v>
      </c>
      <c r="E6" s="140">
        <f>VLOOKUP($A6,'[2]Data Input'!$A:$I,6,FALSE)</f>
        <v>3148861.9591742009</v>
      </c>
      <c r="F6" s="141">
        <f>VLOOKUP($A6,'[2]Data Input'!$A:$I,7,FALSE)</f>
        <v>4778958.0980158942</v>
      </c>
      <c r="G6" s="141">
        <f>VLOOKUP($A6,'[2]Data Input'!$A:$I,8,FALSE)</f>
        <v>732929.77442320168</v>
      </c>
      <c r="H6" s="141">
        <f>VLOOKUP($A6,'[2]Data Input'!$A:$I,9,FALSE)</f>
        <v>1146335.1275609042</v>
      </c>
      <c r="I6" s="139"/>
      <c r="J6" s="132">
        <f t="shared" ref="J6:J19" si="0">A6</f>
        <v>42767</v>
      </c>
      <c r="K6" s="140">
        <f>VLOOKUP($J6,'[2]Data Input'!$V:$AC,2,FALSE)</f>
        <v>3890464.4918025471</v>
      </c>
      <c r="L6" s="140">
        <f>VLOOKUP($J6,'[2]Data Input'!$V:$AC,3,FALSE)</f>
        <v>2349064.0428709937</v>
      </c>
      <c r="M6" s="140">
        <f>VLOOKUP($J6,'[2]Data Input'!$V:$AC,4,FALSE)</f>
        <v>3087731.6607850948</v>
      </c>
      <c r="N6" s="140">
        <f>VLOOKUP($J6,'[2]Data Input'!$V:$AC,5,FALSE)</f>
        <v>3948767.8045413643</v>
      </c>
      <c r="O6" s="141">
        <f>VLOOKUP($J6,'[2]Data Input'!$V:$AC,6,FALSE)</f>
        <v>2894895.1639020308</v>
      </c>
      <c r="P6" s="141">
        <f>VLOOKUP($J6,'[2]Data Input'!$V:$AC,7,FALSE)</f>
        <v>713163.54853708716</v>
      </c>
      <c r="Q6" s="141">
        <f>VLOOKUP($J6,'[2]Data Input'!$V:$AC,8,FALSE)</f>
        <v>1008726.287560882</v>
      </c>
      <c r="R6" s="139"/>
      <c r="S6" s="132">
        <f t="shared" ref="S6:S19" si="1">A6</f>
        <v>42767</v>
      </c>
      <c r="T6" s="133">
        <f>VLOOKUP($S6,'[2]Data Input'!$AP:$AW,2,FALSE)</f>
        <v>81454</v>
      </c>
      <c r="U6" s="133">
        <f>VLOOKUP($S6,'[2]Data Input'!$AP:$AW,3,FALSE)</f>
        <v>38261</v>
      </c>
      <c r="V6" s="133">
        <f>VLOOKUP($S6,'[2]Data Input'!$AP:$AW,4,FALSE)</f>
        <v>38036</v>
      </c>
      <c r="W6" s="133">
        <f>VLOOKUP($S6,'[2]Data Input'!$AP:$AW,5,FALSE)</f>
        <v>26562</v>
      </c>
      <c r="X6" s="133">
        <f>VLOOKUP($S6,'[2]Data Input'!$AP:$AW,6,FALSE)</f>
        <v>43705</v>
      </c>
      <c r="Y6" s="133">
        <f>VLOOKUP($S6,'[2]Data Input'!$AP:$AW,7,FALSE)</f>
        <v>7149</v>
      </c>
      <c r="Z6" s="133">
        <f>VLOOKUP($S6,'[2]Data Input'!$AP:$AW,8,FALSE)</f>
        <v>11019</v>
      </c>
      <c r="AA6" s="139"/>
      <c r="AB6" s="132">
        <f t="shared" ref="AB6:AB19" si="2">A6</f>
        <v>42767</v>
      </c>
      <c r="AC6" s="133">
        <f>VLOOKUP($AB6,'[2]Data Input'!$AY:$BF,2,FALSE)</f>
        <v>9928</v>
      </c>
      <c r="AD6" s="133">
        <f>VLOOKUP($AB6,'[2]Data Input'!$AY:$BF,3,FALSE)</f>
        <v>4941</v>
      </c>
      <c r="AE6" s="133">
        <f>VLOOKUP($AB6,'[2]Data Input'!$AY:$BF,4,FALSE)</f>
        <v>5410</v>
      </c>
      <c r="AF6" s="133">
        <f>VLOOKUP($AB6,'[2]Data Input'!$AY:$BF,5,FALSE)</f>
        <v>5702</v>
      </c>
      <c r="AG6" s="133">
        <f>VLOOKUP($AB6,'[2]Data Input'!$AY:$BF,6,FALSE)</f>
        <v>6628</v>
      </c>
      <c r="AH6" s="133">
        <f>VLOOKUP($AB6,'[2]Data Input'!$AY:$BF,7,FALSE)</f>
        <v>1427</v>
      </c>
      <c r="AI6" s="133">
        <f>VLOOKUP($AB6,'[2]Data Input'!$AY:$BF,8,FALSE)</f>
        <v>1884</v>
      </c>
      <c r="AJ6" s="139"/>
      <c r="AK6" s="132">
        <f t="shared" ref="AK6:AK19" si="3">J6</f>
        <v>42767</v>
      </c>
      <c r="AL6" s="133">
        <f>VLOOKUP($AK6,'[2]Data Input'!$BH:$BO,2,FALSE)</f>
        <v>751.5</v>
      </c>
      <c r="AM6" s="133">
        <f>VLOOKUP($AK6,'[2]Data Input'!$BH:$BO,3,FALSE)</f>
        <v>655.5</v>
      </c>
      <c r="AN6" s="133">
        <f>VLOOKUP($AK6,'[2]Data Input'!$BH:$BO,4,FALSE)</f>
        <v>801.5</v>
      </c>
      <c r="AO6" s="133">
        <f>VLOOKUP($AK6,'[2]Data Input'!$BH:$BO,5,FALSE)</f>
        <v>927</v>
      </c>
      <c r="AP6" s="133">
        <f>VLOOKUP($AK6,'[2]Data Input'!$BH:$BO,6,FALSE)</f>
        <v>841</v>
      </c>
      <c r="AQ6" s="133">
        <f>VLOOKUP($AK6,'[2]Data Input'!$BH:$BO,7,FALSE)</f>
        <v>910.5</v>
      </c>
      <c r="AR6" s="133">
        <f>VLOOKUP($AK6,'[2]Data Input'!$BH:$BO,8,FALSE)</f>
        <v>835</v>
      </c>
      <c r="AS6" s="139"/>
      <c r="AT6" s="132">
        <f t="shared" ref="AT6:AT19" si="4">S6</f>
        <v>42767</v>
      </c>
      <c r="AU6" s="147">
        <f>VLOOKUP($AT6,'[2]Data Input'!$BZ:$CG,2,FALSE)</f>
        <v>611.5</v>
      </c>
      <c r="AV6" s="147">
        <f>VLOOKUP($AT6,'[2]Data Input'!$BZ:$CG,3,FALSE)</f>
        <v>515.5</v>
      </c>
      <c r="AW6" s="147">
        <f>VLOOKUP($AT6,'[2]Data Input'!$BZ:$CG,4,FALSE)</f>
        <v>661.5</v>
      </c>
      <c r="AX6" s="147">
        <f>VLOOKUP($AT6,'[2]Data Input'!$BZ:$CG,5,FALSE)</f>
        <v>787</v>
      </c>
      <c r="AY6" s="147">
        <f>VLOOKUP($AT6,'[2]Data Input'!$BZ:$CG,6,FALSE)</f>
        <v>701</v>
      </c>
      <c r="AZ6" s="147">
        <f>VLOOKUP($AT6,'[2]Data Input'!$BZ:$CG,7,FALSE)</f>
        <v>770.5</v>
      </c>
      <c r="BA6" s="147">
        <f>VLOOKUP($AT6,'[2]Data Input'!$BZ:$CG,8,FALSE)</f>
        <v>695</v>
      </c>
    </row>
    <row r="7" spans="1:53" x14ac:dyDescent="0.25">
      <c r="A7" s="132">
        <f>DATE(YEAR(A6),MONTH(A6)+1,1)</f>
        <v>42795</v>
      </c>
      <c r="B7" s="140">
        <f>VLOOKUP($A7,'[2]Data Input'!$A:$I,3,FALSE)</f>
        <v>6493877.7049046084</v>
      </c>
      <c r="C7" s="140">
        <f>VLOOKUP($A7,'[2]Data Input'!$A:$I,4,FALSE)</f>
        <v>3001764.8691170057</v>
      </c>
      <c r="D7" s="140">
        <f>VLOOKUP($A7,'[2]Data Input'!$A:$I,5,FALSE)</f>
        <v>2726825.8637332469</v>
      </c>
      <c r="E7" s="140">
        <f>VLOOKUP($A7,'[2]Data Input'!$A:$I,6,FALSE)</f>
        <v>2191073.5622451385</v>
      </c>
      <c r="F7" s="141">
        <f>VLOOKUP($A7,'[2]Data Input'!$A:$I,7,FALSE)</f>
        <v>3539377.6920906268</v>
      </c>
      <c r="G7" s="141">
        <f>VLOOKUP($A7,'[2]Data Input'!$A:$I,8,FALSE)</f>
        <v>485022.59064457583</v>
      </c>
      <c r="H7" s="141">
        <f>VLOOKUP($A7,'[2]Data Input'!$A:$I,9,FALSE)</f>
        <v>703725.71726479707</v>
      </c>
      <c r="I7" s="139"/>
      <c r="J7" s="132">
        <f t="shared" si="0"/>
        <v>42795</v>
      </c>
      <c r="K7" s="140">
        <f>VLOOKUP($J7,'[2]Data Input'!$V:$AC,2,FALSE)</f>
        <v>2971893.0370475147</v>
      </c>
      <c r="L7" s="140">
        <f>VLOOKUP($J7,'[2]Data Input'!$V:$AC,3,FALSE)</f>
        <v>1830450.4187569232</v>
      </c>
      <c r="M7" s="140">
        <f>VLOOKUP($J7,'[2]Data Input'!$V:$AC,4,FALSE)</f>
        <v>2034927.642907232</v>
      </c>
      <c r="N7" s="140">
        <f>VLOOKUP($J7,'[2]Data Input'!$V:$AC,5,FALSE)</f>
        <v>2522200.9012883306</v>
      </c>
      <c r="O7" s="141">
        <f>VLOOKUP($J7,'[2]Data Input'!$V:$AC,6,FALSE)</f>
        <v>1979002.6012899082</v>
      </c>
      <c r="P7" s="141">
        <f>VLOOKUP($J7,'[2]Data Input'!$V:$AC,7,FALSE)</f>
        <v>427206.40354634775</v>
      </c>
      <c r="Q7" s="141">
        <f>VLOOKUP($J7,'[2]Data Input'!$V:$AC,8,FALSE)</f>
        <v>591851.99516374408</v>
      </c>
      <c r="R7" s="139"/>
      <c r="S7" s="132">
        <f t="shared" si="1"/>
        <v>42795</v>
      </c>
      <c r="T7" s="133">
        <f>VLOOKUP($S7,'[2]Data Input'!$AP:$AW,2,FALSE)</f>
        <v>81515</v>
      </c>
      <c r="U7" s="133">
        <f>VLOOKUP($S7,'[2]Data Input'!$AP:$AW,3,FALSE)</f>
        <v>38301</v>
      </c>
      <c r="V7" s="133">
        <f>VLOOKUP($S7,'[2]Data Input'!$AP:$AW,4,FALSE)</f>
        <v>38121</v>
      </c>
      <c r="W7" s="133">
        <f>VLOOKUP($S7,'[2]Data Input'!$AP:$AW,5,FALSE)</f>
        <v>26485</v>
      </c>
      <c r="X7" s="133">
        <f>VLOOKUP($S7,'[2]Data Input'!$AP:$AW,6,FALSE)</f>
        <v>43798</v>
      </c>
      <c r="Y7" s="133">
        <f>VLOOKUP($S7,'[2]Data Input'!$AP:$AW,7,FALSE)</f>
        <v>7129</v>
      </c>
      <c r="Z7" s="133">
        <f>VLOOKUP($S7,'[2]Data Input'!$AP:$AW,8,FALSE)</f>
        <v>11007</v>
      </c>
      <c r="AA7" s="139"/>
      <c r="AB7" s="132">
        <f t="shared" si="2"/>
        <v>42795</v>
      </c>
      <c r="AC7" s="133">
        <f>VLOOKUP($AB7,'[2]Data Input'!$AY:$BF,2,FALSE)</f>
        <v>9912</v>
      </c>
      <c r="AD7" s="133">
        <f>VLOOKUP($AB7,'[2]Data Input'!$AY:$BF,3,FALSE)</f>
        <v>4954</v>
      </c>
      <c r="AE7" s="133">
        <f>VLOOKUP($AB7,'[2]Data Input'!$AY:$BF,4,FALSE)</f>
        <v>5406</v>
      </c>
      <c r="AF7" s="133">
        <f>VLOOKUP($AB7,'[2]Data Input'!$AY:$BF,5,FALSE)</f>
        <v>5681</v>
      </c>
      <c r="AG7" s="133">
        <f>VLOOKUP($AB7,'[2]Data Input'!$AY:$BF,6,FALSE)</f>
        <v>6619</v>
      </c>
      <c r="AH7" s="133">
        <f>VLOOKUP($AB7,'[2]Data Input'!$AY:$BF,7,FALSE)</f>
        <v>1428</v>
      </c>
      <c r="AI7" s="133">
        <f>VLOOKUP($AB7,'[2]Data Input'!$AY:$BF,8,FALSE)</f>
        <v>1880</v>
      </c>
      <c r="AJ7" s="139"/>
      <c r="AK7" s="132">
        <f t="shared" si="3"/>
        <v>42795</v>
      </c>
      <c r="AL7" s="133">
        <f>VLOOKUP($AK7,'[2]Data Input'!$BH:$BO,2,FALSE)</f>
        <v>613</v>
      </c>
      <c r="AM7" s="133">
        <f>VLOOKUP($AK7,'[2]Data Input'!$BH:$BO,3,FALSE)</f>
        <v>611</v>
      </c>
      <c r="AN7" s="133">
        <f>VLOOKUP($AK7,'[2]Data Input'!$BH:$BO,4,FALSE)</f>
        <v>516.5</v>
      </c>
      <c r="AO7" s="133">
        <f>VLOOKUP($AK7,'[2]Data Input'!$BH:$BO,5,FALSE)</f>
        <v>595.5</v>
      </c>
      <c r="AP7" s="133">
        <f>VLOOKUP($AK7,'[2]Data Input'!$BH:$BO,6,FALSE)</f>
        <v>686.5</v>
      </c>
      <c r="AQ7" s="133">
        <f>VLOOKUP($AK7,'[2]Data Input'!$BH:$BO,7,FALSE)</f>
        <v>740.5</v>
      </c>
      <c r="AR7" s="133">
        <f>VLOOKUP($AK7,'[2]Data Input'!$BH:$BO,8,FALSE)</f>
        <v>594.5</v>
      </c>
      <c r="AS7" s="139"/>
      <c r="AT7" s="132">
        <f t="shared" si="4"/>
        <v>42795</v>
      </c>
      <c r="AU7" s="147">
        <f>VLOOKUP($AT7,'[2]Data Input'!$BZ:$CG,2,FALSE)</f>
        <v>458</v>
      </c>
      <c r="AV7" s="147">
        <f>VLOOKUP($AT7,'[2]Data Input'!$BZ:$CG,3,FALSE)</f>
        <v>456</v>
      </c>
      <c r="AW7" s="147">
        <f>VLOOKUP($AT7,'[2]Data Input'!$BZ:$CG,4,FALSE)</f>
        <v>361.5</v>
      </c>
      <c r="AX7" s="147">
        <f>VLOOKUP($AT7,'[2]Data Input'!$BZ:$CG,5,FALSE)</f>
        <v>440.5</v>
      </c>
      <c r="AY7" s="147">
        <f>VLOOKUP($AT7,'[2]Data Input'!$BZ:$CG,6,FALSE)</f>
        <v>531.5</v>
      </c>
      <c r="AZ7" s="147">
        <f>VLOOKUP($AT7,'[2]Data Input'!$BZ:$CG,7,FALSE)</f>
        <v>585.5</v>
      </c>
      <c r="BA7" s="147">
        <f>VLOOKUP($AT7,'[2]Data Input'!$BZ:$CG,8,FALSE)</f>
        <v>439.5</v>
      </c>
    </row>
    <row r="8" spans="1:53" x14ac:dyDescent="0.25">
      <c r="A8" s="132">
        <f t="shared" ref="A8:A19" si="5">DATE(YEAR(A7),MONTH(A7)+1,1)</f>
        <v>42826</v>
      </c>
      <c r="B8" s="140">
        <f>VLOOKUP($A8,'[2]Data Input'!$A:$I,3,FALSE)</f>
        <v>4797234.5498136971</v>
      </c>
      <c r="C8" s="140">
        <f>VLOOKUP($A8,'[2]Data Input'!$A:$I,4,FALSE)</f>
        <v>2307522.6913164379</v>
      </c>
      <c r="D8" s="140">
        <f>VLOOKUP($A8,'[2]Data Input'!$A:$I,5,FALSE)</f>
        <v>1545776.3082783178</v>
      </c>
      <c r="E8" s="140">
        <f>VLOOKUP($A8,'[2]Data Input'!$A:$I,6,FALSE)</f>
        <v>1316964.4505915474</v>
      </c>
      <c r="F8" s="141">
        <f>VLOOKUP($A8,'[2]Data Input'!$A:$I,7,FALSE)</f>
        <v>2709902.4123872491</v>
      </c>
      <c r="G8" s="141">
        <f>VLOOKUP($A8,'[2]Data Input'!$A:$I,8,FALSE)</f>
        <v>302572.24965927214</v>
      </c>
      <c r="H8" s="141">
        <f>VLOOKUP($A8,'[2]Data Input'!$A:$I,9,FALSE)</f>
        <v>447078.33795347897</v>
      </c>
      <c r="I8" s="139"/>
      <c r="J8" s="132">
        <f t="shared" si="0"/>
        <v>42826</v>
      </c>
      <c r="K8" s="140">
        <f>VLOOKUP($J8,'[2]Data Input'!$V:$AC,2,FALSE)</f>
        <v>2359944.4685023986</v>
      </c>
      <c r="L8" s="140">
        <f>VLOOKUP($J8,'[2]Data Input'!$V:$AC,3,FALSE)</f>
        <v>1461153.9856917621</v>
      </c>
      <c r="M8" s="140">
        <f>VLOOKUP($J8,'[2]Data Input'!$V:$AC,4,FALSE)</f>
        <v>1188017.0651785326</v>
      </c>
      <c r="N8" s="140">
        <f>VLOOKUP($J8,'[2]Data Input'!$V:$AC,5,FALSE)</f>
        <v>1550507.4806273067</v>
      </c>
      <c r="O8" s="141">
        <f>VLOOKUP($J8,'[2]Data Input'!$V:$AC,6,FALSE)</f>
        <v>1490993.094242543</v>
      </c>
      <c r="P8" s="141">
        <f>VLOOKUP($J8,'[2]Data Input'!$V:$AC,7,FALSE)</f>
        <v>252595.81532098871</v>
      </c>
      <c r="Q8" s="141">
        <f>VLOOKUP($J8,'[2]Data Input'!$V:$AC,8,FALSE)</f>
        <v>378415.09043646825</v>
      </c>
      <c r="R8" s="139"/>
      <c r="S8" s="132">
        <f t="shared" si="1"/>
        <v>42826</v>
      </c>
      <c r="T8" s="133">
        <f>VLOOKUP($S8,'[2]Data Input'!$AP:$AW,2,FALSE)</f>
        <v>81563</v>
      </c>
      <c r="U8" s="133">
        <f>VLOOKUP($S8,'[2]Data Input'!$AP:$AW,3,FALSE)</f>
        <v>38351</v>
      </c>
      <c r="V8" s="133">
        <f>VLOOKUP($S8,'[2]Data Input'!$AP:$AW,4,FALSE)</f>
        <v>38121</v>
      </c>
      <c r="W8" s="133">
        <f>VLOOKUP($S8,'[2]Data Input'!$AP:$AW,5,FALSE)</f>
        <v>26414</v>
      </c>
      <c r="X8" s="133">
        <f>VLOOKUP($S8,'[2]Data Input'!$AP:$AW,6,FALSE)</f>
        <v>43905</v>
      </c>
      <c r="Y8" s="133">
        <f>VLOOKUP($S8,'[2]Data Input'!$AP:$AW,7,FALSE)</f>
        <v>7113</v>
      </c>
      <c r="Z8" s="133">
        <f>VLOOKUP($S8,'[2]Data Input'!$AP:$AW,8,FALSE)</f>
        <v>10983</v>
      </c>
      <c r="AA8" s="139"/>
      <c r="AB8" s="132">
        <f t="shared" si="2"/>
        <v>42826</v>
      </c>
      <c r="AC8" s="133">
        <f>VLOOKUP($AB8,'[2]Data Input'!$AY:$BF,2,FALSE)</f>
        <v>9917</v>
      </c>
      <c r="AD8" s="133">
        <f>VLOOKUP($AB8,'[2]Data Input'!$AY:$BF,3,FALSE)</f>
        <v>4932</v>
      </c>
      <c r="AE8" s="133">
        <f>VLOOKUP($AB8,'[2]Data Input'!$AY:$BF,4,FALSE)</f>
        <v>5390</v>
      </c>
      <c r="AF8" s="133">
        <f>VLOOKUP($AB8,'[2]Data Input'!$AY:$BF,5,FALSE)</f>
        <v>5662</v>
      </c>
      <c r="AG8" s="133">
        <f>VLOOKUP($AB8,'[2]Data Input'!$AY:$BF,6,FALSE)</f>
        <v>6610</v>
      </c>
      <c r="AH8" s="133">
        <f>VLOOKUP($AB8,'[2]Data Input'!$AY:$BF,7,FALSE)</f>
        <v>1424</v>
      </c>
      <c r="AI8" s="133">
        <f>VLOOKUP($AB8,'[2]Data Input'!$AY:$BF,8,FALSE)</f>
        <v>1871</v>
      </c>
      <c r="AJ8" s="139"/>
      <c r="AK8" s="132">
        <f t="shared" si="3"/>
        <v>42826</v>
      </c>
      <c r="AL8" s="133">
        <f>VLOOKUP($AK8,'[2]Data Input'!$BH:$BO,2,FALSE)</f>
        <v>430.5</v>
      </c>
      <c r="AM8" s="133">
        <f>VLOOKUP($AK8,'[2]Data Input'!$BH:$BO,3,FALSE)</f>
        <v>477</v>
      </c>
      <c r="AN8" s="133">
        <f>VLOOKUP($AK8,'[2]Data Input'!$BH:$BO,4,FALSE)</f>
        <v>368.5</v>
      </c>
      <c r="AO8" s="133">
        <f>VLOOKUP($AK8,'[2]Data Input'!$BH:$BO,5,FALSE)</f>
        <v>443</v>
      </c>
      <c r="AP8" s="133">
        <f>VLOOKUP($AK8,'[2]Data Input'!$BH:$BO,6,FALSE)</f>
        <v>650</v>
      </c>
      <c r="AQ8" s="133">
        <f>VLOOKUP($AK8,'[2]Data Input'!$BH:$BO,7,FALSE)</f>
        <v>697.5</v>
      </c>
      <c r="AR8" s="133">
        <f>VLOOKUP($AK8,'[2]Data Input'!$BH:$BO,8,FALSE)</f>
        <v>470</v>
      </c>
      <c r="AS8" s="139"/>
      <c r="AT8" s="132">
        <f t="shared" si="4"/>
        <v>42826</v>
      </c>
      <c r="AU8" s="147">
        <f>VLOOKUP($AT8,'[2]Data Input'!$BZ:$CG,2,FALSE)</f>
        <v>280.5</v>
      </c>
      <c r="AV8" s="147">
        <f>VLOOKUP($AT8,'[2]Data Input'!$BZ:$CG,3,FALSE)</f>
        <v>327</v>
      </c>
      <c r="AW8" s="147">
        <f>VLOOKUP($AT8,'[2]Data Input'!$BZ:$CG,4,FALSE)</f>
        <v>218.5</v>
      </c>
      <c r="AX8" s="147">
        <f>VLOOKUP($AT8,'[2]Data Input'!$BZ:$CG,5,FALSE)</f>
        <v>293</v>
      </c>
      <c r="AY8" s="147">
        <f>VLOOKUP($AT8,'[2]Data Input'!$BZ:$CG,6,FALSE)</f>
        <v>500</v>
      </c>
      <c r="AZ8" s="147">
        <f>VLOOKUP($AT8,'[2]Data Input'!$BZ:$CG,7,FALSE)</f>
        <v>547.5</v>
      </c>
      <c r="BA8" s="147">
        <f>VLOOKUP($AT8,'[2]Data Input'!$BZ:$CG,8,FALSE)</f>
        <v>320</v>
      </c>
    </row>
    <row r="9" spans="1:53" x14ac:dyDescent="0.25">
      <c r="A9" s="132">
        <f t="shared" si="5"/>
        <v>42856</v>
      </c>
      <c r="B9" s="140">
        <f>VLOOKUP($A9,'[2]Data Input'!$A:$I,3,FALSE)</f>
        <v>2924408.6142207482</v>
      </c>
      <c r="C9" s="140">
        <f>VLOOKUP($A9,'[2]Data Input'!$A:$I,4,FALSE)</f>
        <v>1434438.6072515412</v>
      </c>
      <c r="D9" s="140">
        <f>VLOOKUP($A9,'[2]Data Input'!$A:$I,5,FALSE)</f>
        <v>880276.35733946529</v>
      </c>
      <c r="E9" s="140">
        <f>VLOOKUP($A9,'[2]Data Input'!$A:$I,6,FALSE)</f>
        <v>722646.42118824553</v>
      </c>
      <c r="F9" s="141">
        <f>VLOOKUP($A9,'[2]Data Input'!$A:$I,7,FALSE)</f>
        <v>2329222.2559697451</v>
      </c>
      <c r="G9" s="141">
        <f>VLOOKUP($A9,'[2]Data Input'!$A:$I,8,FALSE)</f>
        <v>252445.90287724198</v>
      </c>
      <c r="H9" s="141">
        <f>VLOOKUP($A9,'[2]Data Input'!$A:$I,9,FALSE)</f>
        <v>285690.84115301294</v>
      </c>
      <c r="I9" s="139"/>
      <c r="J9" s="132">
        <f t="shared" si="0"/>
        <v>42856</v>
      </c>
      <c r="K9" s="140">
        <f>VLOOKUP($J9,'[2]Data Input'!$V:$AC,2,FALSE)</f>
        <v>1520629.7274566903</v>
      </c>
      <c r="L9" s="140">
        <f>VLOOKUP($J9,'[2]Data Input'!$V:$AC,3,FALSE)</f>
        <v>1016958.1851465974</v>
      </c>
      <c r="M9" s="140">
        <f>VLOOKUP($J9,'[2]Data Input'!$V:$AC,4,FALSE)</f>
        <v>812641.43497262034</v>
      </c>
      <c r="N9" s="140">
        <f>VLOOKUP($J9,'[2]Data Input'!$V:$AC,5,FALSE)</f>
        <v>988401.65242409194</v>
      </c>
      <c r="O9" s="141">
        <f>VLOOKUP($J9,'[2]Data Input'!$V:$AC,6,FALSE)</f>
        <v>1411694.9965775467</v>
      </c>
      <c r="P9" s="141">
        <f>VLOOKUP($J9,'[2]Data Input'!$V:$AC,7,FALSE)</f>
        <v>223809.99973014221</v>
      </c>
      <c r="Q9" s="141">
        <f>VLOOKUP($J9,'[2]Data Input'!$V:$AC,8,FALSE)</f>
        <v>284136.00369231106</v>
      </c>
      <c r="R9" s="139"/>
      <c r="S9" s="132">
        <f t="shared" si="1"/>
        <v>42856</v>
      </c>
      <c r="T9" s="133">
        <f>VLOOKUP($S9,'[2]Data Input'!$AP:$AW,2,FALSE)</f>
        <v>81471</v>
      </c>
      <c r="U9" s="133">
        <f>VLOOKUP($S9,'[2]Data Input'!$AP:$AW,3,FALSE)</f>
        <v>38296</v>
      </c>
      <c r="V9" s="133">
        <f>VLOOKUP($S9,'[2]Data Input'!$AP:$AW,4,FALSE)</f>
        <v>38105</v>
      </c>
      <c r="W9" s="133">
        <f>VLOOKUP($S9,'[2]Data Input'!$AP:$AW,5,FALSE)</f>
        <v>26227</v>
      </c>
      <c r="X9" s="133">
        <f>VLOOKUP($S9,'[2]Data Input'!$AP:$AW,6,FALSE)</f>
        <v>43945</v>
      </c>
      <c r="Y9" s="133">
        <f>VLOOKUP($S9,'[2]Data Input'!$AP:$AW,7,FALSE)</f>
        <v>7064</v>
      </c>
      <c r="Z9" s="133">
        <f>VLOOKUP($S9,'[2]Data Input'!$AP:$AW,8,FALSE)</f>
        <v>10918</v>
      </c>
      <c r="AA9" s="139"/>
      <c r="AB9" s="132">
        <f t="shared" si="2"/>
        <v>42856</v>
      </c>
      <c r="AC9" s="133">
        <f>VLOOKUP($AB9,'[2]Data Input'!$AY:$BF,2,FALSE)</f>
        <v>9902</v>
      </c>
      <c r="AD9" s="133">
        <f>VLOOKUP($AB9,'[2]Data Input'!$AY:$BF,3,FALSE)</f>
        <v>4923</v>
      </c>
      <c r="AE9" s="133">
        <f>VLOOKUP($AB9,'[2]Data Input'!$AY:$BF,4,FALSE)</f>
        <v>5380</v>
      </c>
      <c r="AF9" s="133">
        <f>VLOOKUP($AB9,'[2]Data Input'!$AY:$BF,5,FALSE)</f>
        <v>5642</v>
      </c>
      <c r="AG9" s="133">
        <f>VLOOKUP($AB9,'[2]Data Input'!$AY:$BF,6,FALSE)</f>
        <v>6597</v>
      </c>
      <c r="AH9" s="133">
        <f>VLOOKUP($AB9,'[2]Data Input'!$AY:$BF,7,FALSE)</f>
        <v>1419</v>
      </c>
      <c r="AI9" s="133">
        <f>VLOOKUP($AB9,'[2]Data Input'!$AY:$BF,8,FALSE)</f>
        <v>1863</v>
      </c>
      <c r="AJ9" s="139"/>
      <c r="AK9" s="132">
        <f t="shared" si="3"/>
        <v>42856</v>
      </c>
      <c r="AL9" s="133">
        <f>VLOOKUP($AK9,'[2]Data Input'!$BH:$BO,2,FALSE)</f>
        <v>294</v>
      </c>
      <c r="AM9" s="133">
        <f>VLOOKUP($AK9,'[2]Data Input'!$BH:$BO,3,FALSE)</f>
        <v>361</v>
      </c>
      <c r="AN9" s="133">
        <f>VLOOKUP($AK9,'[2]Data Input'!$BH:$BO,4,FALSE)</f>
        <v>176</v>
      </c>
      <c r="AO9" s="133">
        <f>VLOOKUP($AK9,'[2]Data Input'!$BH:$BO,5,FALSE)</f>
        <v>169</v>
      </c>
      <c r="AP9" s="133">
        <f>VLOOKUP($AK9,'[2]Data Input'!$BH:$BO,6,FALSE)</f>
        <v>361</v>
      </c>
      <c r="AQ9" s="133">
        <f>VLOOKUP($AK9,'[2]Data Input'!$BH:$BO,7,FALSE)</f>
        <v>435</v>
      </c>
      <c r="AR9" s="133">
        <f>VLOOKUP($AK9,'[2]Data Input'!$BH:$BO,8,FALSE)</f>
        <v>253</v>
      </c>
      <c r="AS9" s="139"/>
      <c r="AT9" s="132">
        <f t="shared" si="4"/>
        <v>42856</v>
      </c>
      <c r="AU9" s="147">
        <f>VLOOKUP($AT9,'[2]Data Input'!$BZ:$CG,2,FALSE)</f>
        <v>157.5</v>
      </c>
      <c r="AV9" s="147">
        <f>VLOOKUP($AT9,'[2]Data Input'!$BZ:$CG,3,FALSE)</f>
        <v>212</v>
      </c>
      <c r="AW9" s="147">
        <f>VLOOKUP($AT9,'[2]Data Input'!$BZ:$CG,4,FALSE)</f>
        <v>88</v>
      </c>
      <c r="AX9" s="147">
        <f>VLOOKUP($AT9,'[2]Data Input'!$BZ:$CG,5,FALSE)</f>
        <v>86</v>
      </c>
      <c r="AY9" s="147">
        <f>VLOOKUP($AT9,'[2]Data Input'!$BZ:$CG,6,FALSE)</f>
        <v>237</v>
      </c>
      <c r="AZ9" s="147">
        <f>VLOOKUP($AT9,'[2]Data Input'!$BZ:$CG,7,FALSE)</f>
        <v>291.5</v>
      </c>
      <c r="BA9" s="147">
        <f>VLOOKUP($AT9,'[2]Data Input'!$BZ:$CG,8,FALSE)</f>
        <v>143.5</v>
      </c>
    </row>
    <row r="10" spans="1:53" x14ac:dyDescent="0.25">
      <c r="A10" s="132">
        <f t="shared" si="5"/>
        <v>42887</v>
      </c>
      <c r="B10" s="140">
        <f>VLOOKUP($A10,'[2]Data Input'!$A:$I,3,FALSE)</f>
        <v>862787.68406675966</v>
      </c>
      <c r="C10" s="140">
        <f>VLOOKUP($A10,'[2]Data Input'!$A:$I,4,FALSE)</f>
        <v>401466.51263560494</v>
      </c>
      <c r="D10" s="140">
        <f>VLOOKUP($A10,'[2]Data Input'!$A:$I,5,FALSE)</f>
        <v>257106.40447414818</v>
      </c>
      <c r="E10" s="140">
        <f>VLOOKUP($A10,'[2]Data Input'!$A:$I,6,FALSE)</f>
        <v>187420.39882348705</v>
      </c>
      <c r="F10" s="141">
        <f>VLOOKUP($A10,'[2]Data Input'!$A:$I,7,FALSE)</f>
        <v>349824.22878593835</v>
      </c>
      <c r="G10" s="141">
        <f>VLOOKUP($A10,'[2]Data Input'!$A:$I,8,FALSE)</f>
        <v>32621.580568954028</v>
      </c>
      <c r="H10" s="141">
        <f>VLOOKUP($A10,'[2]Data Input'!$A:$I,9,FALSE)</f>
        <v>44104.190645107563</v>
      </c>
      <c r="I10" s="139"/>
      <c r="J10" s="132">
        <f t="shared" si="0"/>
        <v>42887</v>
      </c>
      <c r="K10" s="140">
        <f>VLOOKUP($J10,'[2]Data Input'!$V:$AC,2,FALSE)</f>
        <v>685703.63565456576</v>
      </c>
      <c r="L10" s="140">
        <f>VLOOKUP($J10,'[2]Data Input'!$V:$AC,3,FALSE)</f>
        <v>445921.59948195715</v>
      </c>
      <c r="M10" s="140">
        <f>VLOOKUP($J10,'[2]Data Input'!$V:$AC,4,FALSE)</f>
        <v>357065.09408663196</v>
      </c>
      <c r="N10" s="140">
        <f>VLOOKUP($J10,'[2]Data Input'!$V:$AC,5,FALSE)</f>
        <v>415366.67077684513</v>
      </c>
      <c r="O10" s="141">
        <f>VLOOKUP($J10,'[2]Data Input'!$V:$AC,6,FALSE)</f>
        <v>440758.95420770545</v>
      </c>
      <c r="P10" s="141">
        <f>VLOOKUP($J10,'[2]Data Input'!$V:$AC,7,FALSE)</f>
        <v>64740.796458253884</v>
      </c>
      <c r="Q10" s="141">
        <f>VLOOKUP($J10,'[2]Data Input'!$V:$AC,8,FALSE)</f>
        <v>106388.24933404065</v>
      </c>
      <c r="R10" s="139"/>
      <c r="S10" s="132">
        <f t="shared" si="1"/>
        <v>42887</v>
      </c>
      <c r="T10" s="133">
        <f>VLOOKUP($S10,'[2]Data Input'!$AP:$AW,2,FALSE)</f>
        <v>81359</v>
      </c>
      <c r="U10" s="133">
        <f>VLOOKUP($S10,'[2]Data Input'!$AP:$AW,3,FALSE)</f>
        <v>38230</v>
      </c>
      <c r="V10" s="133">
        <f>VLOOKUP($S10,'[2]Data Input'!$AP:$AW,4,FALSE)</f>
        <v>38098</v>
      </c>
      <c r="W10" s="133">
        <f>VLOOKUP($S10,'[2]Data Input'!$AP:$AW,5,FALSE)</f>
        <v>26011</v>
      </c>
      <c r="X10" s="133">
        <f>VLOOKUP($S10,'[2]Data Input'!$AP:$AW,6,FALSE)</f>
        <v>43989</v>
      </c>
      <c r="Y10" s="133">
        <f>VLOOKUP($S10,'[2]Data Input'!$AP:$AW,7,FALSE)</f>
        <v>6990</v>
      </c>
      <c r="Z10" s="133">
        <f>VLOOKUP($S10,'[2]Data Input'!$AP:$AW,8,FALSE)</f>
        <v>10855</v>
      </c>
      <c r="AA10" s="139"/>
      <c r="AB10" s="132">
        <f t="shared" si="2"/>
        <v>42887</v>
      </c>
      <c r="AC10" s="133">
        <f>VLOOKUP($AB10,'[2]Data Input'!$AY:$BF,2,FALSE)</f>
        <v>9853</v>
      </c>
      <c r="AD10" s="133">
        <f>VLOOKUP($AB10,'[2]Data Input'!$AY:$BF,3,FALSE)</f>
        <v>4903</v>
      </c>
      <c r="AE10" s="133">
        <f>VLOOKUP($AB10,'[2]Data Input'!$AY:$BF,4,FALSE)</f>
        <v>5357</v>
      </c>
      <c r="AF10" s="133">
        <f>VLOOKUP($AB10,'[2]Data Input'!$AY:$BF,5,FALSE)</f>
        <v>5613</v>
      </c>
      <c r="AG10" s="133">
        <f>VLOOKUP($AB10,'[2]Data Input'!$AY:$BF,6,FALSE)</f>
        <v>6582</v>
      </c>
      <c r="AH10" s="133">
        <f>VLOOKUP($AB10,'[2]Data Input'!$AY:$BF,7,FALSE)</f>
        <v>1418</v>
      </c>
      <c r="AI10" s="133">
        <f>VLOOKUP($AB10,'[2]Data Input'!$AY:$BF,8,FALSE)</f>
        <v>1851</v>
      </c>
      <c r="AJ10" s="139"/>
      <c r="AK10" s="132">
        <f t="shared" si="3"/>
        <v>42887</v>
      </c>
      <c r="AL10" s="133">
        <f>VLOOKUP($AK10,'[2]Data Input'!$BH:$BO,2,FALSE)</f>
        <v>145</v>
      </c>
      <c r="AM10" s="133">
        <f>VLOOKUP($AK10,'[2]Data Input'!$BH:$BO,3,FALSE)</f>
        <v>211</v>
      </c>
      <c r="AN10" s="133">
        <f>VLOOKUP($AK10,'[2]Data Input'!$BH:$BO,4,FALSE)</f>
        <v>25.5</v>
      </c>
      <c r="AO10" s="133">
        <f>VLOOKUP($AK10,'[2]Data Input'!$BH:$BO,5,FALSE)</f>
        <v>53.5</v>
      </c>
      <c r="AP10" s="133">
        <f>VLOOKUP($AK10,'[2]Data Input'!$BH:$BO,6,FALSE)</f>
        <v>173</v>
      </c>
      <c r="AQ10" s="133">
        <f>VLOOKUP($AK10,'[2]Data Input'!$BH:$BO,7,FALSE)</f>
        <v>189</v>
      </c>
      <c r="AR10" s="133">
        <f>VLOOKUP($AK10,'[2]Data Input'!$BH:$BO,8,FALSE)</f>
        <v>77.5</v>
      </c>
      <c r="AS10" s="139"/>
      <c r="AT10" s="132">
        <f t="shared" si="4"/>
        <v>42887</v>
      </c>
      <c r="AU10" s="147">
        <f>VLOOKUP($AT10,'[2]Data Input'!$BZ:$CG,2,FALSE)</f>
        <v>39</v>
      </c>
      <c r="AV10" s="147">
        <f>VLOOKUP($AT10,'[2]Data Input'!$BZ:$CG,3,FALSE)</f>
        <v>81.5</v>
      </c>
      <c r="AW10" s="147">
        <f>VLOOKUP($AT10,'[2]Data Input'!$BZ:$CG,4,FALSE)</f>
        <v>3.5</v>
      </c>
      <c r="AX10" s="147">
        <f>VLOOKUP($AT10,'[2]Data Input'!$BZ:$CG,5,FALSE)</f>
        <v>11.5</v>
      </c>
      <c r="AY10" s="147">
        <f>VLOOKUP($AT10,'[2]Data Input'!$BZ:$CG,6,FALSE)</f>
        <v>85.5</v>
      </c>
      <c r="AZ10" s="147">
        <f>VLOOKUP($AT10,'[2]Data Input'!$BZ:$CG,7,FALSE)</f>
        <v>84.5</v>
      </c>
      <c r="BA10" s="147">
        <f>VLOOKUP($AT10,'[2]Data Input'!$BZ:$CG,8,FALSE)</f>
        <v>22.5</v>
      </c>
    </row>
    <row r="11" spans="1:53" x14ac:dyDescent="0.25">
      <c r="A11" s="132">
        <f t="shared" si="5"/>
        <v>42917</v>
      </c>
      <c r="B11" s="140">
        <f>VLOOKUP($A11,'[2]Data Input'!$A:$I,3,FALSE)</f>
        <v>1386963.5663311332</v>
      </c>
      <c r="C11" s="140">
        <f>VLOOKUP($A11,'[2]Data Input'!$A:$I,4,FALSE)</f>
        <v>611533.16529823828</v>
      </c>
      <c r="D11" s="140">
        <f>VLOOKUP($A11,'[2]Data Input'!$A:$I,5,FALSE)</f>
        <v>427885.62829066685</v>
      </c>
      <c r="E11" s="140">
        <f>VLOOKUP($A11,'[2]Data Input'!$A:$I,6,FALSE)</f>
        <v>269659.64007996168</v>
      </c>
      <c r="F11" s="141">
        <f>VLOOKUP($A11,'[2]Data Input'!$A:$I,7,FALSE)</f>
        <v>683615.45721353474</v>
      </c>
      <c r="G11" s="141">
        <f>VLOOKUP($A11,'[2]Data Input'!$A:$I,8,FALSE)</f>
        <v>53157.051564354537</v>
      </c>
      <c r="H11" s="141">
        <f>VLOOKUP($A11,'[2]Data Input'!$A:$I,9,FALSE)</f>
        <v>89859.491222110766</v>
      </c>
      <c r="I11" s="139"/>
      <c r="J11" s="132">
        <f t="shared" si="0"/>
        <v>42917</v>
      </c>
      <c r="K11" s="140">
        <f>VLOOKUP($J11,'[2]Data Input'!$V:$AC,2,FALSE)</f>
        <v>874556.9290557279</v>
      </c>
      <c r="L11" s="140">
        <f>VLOOKUP($J11,'[2]Data Input'!$V:$AC,3,FALSE)</f>
        <v>595596.02242669882</v>
      </c>
      <c r="M11" s="140">
        <f>VLOOKUP($J11,'[2]Data Input'!$V:$AC,4,FALSE)</f>
        <v>507623.62026256026</v>
      </c>
      <c r="N11" s="140">
        <f>VLOOKUP($J11,'[2]Data Input'!$V:$AC,5,FALSE)</f>
        <v>596185.42825501296</v>
      </c>
      <c r="O11" s="141">
        <f>VLOOKUP($J11,'[2]Data Input'!$V:$AC,6,FALSE)</f>
        <v>555096.30730736488</v>
      </c>
      <c r="P11" s="141">
        <f>VLOOKUP($J11,'[2]Data Input'!$V:$AC,7,FALSE)</f>
        <v>84904.746962547011</v>
      </c>
      <c r="Q11" s="141">
        <f>VLOOKUP($J11,'[2]Data Input'!$V:$AC,8,FALSE)</f>
        <v>170344.94573008813</v>
      </c>
      <c r="R11" s="139"/>
      <c r="S11" s="132">
        <f t="shared" si="1"/>
        <v>42917</v>
      </c>
      <c r="T11" s="133">
        <f>VLOOKUP($S11,'[2]Data Input'!$AP:$AW,2,FALSE)</f>
        <v>81348</v>
      </c>
      <c r="U11" s="133">
        <f>VLOOKUP($S11,'[2]Data Input'!$AP:$AW,3,FALSE)</f>
        <v>38202</v>
      </c>
      <c r="V11" s="133">
        <f>VLOOKUP($S11,'[2]Data Input'!$AP:$AW,4,FALSE)</f>
        <v>38101</v>
      </c>
      <c r="W11" s="133">
        <f>VLOOKUP($S11,'[2]Data Input'!$AP:$AW,5,FALSE)</f>
        <v>25856</v>
      </c>
      <c r="X11" s="133">
        <f>VLOOKUP($S11,'[2]Data Input'!$AP:$AW,6,FALSE)</f>
        <v>44065</v>
      </c>
      <c r="Y11" s="133">
        <f>VLOOKUP($S11,'[2]Data Input'!$AP:$AW,7,FALSE)</f>
        <v>6957</v>
      </c>
      <c r="Z11" s="133">
        <f>VLOOKUP($S11,'[2]Data Input'!$AP:$AW,8,FALSE)</f>
        <v>10797</v>
      </c>
      <c r="AA11" s="139"/>
      <c r="AB11" s="132">
        <f t="shared" si="2"/>
        <v>42917</v>
      </c>
      <c r="AC11" s="133">
        <f>VLOOKUP($AB11,'[2]Data Input'!$AY:$BF,2,FALSE)</f>
        <v>9840</v>
      </c>
      <c r="AD11" s="133">
        <f>VLOOKUP($AB11,'[2]Data Input'!$AY:$BF,3,FALSE)</f>
        <v>4893</v>
      </c>
      <c r="AE11" s="133">
        <f>VLOOKUP($AB11,'[2]Data Input'!$AY:$BF,4,FALSE)</f>
        <v>5348</v>
      </c>
      <c r="AF11" s="133">
        <f>VLOOKUP($AB11,'[2]Data Input'!$AY:$BF,5,FALSE)</f>
        <v>5597</v>
      </c>
      <c r="AG11" s="133">
        <f>VLOOKUP($AB11,'[2]Data Input'!$AY:$BF,6,FALSE)</f>
        <v>6567</v>
      </c>
      <c r="AH11" s="133">
        <f>VLOOKUP($AB11,'[2]Data Input'!$AY:$BF,7,FALSE)</f>
        <v>1414</v>
      </c>
      <c r="AI11" s="133">
        <f>VLOOKUP($AB11,'[2]Data Input'!$AY:$BF,8,FALSE)</f>
        <v>1850</v>
      </c>
      <c r="AJ11" s="139"/>
      <c r="AK11" s="132">
        <f t="shared" si="3"/>
        <v>42917</v>
      </c>
      <c r="AL11" s="133">
        <f>VLOOKUP($AK11,'[2]Data Input'!$BH:$BO,2,FALSE)</f>
        <v>59</v>
      </c>
      <c r="AM11" s="133">
        <f>VLOOKUP($AK11,'[2]Data Input'!$BH:$BO,3,FALSE)</f>
        <v>147.5</v>
      </c>
      <c r="AN11" s="133">
        <f>VLOOKUP($AK11,'[2]Data Input'!$BH:$BO,4,FALSE)</f>
        <v>35</v>
      </c>
      <c r="AO11" s="133">
        <f>VLOOKUP($AK11,'[2]Data Input'!$BH:$BO,5,FALSE)</f>
        <v>0</v>
      </c>
      <c r="AP11" s="133">
        <f>VLOOKUP($AK11,'[2]Data Input'!$BH:$BO,6,FALSE)</f>
        <v>6.5</v>
      </c>
      <c r="AQ11" s="133">
        <f>VLOOKUP($AK11,'[2]Data Input'!$BH:$BO,7,FALSE)</f>
        <v>7.5</v>
      </c>
      <c r="AR11" s="133">
        <f>VLOOKUP($AK11,'[2]Data Input'!$BH:$BO,8,FALSE)</f>
        <v>0</v>
      </c>
      <c r="AS11" s="139"/>
      <c r="AT11" s="132">
        <f t="shared" si="4"/>
        <v>42917</v>
      </c>
      <c r="AU11" s="147">
        <f>VLOOKUP($AT11,'[2]Data Input'!$BZ:$CG,2,FALSE)</f>
        <v>0</v>
      </c>
      <c r="AV11" s="147">
        <f>VLOOKUP($AT11,'[2]Data Input'!$BZ:$CG,3,FALSE)</f>
        <v>17.5</v>
      </c>
      <c r="AW11" s="147">
        <f>VLOOKUP($AT11,'[2]Data Input'!$BZ:$CG,4,FALSE)</f>
        <v>30</v>
      </c>
      <c r="AX11" s="147">
        <f>VLOOKUP($AT11,'[2]Data Input'!$BZ:$CG,5,FALSE)</f>
        <v>0</v>
      </c>
      <c r="AY11" s="147">
        <f>VLOOKUP($AT11,'[2]Data Input'!$BZ:$CG,6,FALSE)</f>
        <v>0</v>
      </c>
      <c r="AZ11" s="147">
        <f>VLOOKUP($AT11,'[2]Data Input'!$BZ:$CG,7,FALSE)</f>
        <v>0</v>
      </c>
      <c r="BA11" s="147">
        <f>VLOOKUP($AT11,'[2]Data Input'!$BZ:$CG,8,FALSE)</f>
        <v>0</v>
      </c>
    </row>
    <row r="12" spans="1:53" x14ac:dyDescent="0.25">
      <c r="A12" s="132">
        <f t="shared" si="5"/>
        <v>42948</v>
      </c>
      <c r="B12" s="140">
        <f>VLOOKUP($A12,'[2]Data Input'!$A:$I,3,FALSE)</f>
        <v>1128312.1686188802</v>
      </c>
      <c r="C12" s="140">
        <f>VLOOKUP($A12,'[2]Data Input'!$A:$I,4,FALSE)</f>
        <v>462274.09120592079</v>
      </c>
      <c r="D12" s="140">
        <f>VLOOKUP($A12,'[2]Data Input'!$A:$I,5,FALSE)</f>
        <v>357004.03852263233</v>
      </c>
      <c r="E12" s="140">
        <f>VLOOKUP($A12,'[2]Data Input'!$A:$I,6,FALSE)</f>
        <v>226369.70165256679</v>
      </c>
      <c r="F12" s="141">
        <f>VLOOKUP($A12,'[2]Data Input'!$A:$I,7,FALSE)</f>
        <v>644427.7378989968</v>
      </c>
      <c r="G12" s="141">
        <f>VLOOKUP($A12,'[2]Data Input'!$A:$I,8,FALSE)</f>
        <v>42623.077625465099</v>
      </c>
      <c r="H12" s="141">
        <f>VLOOKUP($A12,'[2]Data Input'!$A:$I,9,FALSE)</f>
        <v>90191.184475538161</v>
      </c>
      <c r="I12" s="139"/>
      <c r="J12" s="132">
        <f t="shared" si="0"/>
        <v>42948</v>
      </c>
      <c r="K12" s="140">
        <f>VLOOKUP($J12,'[2]Data Input'!$V:$AC,2,FALSE)</f>
        <v>791988.97860439518</v>
      </c>
      <c r="L12" s="140">
        <f>VLOOKUP($J12,'[2]Data Input'!$V:$AC,3,FALSE)</f>
        <v>506898.76595000876</v>
      </c>
      <c r="M12" s="140">
        <f>VLOOKUP($J12,'[2]Data Input'!$V:$AC,4,FALSE)</f>
        <v>443944.05454707739</v>
      </c>
      <c r="N12" s="140">
        <f>VLOOKUP($J12,'[2]Data Input'!$V:$AC,5,FALSE)</f>
        <v>517118.20089851867</v>
      </c>
      <c r="O12" s="141">
        <f>VLOOKUP($J12,'[2]Data Input'!$V:$AC,6,FALSE)</f>
        <v>551045.30620773858</v>
      </c>
      <c r="P12" s="141">
        <f>VLOOKUP($J12,'[2]Data Input'!$V:$AC,7,FALSE)</f>
        <v>82344.621970716194</v>
      </c>
      <c r="Q12" s="141">
        <f>VLOOKUP($J12,'[2]Data Input'!$V:$AC,8,FALSE)</f>
        <v>171981.07182154525</v>
      </c>
      <c r="R12" s="139"/>
      <c r="S12" s="132">
        <f t="shared" si="1"/>
        <v>42948</v>
      </c>
      <c r="T12" s="133">
        <f>VLOOKUP($S12,'[2]Data Input'!$AP:$AW,2,FALSE)</f>
        <v>81310</v>
      </c>
      <c r="U12" s="133">
        <f>VLOOKUP($S12,'[2]Data Input'!$AP:$AW,3,FALSE)</f>
        <v>38181</v>
      </c>
      <c r="V12" s="133">
        <f>VLOOKUP($S12,'[2]Data Input'!$AP:$AW,4,FALSE)</f>
        <v>38156</v>
      </c>
      <c r="W12" s="133">
        <f>VLOOKUP($S12,'[2]Data Input'!$AP:$AW,5,FALSE)</f>
        <v>25764</v>
      </c>
      <c r="X12" s="133">
        <f>VLOOKUP($S12,'[2]Data Input'!$AP:$AW,6,FALSE)</f>
        <v>44181</v>
      </c>
      <c r="Y12" s="133">
        <f>VLOOKUP($S12,'[2]Data Input'!$AP:$AW,7,FALSE)</f>
        <v>6927</v>
      </c>
      <c r="Z12" s="133">
        <f>VLOOKUP($S12,'[2]Data Input'!$AP:$AW,8,FALSE)</f>
        <v>10780</v>
      </c>
      <c r="AA12" s="139"/>
      <c r="AB12" s="132">
        <f t="shared" si="2"/>
        <v>42948</v>
      </c>
      <c r="AC12" s="133">
        <f>VLOOKUP($AB12,'[2]Data Input'!$AY:$BF,2,FALSE)</f>
        <v>9835</v>
      </c>
      <c r="AD12" s="133">
        <f>VLOOKUP($AB12,'[2]Data Input'!$AY:$BF,3,FALSE)</f>
        <v>4893</v>
      </c>
      <c r="AE12" s="133">
        <f>VLOOKUP($AB12,'[2]Data Input'!$AY:$BF,4,FALSE)</f>
        <v>5340</v>
      </c>
      <c r="AF12" s="133">
        <f>VLOOKUP($AB12,'[2]Data Input'!$AY:$BF,5,FALSE)</f>
        <v>5581</v>
      </c>
      <c r="AG12" s="133">
        <f>VLOOKUP($AB12,'[2]Data Input'!$AY:$BF,6,FALSE)</f>
        <v>6554</v>
      </c>
      <c r="AH12" s="133">
        <f>VLOOKUP($AB12,'[2]Data Input'!$AY:$BF,7,FALSE)</f>
        <v>1410</v>
      </c>
      <c r="AI12" s="133">
        <f>VLOOKUP($AB12,'[2]Data Input'!$AY:$BF,8,FALSE)</f>
        <v>1852</v>
      </c>
      <c r="AJ12" s="139"/>
      <c r="AK12" s="132">
        <f t="shared" si="3"/>
        <v>42948</v>
      </c>
      <c r="AL12" s="133">
        <f>VLOOKUP($AK12,'[2]Data Input'!$BH:$BO,2,FALSE)</f>
        <v>30.5</v>
      </c>
      <c r="AM12" s="133">
        <f>VLOOKUP($AK12,'[2]Data Input'!$BH:$BO,3,FALSE)</f>
        <v>102</v>
      </c>
      <c r="AN12" s="133">
        <f>VLOOKUP($AK12,'[2]Data Input'!$BH:$BO,4,FALSE)</f>
        <v>0</v>
      </c>
      <c r="AO12" s="133">
        <f>VLOOKUP($AK12,'[2]Data Input'!$BH:$BO,5,FALSE)</f>
        <v>0.5</v>
      </c>
      <c r="AP12" s="133">
        <f>VLOOKUP($AK12,'[2]Data Input'!$BH:$BO,6,FALSE)</f>
        <v>18.5</v>
      </c>
      <c r="AQ12" s="133">
        <f>VLOOKUP($AK12,'[2]Data Input'!$BH:$BO,7,FALSE)</f>
        <v>8</v>
      </c>
      <c r="AR12" s="133">
        <f>VLOOKUP($AK12,'[2]Data Input'!$BH:$BO,8,FALSE)</f>
        <v>3</v>
      </c>
      <c r="AS12" s="139"/>
      <c r="AT12" s="132">
        <f t="shared" si="4"/>
        <v>42948</v>
      </c>
      <c r="AU12" s="147">
        <f>VLOOKUP($AT12,'[2]Data Input'!$BZ:$CG,2,FALSE)</f>
        <v>0</v>
      </c>
      <c r="AV12" s="147">
        <f>VLOOKUP($AT12,'[2]Data Input'!$BZ:$CG,3,FALSE)</f>
        <v>7.5</v>
      </c>
      <c r="AW12" s="147">
        <f>VLOOKUP($AT12,'[2]Data Input'!$BZ:$CG,4,FALSE)</f>
        <v>0</v>
      </c>
      <c r="AX12" s="147">
        <f>VLOOKUP($AT12,'[2]Data Input'!$BZ:$CG,5,FALSE)</f>
        <v>0</v>
      </c>
      <c r="AY12" s="147">
        <f>VLOOKUP($AT12,'[2]Data Input'!$BZ:$CG,6,FALSE)</f>
        <v>1.5</v>
      </c>
      <c r="AZ12" s="147">
        <f>VLOOKUP($AT12,'[2]Data Input'!$BZ:$CG,7,FALSE)</f>
        <v>0</v>
      </c>
      <c r="BA12" s="147">
        <f>VLOOKUP($AT12,'[2]Data Input'!$BZ:$CG,8,FALSE)</f>
        <v>0</v>
      </c>
    </row>
    <row r="13" spans="1:53" x14ac:dyDescent="0.25">
      <c r="A13" s="132">
        <f t="shared" si="5"/>
        <v>42979</v>
      </c>
      <c r="B13" s="140">
        <f>VLOOKUP($A13,'[2]Data Input'!$A:$I,3,FALSE)</f>
        <v>1805711.2228937547</v>
      </c>
      <c r="C13" s="140">
        <f>VLOOKUP($A13,'[2]Data Input'!$A:$I,4,FALSE)</f>
        <v>767428.13486885687</v>
      </c>
      <c r="D13" s="140">
        <f>VLOOKUP($A13,'[2]Data Input'!$A:$I,5,FALSE)</f>
        <v>597383.33195555839</v>
      </c>
      <c r="E13" s="140">
        <f>VLOOKUP($A13,'[2]Data Input'!$A:$I,6,FALSE)</f>
        <v>392071.31028182997</v>
      </c>
      <c r="F13" s="141">
        <f>VLOOKUP($A13,'[2]Data Input'!$A:$I,7,FALSE)</f>
        <v>953365.50368373492</v>
      </c>
      <c r="G13" s="141">
        <f>VLOOKUP($A13,'[2]Data Input'!$A:$I,8,FALSE)</f>
        <v>87981.552512244001</v>
      </c>
      <c r="H13" s="141">
        <f>VLOOKUP($A13,'[2]Data Input'!$A:$I,9,FALSE)</f>
        <v>137317.94380402108</v>
      </c>
      <c r="I13" s="139"/>
      <c r="J13" s="132">
        <f t="shared" si="0"/>
        <v>42979</v>
      </c>
      <c r="K13" s="140">
        <f>VLOOKUP($J13,'[2]Data Input'!$V:$AC,2,FALSE)</f>
        <v>1210383.0090755781</v>
      </c>
      <c r="L13" s="140">
        <f>VLOOKUP($J13,'[2]Data Input'!$V:$AC,3,FALSE)</f>
        <v>810450.69518607925</v>
      </c>
      <c r="M13" s="140">
        <f>VLOOKUP($J13,'[2]Data Input'!$V:$AC,4,FALSE)</f>
        <v>764142.75817942969</v>
      </c>
      <c r="N13" s="140">
        <f>VLOOKUP($J13,'[2]Data Input'!$V:$AC,5,FALSE)</f>
        <v>893108.537558913</v>
      </c>
      <c r="O13" s="141">
        <f>VLOOKUP($J13,'[2]Data Input'!$V:$AC,6,FALSE)</f>
        <v>781238.87367119547</v>
      </c>
      <c r="P13" s="141">
        <f>VLOOKUP($J13,'[2]Data Input'!$V:$AC,7,FALSE)</f>
        <v>137710.71927573168</v>
      </c>
      <c r="Q13" s="141">
        <f>VLOOKUP($J13,'[2]Data Input'!$V:$AC,8,FALSE)</f>
        <v>239227.40705307288</v>
      </c>
      <c r="R13" s="139"/>
      <c r="S13" s="132">
        <f t="shared" si="1"/>
        <v>42979</v>
      </c>
      <c r="T13" s="133">
        <f>VLOOKUP($S13,'[2]Data Input'!$AP:$AW,2,FALSE)</f>
        <v>81569</v>
      </c>
      <c r="U13" s="133">
        <f>VLOOKUP($S13,'[2]Data Input'!$AP:$AW,3,FALSE)</f>
        <v>38295</v>
      </c>
      <c r="V13" s="133">
        <f>VLOOKUP($S13,'[2]Data Input'!$AP:$AW,4,FALSE)</f>
        <v>38341</v>
      </c>
      <c r="W13" s="133">
        <f>VLOOKUP($S13,'[2]Data Input'!$AP:$AW,5,FALSE)</f>
        <v>25927</v>
      </c>
      <c r="X13" s="133">
        <f>VLOOKUP($S13,'[2]Data Input'!$AP:$AW,6,FALSE)</f>
        <v>44403</v>
      </c>
      <c r="Y13" s="133">
        <f>VLOOKUP($S13,'[2]Data Input'!$AP:$AW,7,FALSE)</f>
        <v>6995</v>
      </c>
      <c r="Z13" s="133">
        <f>VLOOKUP($S13,'[2]Data Input'!$AP:$AW,8,FALSE)</f>
        <v>10839</v>
      </c>
      <c r="AA13" s="139"/>
      <c r="AB13" s="132">
        <f t="shared" si="2"/>
        <v>42979</v>
      </c>
      <c r="AC13" s="133">
        <f>VLOOKUP($AB13,'[2]Data Input'!$AY:$BF,2,FALSE)</f>
        <v>9867</v>
      </c>
      <c r="AD13" s="133">
        <f>VLOOKUP($AB13,'[2]Data Input'!$AY:$BF,3,FALSE)</f>
        <v>4896</v>
      </c>
      <c r="AE13" s="133">
        <f>VLOOKUP($AB13,'[2]Data Input'!$AY:$BF,4,FALSE)</f>
        <v>5350</v>
      </c>
      <c r="AF13" s="133">
        <f>VLOOKUP($AB13,'[2]Data Input'!$AY:$BF,5,FALSE)</f>
        <v>5601</v>
      </c>
      <c r="AG13" s="133">
        <f>VLOOKUP($AB13,'[2]Data Input'!$AY:$BF,6,FALSE)</f>
        <v>6564</v>
      </c>
      <c r="AH13" s="133">
        <f>VLOOKUP($AB13,'[2]Data Input'!$AY:$BF,7,FALSE)</f>
        <v>1413</v>
      </c>
      <c r="AI13" s="133">
        <f>VLOOKUP($AB13,'[2]Data Input'!$AY:$BF,8,FALSE)</f>
        <v>1853</v>
      </c>
      <c r="AJ13" s="139"/>
      <c r="AK13" s="132">
        <f t="shared" si="3"/>
        <v>42979</v>
      </c>
      <c r="AL13" s="133">
        <f>VLOOKUP($AK13,'[2]Data Input'!$BH:$BO,2,FALSE)</f>
        <v>150.5</v>
      </c>
      <c r="AM13" s="133">
        <f>VLOOKUP($AK13,'[2]Data Input'!$BH:$BO,3,FALSE)</f>
        <v>146.5</v>
      </c>
      <c r="AN13" s="133">
        <f>VLOOKUP($AK13,'[2]Data Input'!$BH:$BO,4,FALSE)</f>
        <v>80</v>
      </c>
      <c r="AO13" s="133">
        <f>VLOOKUP($AK13,'[2]Data Input'!$BH:$BO,5,FALSE)</f>
        <v>108</v>
      </c>
      <c r="AP13" s="133">
        <f>VLOOKUP($AK13,'[2]Data Input'!$BH:$BO,6,FALSE)</f>
        <v>226.5</v>
      </c>
      <c r="AQ13" s="133">
        <f>VLOOKUP($AK13,'[2]Data Input'!$BH:$BO,7,FALSE)</f>
        <v>233</v>
      </c>
      <c r="AR13" s="133">
        <f>VLOOKUP($AK13,'[2]Data Input'!$BH:$BO,8,FALSE)</f>
        <v>119.5</v>
      </c>
      <c r="AS13" s="139"/>
      <c r="AT13" s="132">
        <f t="shared" si="4"/>
        <v>42979</v>
      </c>
      <c r="AU13" s="147">
        <f>VLOOKUP($AT13,'[2]Data Input'!$BZ:$CG,2,FALSE)</f>
        <v>53.5</v>
      </c>
      <c r="AV13" s="147">
        <f>VLOOKUP($AT13,'[2]Data Input'!$BZ:$CG,3,FALSE)</f>
        <v>50.5</v>
      </c>
      <c r="AW13" s="147">
        <f>VLOOKUP($AT13,'[2]Data Input'!$BZ:$CG,4,FALSE)</f>
        <v>28</v>
      </c>
      <c r="AX13" s="147">
        <f>VLOOKUP($AT13,'[2]Data Input'!$BZ:$CG,5,FALSE)</f>
        <v>41.5</v>
      </c>
      <c r="AY13" s="147">
        <f>VLOOKUP($AT13,'[2]Data Input'!$BZ:$CG,6,FALSE)</f>
        <v>139</v>
      </c>
      <c r="AZ13" s="147">
        <f>VLOOKUP($AT13,'[2]Data Input'!$BZ:$CG,7,FALSE)</f>
        <v>147.5</v>
      </c>
      <c r="BA13" s="147">
        <f>VLOOKUP($AT13,'[2]Data Input'!$BZ:$CG,8,FALSE)</f>
        <v>50.5</v>
      </c>
    </row>
    <row r="14" spans="1:53" x14ac:dyDescent="0.25">
      <c r="A14" s="132">
        <f t="shared" si="5"/>
        <v>43009</v>
      </c>
      <c r="B14" s="140">
        <f>VLOOKUP($A14,'[2]Data Input'!$A:$I,3,FALSE)</f>
        <v>4073074.6412068778</v>
      </c>
      <c r="C14" s="140">
        <f>VLOOKUP($A14,'[2]Data Input'!$A:$I,4,FALSE)</f>
        <v>1925376.1513177617</v>
      </c>
      <c r="D14" s="140">
        <f>VLOOKUP($A14,'[2]Data Input'!$A:$I,5,FALSE)</f>
        <v>1167435.8933759532</v>
      </c>
      <c r="E14" s="140">
        <f>VLOOKUP($A14,'[2]Data Input'!$A:$I,6,FALSE)</f>
        <v>920483.31409940741</v>
      </c>
      <c r="F14" s="141">
        <f>VLOOKUP($A14,'[2]Data Input'!$A:$I,7,FALSE)</f>
        <v>3203296.0108265104</v>
      </c>
      <c r="G14" s="141">
        <f>VLOOKUP($A14,'[2]Data Input'!$A:$I,8,FALSE)</f>
        <v>382305.39160831168</v>
      </c>
      <c r="H14" s="141">
        <f>VLOOKUP($A14,'[2]Data Input'!$A:$I,9,FALSE)</f>
        <v>417640.59756517794</v>
      </c>
      <c r="I14" s="139"/>
      <c r="J14" s="132">
        <f t="shared" si="0"/>
        <v>43009</v>
      </c>
      <c r="K14" s="140">
        <f>VLOOKUP($J14,'[2]Data Input'!$V:$AC,2,FALSE)</f>
        <v>1988033.4803835019</v>
      </c>
      <c r="L14" s="140">
        <f>VLOOKUP($J14,'[2]Data Input'!$V:$AC,3,FALSE)</f>
        <v>1341479.1816861934</v>
      </c>
      <c r="M14" s="140">
        <f>VLOOKUP($J14,'[2]Data Input'!$V:$AC,4,FALSE)</f>
        <v>1138642.9993737757</v>
      </c>
      <c r="N14" s="140">
        <f>VLOOKUP($J14,'[2]Data Input'!$V:$AC,5,FALSE)</f>
        <v>1706940.338556529</v>
      </c>
      <c r="O14" s="141">
        <f>VLOOKUP($J14,'[2]Data Input'!$V:$AC,6,FALSE)</f>
        <v>1674733.1416319059</v>
      </c>
      <c r="P14" s="141">
        <f>VLOOKUP($J14,'[2]Data Input'!$V:$AC,7,FALSE)</f>
        <v>293729.61926663935</v>
      </c>
      <c r="Q14" s="141">
        <f>VLOOKUP($J14,'[2]Data Input'!$V:$AC,8,FALSE)</f>
        <v>428730.23910145473</v>
      </c>
      <c r="R14" s="139"/>
      <c r="S14" s="132">
        <f t="shared" si="1"/>
        <v>43009</v>
      </c>
      <c r="T14" s="133">
        <f>VLOOKUP($S14,'[2]Data Input'!$AP:$AW,2,FALSE)</f>
        <v>81922</v>
      </c>
      <c r="U14" s="133">
        <f>VLOOKUP($S14,'[2]Data Input'!$AP:$AW,3,FALSE)</f>
        <v>38470</v>
      </c>
      <c r="V14" s="133">
        <f>VLOOKUP($S14,'[2]Data Input'!$AP:$AW,4,FALSE)</f>
        <v>38648</v>
      </c>
      <c r="W14" s="133">
        <f>VLOOKUP($S14,'[2]Data Input'!$AP:$AW,5,FALSE)</f>
        <v>26421</v>
      </c>
      <c r="X14" s="133">
        <f>VLOOKUP($S14,'[2]Data Input'!$AP:$AW,6,FALSE)</f>
        <v>44654</v>
      </c>
      <c r="Y14" s="133">
        <f>VLOOKUP($S14,'[2]Data Input'!$AP:$AW,7,FALSE)</f>
        <v>7082</v>
      </c>
      <c r="Z14" s="133">
        <f>VLOOKUP($S14,'[2]Data Input'!$AP:$AW,8,FALSE)</f>
        <v>10977</v>
      </c>
      <c r="AA14" s="139"/>
      <c r="AB14" s="132">
        <f t="shared" si="2"/>
        <v>43009</v>
      </c>
      <c r="AC14" s="133">
        <f>VLOOKUP($AB14,'[2]Data Input'!$AY:$BF,2,FALSE)</f>
        <v>9915</v>
      </c>
      <c r="AD14" s="133">
        <f>VLOOKUP($AB14,'[2]Data Input'!$AY:$BF,3,FALSE)</f>
        <v>4925</v>
      </c>
      <c r="AE14" s="133">
        <f>VLOOKUP($AB14,'[2]Data Input'!$AY:$BF,4,FALSE)</f>
        <v>5396</v>
      </c>
      <c r="AF14" s="133">
        <f>VLOOKUP($AB14,'[2]Data Input'!$AY:$BF,5,FALSE)</f>
        <v>5653</v>
      </c>
      <c r="AG14" s="133">
        <f>VLOOKUP($AB14,'[2]Data Input'!$AY:$BF,6,FALSE)</f>
        <v>6608</v>
      </c>
      <c r="AH14" s="133">
        <f>VLOOKUP($AB14,'[2]Data Input'!$AY:$BF,7,FALSE)</f>
        <v>1422</v>
      </c>
      <c r="AI14" s="133">
        <f>VLOOKUP($AB14,'[2]Data Input'!$AY:$BF,8,FALSE)</f>
        <v>1867</v>
      </c>
      <c r="AJ14" s="139"/>
      <c r="AK14" s="132">
        <f t="shared" si="3"/>
        <v>43009</v>
      </c>
      <c r="AL14" s="133">
        <f>VLOOKUP($AK14,'[2]Data Input'!$BH:$BO,2,FALSE)</f>
        <v>459.5</v>
      </c>
      <c r="AM14" s="133">
        <f>VLOOKUP($AK14,'[2]Data Input'!$BH:$BO,3,FALSE)</f>
        <v>393.5</v>
      </c>
      <c r="AN14" s="133">
        <f>VLOOKUP($AK14,'[2]Data Input'!$BH:$BO,4,FALSE)</f>
        <v>370.5</v>
      </c>
      <c r="AO14" s="133">
        <f>VLOOKUP($AK14,'[2]Data Input'!$BH:$BO,5,FALSE)</f>
        <v>466.5</v>
      </c>
      <c r="AP14" s="133">
        <f>VLOOKUP($AK14,'[2]Data Input'!$BH:$BO,6,FALSE)</f>
        <v>598.5</v>
      </c>
      <c r="AQ14" s="133">
        <f>VLOOKUP($AK14,'[2]Data Input'!$BH:$BO,7,FALSE)</f>
        <v>638</v>
      </c>
      <c r="AR14" s="133">
        <f>VLOOKUP($AK14,'[2]Data Input'!$BH:$BO,8,FALSE)</f>
        <v>443</v>
      </c>
      <c r="AS14" s="139"/>
      <c r="AT14" s="132">
        <f t="shared" si="4"/>
        <v>43009</v>
      </c>
      <c r="AU14" s="147">
        <f>VLOOKUP($AT14,'[2]Data Input'!$BZ:$CG,2,FALSE)</f>
        <v>304.5</v>
      </c>
      <c r="AV14" s="147">
        <f>VLOOKUP($AT14,'[2]Data Input'!$BZ:$CG,3,FALSE)</f>
        <v>238.5</v>
      </c>
      <c r="AW14" s="147">
        <f>VLOOKUP($AT14,'[2]Data Input'!$BZ:$CG,4,FALSE)</f>
        <v>218</v>
      </c>
      <c r="AX14" s="147">
        <f>VLOOKUP($AT14,'[2]Data Input'!$BZ:$CG,5,FALSE)</f>
        <v>311.5</v>
      </c>
      <c r="AY14" s="147">
        <f>VLOOKUP($AT14,'[2]Data Input'!$BZ:$CG,6,FALSE)</f>
        <v>443.5</v>
      </c>
      <c r="AZ14" s="147">
        <f>VLOOKUP($AT14,'[2]Data Input'!$BZ:$CG,7,FALSE)</f>
        <v>483</v>
      </c>
      <c r="BA14" s="147">
        <f>VLOOKUP($AT14,'[2]Data Input'!$BZ:$CG,8,FALSE)</f>
        <v>288</v>
      </c>
    </row>
    <row r="15" spans="1:53" x14ac:dyDescent="0.25">
      <c r="A15" s="132">
        <f t="shared" si="5"/>
        <v>43040</v>
      </c>
      <c r="B15" s="140">
        <f>VLOOKUP($A15,'[2]Data Input'!$A:$I,3,FALSE)</f>
        <v>7547956.6910023475</v>
      </c>
      <c r="C15" s="140">
        <f>VLOOKUP($A15,'[2]Data Input'!$A:$I,4,FALSE)</f>
        <v>3490138.2617162731</v>
      </c>
      <c r="D15" s="140">
        <f>VLOOKUP($A15,'[2]Data Input'!$A:$I,5,FALSE)</f>
        <v>2393007.9968180903</v>
      </c>
      <c r="E15" s="140">
        <f>VLOOKUP($A15,'[2]Data Input'!$A:$I,6,FALSE)</f>
        <v>2161363.050463289</v>
      </c>
      <c r="F15" s="141">
        <f>VLOOKUP($A15,'[2]Data Input'!$A:$I,7,FALSE)</f>
        <v>3971065.757543318</v>
      </c>
      <c r="G15" s="141">
        <f>VLOOKUP($A15,'[2]Data Input'!$A:$I,8,FALSE)</f>
        <v>534999.94257536996</v>
      </c>
      <c r="H15" s="141">
        <f>VLOOKUP($A15,'[2]Data Input'!$A:$I,9,FALSE)</f>
        <v>741212.29988131206</v>
      </c>
      <c r="I15" s="139"/>
      <c r="J15" s="132">
        <f t="shared" si="0"/>
        <v>43040</v>
      </c>
      <c r="K15" s="140">
        <f>VLOOKUP($J15,'[2]Data Input'!$V:$AC,2,FALSE)</f>
        <v>3343333.2438855609</v>
      </c>
      <c r="L15" s="140">
        <f>VLOOKUP($J15,'[2]Data Input'!$V:$AC,3,FALSE)</f>
        <v>2109566.3877835847</v>
      </c>
      <c r="M15" s="140">
        <f>VLOOKUP($J15,'[2]Data Input'!$V:$AC,4,FALSE)</f>
        <v>1809706.7445033451</v>
      </c>
      <c r="N15" s="140">
        <f>VLOOKUP($J15,'[2]Data Input'!$V:$AC,5,FALSE)</f>
        <v>2599079.6238275096</v>
      </c>
      <c r="O15" s="141">
        <f>VLOOKUP($J15,'[2]Data Input'!$V:$AC,6,FALSE)</f>
        <v>2106165.1970536048</v>
      </c>
      <c r="P15" s="141">
        <f>VLOOKUP($J15,'[2]Data Input'!$V:$AC,7,FALSE)</f>
        <v>421085.66099001147</v>
      </c>
      <c r="Q15" s="141">
        <f>VLOOKUP($J15,'[2]Data Input'!$V:$AC,8,FALSE)</f>
        <v>684156.14195638383</v>
      </c>
      <c r="R15" s="139"/>
      <c r="S15" s="132">
        <f t="shared" si="1"/>
        <v>43040</v>
      </c>
      <c r="T15" s="133">
        <f>VLOOKUP($S15,'[2]Data Input'!$AP:$AW,2,FALSE)</f>
        <v>82227</v>
      </c>
      <c r="U15" s="133">
        <f>VLOOKUP($S15,'[2]Data Input'!$AP:$AW,3,FALSE)</f>
        <v>38615</v>
      </c>
      <c r="V15" s="133">
        <f>VLOOKUP($S15,'[2]Data Input'!$AP:$AW,4,FALSE)</f>
        <v>38884</v>
      </c>
      <c r="W15" s="133">
        <f>VLOOKUP($S15,'[2]Data Input'!$AP:$AW,5,FALSE)</f>
        <v>26675</v>
      </c>
      <c r="X15" s="133">
        <f>VLOOKUP($S15,'[2]Data Input'!$AP:$AW,6,FALSE)</f>
        <v>44868</v>
      </c>
      <c r="Y15" s="133">
        <f>VLOOKUP($S15,'[2]Data Input'!$AP:$AW,7,FALSE)</f>
        <v>7143</v>
      </c>
      <c r="Z15" s="133">
        <f>VLOOKUP($S15,'[2]Data Input'!$AP:$AW,8,FALSE)</f>
        <v>11081</v>
      </c>
      <c r="AA15" s="139"/>
      <c r="AB15" s="132">
        <f t="shared" si="2"/>
        <v>43040</v>
      </c>
      <c r="AC15" s="133">
        <f>VLOOKUP($AB15,'[2]Data Input'!$AY:$BF,2,FALSE)</f>
        <v>9994</v>
      </c>
      <c r="AD15" s="133">
        <f>VLOOKUP($AB15,'[2]Data Input'!$AY:$BF,3,FALSE)</f>
        <v>4954</v>
      </c>
      <c r="AE15" s="133">
        <f>VLOOKUP($AB15,'[2]Data Input'!$AY:$BF,4,FALSE)</f>
        <v>5443</v>
      </c>
      <c r="AF15" s="133">
        <f>VLOOKUP($AB15,'[2]Data Input'!$AY:$BF,5,FALSE)</f>
        <v>5716</v>
      </c>
      <c r="AG15" s="133">
        <f>VLOOKUP($AB15,'[2]Data Input'!$AY:$BF,6,FALSE)</f>
        <v>6654</v>
      </c>
      <c r="AH15" s="133">
        <f>VLOOKUP($AB15,'[2]Data Input'!$AY:$BF,7,FALSE)</f>
        <v>1431</v>
      </c>
      <c r="AI15" s="133">
        <f>VLOOKUP($AB15,'[2]Data Input'!$AY:$BF,8,FALSE)</f>
        <v>1882</v>
      </c>
      <c r="AJ15" s="139"/>
      <c r="AK15" s="132">
        <f t="shared" si="3"/>
        <v>43040</v>
      </c>
      <c r="AL15" s="133">
        <f>VLOOKUP($AK15,'[2]Data Input'!$BH:$BO,2,FALSE)</f>
        <v>590.5</v>
      </c>
      <c r="AM15" s="133">
        <f>VLOOKUP($AK15,'[2]Data Input'!$BH:$BO,3,FALSE)</f>
        <v>552.5</v>
      </c>
      <c r="AN15" s="133">
        <f>VLOOKUP($AK15,'[2]Data Input'!$BH:$BO,4,FALSE)</f>
        <v>610</v>
      </c>
      <c r="AO15" s="133">
        <f>VLOOKUP($AK15,'[2]Data Input'!$BH:$BO,5,FALSE)</f>
        <v>714.5</v>
      </c>
      <c r="AP15" s="133">
        <f>VLOOKUP($AK15,'[2]Data Input'!$BH:$BO,6,FALSE)</f>
        <v>751</v>
      </c>
      <c r="AQ15" s="133">
        <f>VLOOKUP($AK15,'[2]Data Input'!$BH:$BO,7,FALSE)</f>
        <v>792.5</v>
      </c>
      <c r="AR15" s="133">
        <f>VLOOKUP($AK15,'[2]Data Input'!$BH:$BO,8,FALSE)</f>
        <v>661.5</v>
      </c>
      <c r="AS15" s="139"/>
      <c r="AT15" s="132">
        <f t="shared" si="4"/>
        <v>43040</v>
      </c>
      <c r="AU15" s="147">
        <f>VLOOKUP($AT15,'[2]Data Input'!$BZ:$CG,2,FALSE)</f>
        <v>440.5</v>
      </c>
      <c r="AV15" s="147">
        <f>VLOOKUP($AT15,'[2]Data Input'!$BZ:$CG,3,FALSE)</f>
        <v>402.5</v>
      </c>
      <c r="AW15" s="147">
        <f>VLOOKUP($AT15,'[2]Data Input'!$BZ:$CG,4,FALSE)</f>
        <v>460</v>
      </c>
      <c r="AX15" s="147">
        <f>VLOOKUP($AT15,'[2]Data Input'!$BZ:$CG,5,FALSE)</f>
        <v>564.5</v>
      </c>
      <c r="AY15" s="147">
        <f>VLOOKUP($AT15,'[2]Data Input'!$BZ:$CG,6,FALSE)</f>
        <v>601.5</v>
      </c>
      <c r="AZ15" s="147">
        <f>VLOOKUP($AT15,'[2]Data Input'!$BZ:$CG,7,FALSE)</f>
        <v>642.5</v>
      </c>
      <c r="BA15" s="147">
        <f>VLOOKUP($AT15,'[2]Data Input'!$BZ:$CG,8,FALSE)</f>
        <v>511.5</v>
      </c>
    </row>
    <row r="16" spans="1:53" x14ac:dyDescent="0.25">
      <c r="A16" s="132">
        <f t="shared" si="5"/>
        <v>43070</v>
      </c>
      <c r="B16" s="140">
        <f>VLOOKUP($A16,'[2]Data Input'!$A:$I,3,FALSE)</f>
        <v>9799952.9219171219</v>
      </c>
      <c r="C16" s="140">
        <f>VLOOKUP($A16,'[2]Data Input'!$A:$I,4,FALSE)</f>
        <v>4670432.947066281</v>
      </c>
      <c r="D16" s="140">
        <f>VLOOKUP($A16,'[2]Data Input'!$A:$I,5,FALSE)</f>
        <v>3979439.8172860108</v>
      </c>
      <c r="E16" s="140">
        <f>VLOOKUP($A16,'[2]Data Input'!$A:$I,6,FALSE)</f>
        <v>3425225.3137305859</v>
      </c>
      <c r="F16" s="141">
        <f>VLOOKUP($A16,'[2]Data Input'!$A:$I,7,FALSE)</f>
        <v>6423268.4681670442</v>
      </c>
      <c r="G16" s="141">
        <f>VLOOKUP($A16,'[2]Data Input'!$A:$I,8,FALSE)</f>
        <v>883891.38410705142</v>
      </c>
      <c r="H16" s="141">
        <f>VLOOKUP($A16,'[2]Data Input'!$A:$I,9,FALSE)</f>
        <v>1236259.1477259041</v>
      </c>
      <c r="I16" s="139"/>
      <c r="J16" s="132">
        <f t="shared" si="0"/>
        <v>43070</v>
      </c>
      <c r="K16" s="140">
        <f>VLOOKUP($J16,'[2]Data Input'!$V:$AC,2,FALSE)</f>
        <v>4620770.4612081824</v>
      </c>
      <c r="L16" s="140">
        <f>VLOOKUP($J16,'[2]Data Input'!$V:$AC,3,FALSE)</f>
        <v>2965391.2562771966</v>
      </c>
      <c r="M16" s="140">
        <f>VLOOKUP($J16,'[2]Data Input'!$V:$AC,4,FALSE)</f>
        <v>3021047.5497624581</v>
      </c>
      <c r="N16" s="140">
        <f>VLOOKUP($J16,'[2]Data Input'!$V:$AC,5,FALSE)</f>
        <v>4267402.732752163</v>
      </c>
      <c r="O16" s="141">
        <f>VLOOKUP($J16,'[2]Data Input'!$V:$AC,6,FALSE)</f>
        <v>3568702.813183418</v>
      </c>
      <c r="P16" s="141">
        <f>VLOOKUP($J16,'[2]Data Input'!$V:$AC,7,FALSE)</f>
        <v>790367.3244848554</v>
      </c>
      <c r="Q16" s="141">
        <f>VLOOKUP($J16,'[2]Data Input'!$V:$AC,8,FALSE)</f>
        <v>1136458.8623317266</v>
      </c>
      <c r="R16" s="139"/>
      <c r="S16" s="132">
        <f t="shared" si="1"/>
        <v>43070</v>
      </c>
      <c r="T16" s="133">
        <f>VLOOKUP($S16,'[2]Data Input'!$AP:$AW,2,FALSE)</f>
        <v>82425</v>
      </c>
      <c r="U16" s="133">
        <f>VLOOKUP($S16,'[2]Data Input'!$AP:$AW,3,FALSE)</f>
        <v>38762</v>
      </c>
      <c r="V16" s="133">
        <f>VLOOKUP($S16,'[2]Data Input'!$AP:$AW,4,FALSE)</f>
        <v>39039</v>
      </c>
      <c r="W16" s="133">
        <f>VLOOKUP($S16,'[2]Data Input'!$AP:$AW,5,FALSE)</f>
        <v>26784</v>
      </c>
      <c r="X16" s="133">
        <f>VLOOKUP($S16,'[2]Data Input'!$AP:$AW,6,FALSE)</f>
        <v>45025</v>
      </c>
      <c r="Y16" s="133">
        <f>VLOOKUP($S16,'[2]Data Input'!$AP:$AW,7,FALSE)</f>
        <v>7182</v>
      </c>
      <c r="Z16" s="133">
        <f>VLOOKUP($S16,'[2]Data Input'!$AP:$AW,8,FALSE)</f>
        <v>11143</v>
      </c>
      <c r="AA16" s="139"/>
      <c r="AB16" s="132">
        <f t="shared" si="2"/>
        <v>43070</v>
      </c>
      <c r="AC16" s="133">
        <f>VLOOKUP($AB16,'[2]Data Input'!$AY:$BF,2,FALSE)</f>
        <v>10043</v>
      </c>
      <c r="AD16" s="133">
        <f>VLOOKUP($AB16,'[2]Data Input'!$AY:$BF,3,FALSE)</f>
        <v>4968</v>
      </c>
      <c r="AE16" s="133">
        <f>VLOOKUP($AB16,'[2]Data Input'!$AY:$BF,4,FALSE)</f>
        <v>5484</v>
      </c>
      <c r="AF16" s="133">
        <f>VLOOKUP($AB16,'[2]Data Input'!$AY:$BF,5,FALSE)</f>
        <v>5753</v>
      </c>
      <c r="AG16" s="133">
        <f>VLOOKUP($AB16,'[2]Data Input'!$AY:$BF,6,FALSE)</f>
        <v>6698</v>
      </c>
      <c r="AH16" s="133">
        <f>VLOOKUP($AB16,'[2]Data Input'!$AY:$BF,7,FALSE)</f>
        <v>1439</v>
      </c>
      <c r="AI16" s="133">
        <f>VLOOKUP($AB16,'[2]Data Input'!$AY:$BF,8,FALSE)</f>
        <v>1895</v>
      </c>
      <c r="AJ16" s="139"/>
      <c r="AK16" s="132">
        <f t="shared" si="3"/>
        <v>43070</v>
      </c>
      <c r="AL16" s="133">
        <f>VLOOKUP($AK16,'[2]Data Input'!$BH:$BO,2,FALSE)</f>
        <v>866.5</v>
      </c>
      <c r="AM16" s="133">
        <f>VLOOKUP($AK16,'[2]Data Input'!$BH:$BO,3,FALSE)</f>
        <v>739</v>
      </c>
      <c r="AN16" s="133">
        <f>VLOOKUP($AK16,'[2]Data Input'!$BH:$BO,4,FALSE)</f>
        <v>1009</v>
      </c>
      <c r="AO16" s="133">
        <f>VLOOKUP($AK16,'[2]Data Input'!$BH:$BO,5,FALSE)</f>
        <v>1026</v>
      </c>
      <c r="AP16" s="133">
        <f>VLOOKUP($AK16,'[2]Data Input'!$BH:$BO,6,FALSE)</f>
        <v>1140.5</v>
      </c>
      <c r="AQ16" s="133">
        <f>VLOOKUP($AK16,'[2]Data Input'!$BH:$BO,7,FALSE)</f>
        <v>1247.5</v>
      </c>
      <c r="AR16" s="133">
        <f>VLOOKUP($AK16,'[2]Data Input'!$BH:$BO,8,FALSE)</f>
        <v>1056.5</v>
      </c>
      <c r="AS16" s="139"/>
      <c r="AT16" s="132">
        <f t="shared" si="4"/>
        <v>43070</v>
      </c>
      <c r="AU16" s="147">
        <f>VLOOKUP($AT16,'[2]Data Input'!$BZ:$CG,2,FALSE)</f>
        <v>711.5</v>
      </c>
      <c r="AV16" s="147">
        <f>VLOOKUP($AT16,'[2]Data Input'!$BZ:$CG,3,FALSE)</f>
        <v>584</v>
      </c>
      <c r="AW16" s="147">
        <f>VLOOKUP($AT16,'[2]Data Input'!$BZ:$CG,4,FALSE)</f>
        <v>854</v>
      </c>
      <c r="AX16" s="147">
        <f>VLOOKUP($AT16,'[2]Data Input'!$BZ:$CG,5,FALSE)</f>
        <v>871</v>
      </c>
      <c r="AY16" s="147">
        <f>VLOOKUP($AT16,'[2]Data Input'!$BZ:$CG,6,FALSE)</f>
        <v>985.5</v>
      </c>
      <c r="AZ16" s="147">
        <f>VLOOKUP($AT16,'[2]Data Input'!$BZ:$CG,7,FALSE)</f>
        <v>1092.5</v>
      </c>
      <c r="BA16" s="147">
        <f>VLOOKUP($AT16,'[2]Data Input'!$BZ:$CG,8,FALSE)</f>
        <v>901.5</v>
      </c>
    </row>
    <row r="17" spans="1:53" x14ac:dyDescent="0.25">
      <c r="A17" s="132">
        <f t="shared" si="5"/>
        <v>43101</v>
      </c>
      <c r="B17" s="140">
        <f>VLOOKUP($A17,'[2]Data Input'!$A:$I,3,FALSE)</f>
        <v>8487918.1020218972</v>
      </c>
      <c r="C17" s="140">
        <f>VLOOKUP($A17,'[2]Data Input'!$A:$I,4,FALSE)</f>
        <v>3651458.3188985344</v>
      </c>
      <c r="D17" s="140">
        <f>VLOOKUP($A17,'[2]Data Input'!$A:$I,5,FALSE)</f>
        <v>3676351.8246506318</v>
      </c>
      <c r="E17" s="140">
        <f>VLOOKUP($A17,'[2]Data Input'!$A:$I,6,FALSE)</f>
        <v>2877740.7544289366</v>
      </c>
      <c r="F17" s="141">
        <f>VLOOKUP($A17,'[2]Data Input'!$A:$I,7,FALSE)</f>
        <v>4732072.0652767895</v>
      </c>
      <c r="G17" s="141">
        <f>VLOOKUP($A17,'[2]Data Input'!$A:$I,8,FALSE)</f>
        <v>702826.21173427382</v>
      </c>
      <c r="H17" s="141">
        <f>VLOOKUP($A17,'[2]Data Input'!$A:$I,9,FALSE)</f>
        <v>999108.72298893693</v>
      </c>
      <c r="I17" s="139"/>
      <c r="J17" s="132">
        <f t="shared" si="0"/>
        <v>43101</v>
      </c>
      <c r="K17" s="140">
        <f>VLOOKUP($J17,'[2]Data Input'!$V:$AC,2,FALSE)</f>
        <v>3881397.2116240128</v>
      </c>
      <c r="L17" s="140">
        <f>VLOOKUP($J17,'[2]Data Input'!$V:$AC,3,FALSE)</f>
        <v>2305543.1270096111</v>
      </c>
      <c r="M17" s="140">
        <f>VLOOKUP($J17,'[2]Data Input'!$V:$AC,4,FALSE)</f>
        <v>2813609.799866274</v>
      </c>
      <c r="N17" s="140">
        <f>VLOOKUP($J17,'[2]Data Input'!$V:$AC,5,FALSE)</f>
        <v>3484907.8615001021</v>
      </c>
      <c r="O17" s="141">
        <f>VLOOKUP($J17,'[2]Data Input'!$V:$AC,6,FALSE)</f>
        <v>2799954.4821063136</v>
      </c>
      <c r="P17" s="141">
        <f>VLOOKUP($J17,'[2]Data Input'!$V:$AC,7,FALSE)</f>
        <v>650811.63390785991</v>
      </c>
      <c r="Q17" s="141">
        <f>VLOOKUP($J17,'[2]Data Input'!$V:$AC,8,FALSE)</f>
        <v>909921.8839858264</v>
      </c>
      <c r="R17" s="139"/>
      <c r="S17" s="132">
        <f t="shared" si="1"/>
        <v>43101</v>
      </c>
      <c r="T17" s="133">
        <f>VLOOKUP($S17,'[2]Data Input'!$AP:$AW,2,FALSE)</f>
        <v>82425</v>
      </c>
      <c r="U17" s="133">
        <f>VLOOKUP($S17,'[2]Data Input'!$AP:$AW,3,FALSE)</f>
        <v>38762</v>
      </c>
      <c r="V17" s="133">
        <f>VLOOKUP($S17,'[2]Data Input'!$AP:$AW,4,FALSE)</f>
        <v>39039</v>
      </c>
      <c r="W17" s="133">
        <f>VLOOKUP($S17,'[2]Data Input'!$AP:$AW,5,FALSE)</f>
        <v>26784</v>
      </c>
      <c r="X17" s="133">
        <f>VLOOKUP($S17,'[2]Data Input'!$AP:$AW,6,FALSE)</f>
        <v>45025</v>
      </c>
      <c r="Y17" s="133">
        <f>VLOOKUP($S17,'[2]Data Input'!$AP:$AW,7,FALSE)</f>
        <v>7182</v>
      </c>
      <c r="Z17" s="133">
        <f>VLOOKUP($S17,'[2]Data Input'!$AP:$AW,8,FALSE)</f>
        <v>11143</v>
      </c>
      <c r="AA17" s="139"/>
      <c r="AB17" s="132">
        <f t="shared" si="2"/>
        <v>43101</v>
      </c>
      <c r="AC17" s="133">
        <f>VLOOKUP($AB17,'[2]Data Input'!$AY:$BF,2,FALSE)</f>
        <v>10043</v>
      </c>
      <c r="AD17" s="133">
        <f>VLOOKUP($AB17,'[2]Data Input'!$AY:$BF,3,FALSE)</f>
        <v>4968</v>
      </c>
      <c r="AE17" s="133">
        <f>VLOOKUP($AB17,'[2]Data Input'!$AY:$BF,4,FALSE)</f>
        <v>5484</v>
      </c>
      <c r="AF17" s="133">
        <f>VLOOKUP($AB17,'[2]Data Input'!$AY:$BF,5,FALSE)</f>
        <v>5753</v>
      </c>
      <c r="AG17" s="133">
        <f>VLOOKUP($AB17,'[2]Data Input'!$AY:$BF,6,FALSE)</f>
        <v>6698</v>
      </c>
      <c r="AH17" s="133">
        <f>VLOOKUP($AB17,'[2]Data Input'!$AY:$BF,7,FALSE)</f>
        <v>1439</v>
      </c>
      <c r="AI17" s="133">
        <f>VLOOKUP($AB17,'[2]Data Input'!$AY:$BF,8,FALSE)</f>
        <v>1895</v>
      </c>
      <c r="AJ17" s="139"/>
      <c r="AK17" s="132">
        <f t="shared" si="3"/>
        <v>43101</v>
      </c>
      <c r="AL17" s="133">
        <f>VLOOKUP($AK17,'[2]Data Input'!$BH:$BO,2,FALSE)</f>
        <v>693.5</v>
      </c>
      <c r="AM17" s="133">
        <f>VLOOKUP($AK17,'[2]Data Input'!$BH:$BO,3,FALSE)</f>
        <v>604.5</v>
      </c>
      <c r="AN17" s="133">
        <f>VLOOKUP($AK17,'[2]Data Input'!$BH:$BO,4,FALSE)</f>
        <v>730.5</v>
      </c>
      <c r="AO17" s="133">
        <f>VLOOKUP($AK17,'[2]Data Input'!$BH:$BO,5,FALSE)</f>
        <v>819</v>
      </c>
      <c r="AP17" s="133">
        <f>VLOOKUP($AK17,'[2]Data Input'!$BH:$BO,6,FALSE)</f>
        <v>879</v>
      </c>
      <c r="AQ17" s="133">
        <f>VLOOKUP($AK17,'[2]Data Input'!$BH:$BO,7,FALSE)</f>
        <v>940</v>
      </c>
      <c r="AR17" s="133">
        <f>VLOOKUP($AK17,'[2]Data Input'!$BH:$BO,8,FALSE)</f>
        <v>778.5</v>
      </c>
      <c r="AS17" s="139"/>
      <c r="AT17" s="132">
        <f t="shared" si="4"/>
        <v>43101</v>
      </c>
      <c r="AU17" s="147">
        <f>VLOOKUP($AT17,'[2]Data Input'!$BZ:$CG,2,FALSE)</f>
        <v>538.5</v>
      </c>
      <c r="AV17" s="147">
        <f>VLOOKUP($AT17,'[2]Data Input'!$BZ:$CG,3,FALSE)</f>
        <v>449.5</v>
      </c>
      <c r="AW17" s="147">
        <f>VLOOKUP($AT17,'[2]Data Input'!$BZ:$CG,4,FALSE)</f>
        <v>575.5</v>
      </c>
      <c r="AX17" s="147">
        <f>VLOOKUP($AT17,'[2]Data Input'!$BZ:$CG,5,FALSE)</f>
        <v>664</v>
      </c>
      <c r="AY17" s="147">
        <f>VLOOKUP($AT17,'[2]Data Input'!$BZ:$CG,6,FALSE)</f>
        <v>724</v>
      </c>
      <c r="AZ17" s="147">
        <f>VLOOKUP($AT17,'[2]Data Input'!$BZ:$CG,7,FALSE)</f>
        <v>785</v>
      </c>
      <c r="BA17" s="147">
        <f>VLOOKUP($AT17,'[2]Data Input'!$BZ:$CG,8,FALSE)</f>
        <v>623.5</v>
      </c>
    </row>
    <row r="18" spans="1:53" x14ac:dyDescent="0.25">
      <c r="A18" s="132">
        <f t="shared" si="5"/>
        <v>43132</v>
      </c>
      <c r="B18" s="140" t="e">
        <f>VLOOKUP($A18,'[2]Data Input'!$A:$I,3,FALSE)</f>
        <v>#DIV/0!</v>
      </c>
      <c r="C18" s="140" t="e">
        <f>VLOOKUP($A18,'[2]Data Input'!$A:$I,4,FALSE)</f>
        <v>#DIV/0!</v>
      </c>
      <c r="D18" s="140" t="e">
        <f>VLOOKUP($A18,'[2]Data Input'!$A:$I,5,FALSE)</f>
        <v>#DIV/0!</v>
      </c>
      <c r="E18" s="140" t="e">
        <f>VLOOKUP($A18,'[2]Data Input'!$A:$I,6,FALSE)</f>
        <v>#DIV/0!</v>
      </c>
      <c r="F18" s="141" t="e">
        <f>VLOOKUP($A18,'[2]Data Input'!$A:$I,7,FALSE)</f>
        <v>#DIV/0!</v>
      </c>
      <c r="G18" s="141" t="e">
        <f>VLOOKUP($A18,'[2]Data Input'!$A:$I,8,FALSE)</f>
        <v>#DIV/0!</v>
      </c>
      <c r="H18" s="141" t="e">
        <f>VLOOKUP($A18,'[2]Data Input'!$A:$I,9,FALSE)</f>
        <v>#DIV/0!</v>
      </c>
      <c r="I18" s="139"/>
      <c r="J18" s="132">
        <f t="shared" si="0"/>
        <v>43132</v>
      </c>
      <c r="K18" s="140" t="e">
        <f>VLOOKUP($J18,'[2]Data Input'!$V:$AC,2,FALSE)</f>
        <v>#DIV/0!</v>
      </c>
      <c r="L18" s="140" t="e">
        <f>VLOOKUP($J18,'[2]Data Input'!$V:$AC,3,FALSE)</f>
        <v>#DIV/0!</v>
      </c>
      <c r="M18" s="140" t="e">
        <f>VLOOKUP($J18,'[2]Data Input'!$V:$AC,4,FALSE)</f>
        <v>#DIV/0!</v>
      </c>
      <c r="N18" s="140" t="e">
        <f>VLOOKUP($J18,'[2]Data Input'!$V:$AC,5,FALSE)</f>
        <v>#DIV/0!</v>
      </c>
      <c r="O18" s="141" t="e">
        <f>VLOOKUP($J18,'[2]Data Input'!$V:$AC,6,FALSE)</f>
        <v>#DIV/0!</v>
      </c>
      <c r="P18" s="141" t="e">
        <f>VLOOKUP($J18,'[2]Data Input'!$V:$AC,7,FALSE)</f>
        <v>#DIV/0!</v>
      </c>
      <c r="Q18" s="141" t="e">
        <f>VLOOKUP($J18,'[2]Data Input'!$V:$AC,8,FALSE)</f>
        <v>#DIV/0!</v>
      </c>
      <c r="R18" s="139"/>
      <c r="S18" s="132">
        <f t="shared" si="1"/>
        <v>43132</v>
      </c>
      <c r="T18" s="133">
        <f>VLOOKUP($S18,'[2]Data Input'!$AP:$AW,2,FALSE)</f>
        <v>0</v>
      </c>
      <c r="U18" s="133">
        <f>VLOOKUP($S18,'[2]Data Input'!$AP:$AW,3,FALSE)</f>
        <v>0</v>
      </c>
      <c r="V18" s="133">
        <f>VLOOKUP($S18,'[2]Data Input'!$AP:$AW,4,FALSE)</f>
        <v>0</v>
      </c>
      <c r="W18" s="133">
        <f>VLOOKUP($S18,'[2]Data Input'!$AP:$AW,5,FALSE)</f>
        <v>0</v>
      </c>
      <c r="X18" s="133">
        <f>VLOOKUP($S18,'[2]Data Input'!$AP:$AW,6,FALSE)</f>
        <v>0</v>
      </c>
      <c r="Y18" s="133">
        <f>VLOOKUP($S18,'[2]Data Input'!$AP:$AW,7,FALSE)</f>
        <v>0</v>
      </c>
      <c r="Z18" s="133">
        <f>VLOOKUP($S18,'[2]Data Input'!$AP:$AW,8,FALSE)</f>
        <v>0</v>
      </c>
      <c r="AA18" s="139"/>
      <c r="AB18" s="132">
        <f t="shared" si="2"/>
        <v>43132</v>
      </c>
      <c r="AC18" s="133">
        <f>VLOOKUP($AB18,'[2]Data Input'!$AY:$BF,2,FALSE)</f>
        <v>0</v>
      </c>
      <c r="AD18" s="133">
        <f>VLOOKUP($AB18,'[2]Data Input'!$AY:$BF,3,FALSE)</f>
        <v>0</v>
      </c>
      <c r="AE18" s="133">
        <f>VLOOKUP($AB18,'[2]Data Input'!$AY:$BF,4,FALSE)</f>
        <v>0</v>
      </c>
      <c r="AF18" s="133">
        <f>VLOOKUP($AB18,'[2]Data Input'!$AY:$BF,5,FALSE)</f>
        <v>0</v>
      </c>
      <c r="AG18" s="133">
        <f>VLOOKUP($AB18,'[2]Data Input'!$AY:$BF,6,FALSE)</f>
        <v>0</v>
      </c>
      <c r="AH18" s="133">
        <f>VLOOKUP($AB18,'[2]Data Input'!$AY:$BF,7,FALSE)</f>
        <v>0</v>
      </c>
      <c r="AI18" s="133">
        <f>VLOOKUP($AB18,'[2]Data Input'!$AY:$BF,8,FALSE)</f>
        <v>0</v>
      </c>
      <c r="AJ18" s="139"/>
      <c r="AK18" s="132">
        <f t="shared" si="3"/>
        <v>43132</v>
      </c>
      <c r="AL18" s="133">
        <f>VLOOKUP($AK18,'[2]Data Input'!$BH:$BO,2,FALSE)</f>
        <v>0</v>
      </c>
      <c r="AM18" s="133">
        <f>VLOOKUP($AK18,'[2]Data Input'!$BH:$BO,3,FALSE)</f>
        <v>0</v>
      </c>
      <c r="AN18" s="133">
        <f>VLOOKUP($AK18,'[2]Data Input'!$BH:$BO,4,FALSE)</f>
        <v>0</v>
      </c>
      <c r="AO18" s="133">
        <f>VLOOKUP($AK18,'[2]Data Input'!$BH:$BO,5,FALSE)</f>
        <v>0</v>
      </c>
      <c r="AP18" s="133">
        <f>VLOOKUP($AK18,'[2]Data Input'!$BH:$BO,6,FALSE)</f>
        <v>0</v>
      </c>
      <c r="AQ18" s="133">
        <f>VLOOKUP($AK18,'[2]Data Input'!$BH:$BO,7,FALSE)</f>
        <v>0</v>
      </c>
      <c r="AR18" s="133">
        <f>VLOOKUP($AK18,'[2]Data Input'!$BH:$BO,8,FALSE)</f>
        <v>0</v>
      </c>
      <c r="AS18" s="139"/>
      <c r="AT18" s="132">
        <f t="shared" si="4"/>
        <v>43132</v>
      </c>
      <c r="AU18" s="147">
        <f>VLOOKUP($AT18,'[2]Data Input'!$BZ:$CG,2,FALSE)</f>
        <v>0</v>
      </c>
      <c r="AV18" s="147">
        <f>VLOOKUP($AT18,'[2]Data Input'!$BZ:$CG,3,FALSE)</f>
        <v>0</v>
      </c>
      <c r="AW18" s="147">
        <f>VLOOKUP($AT18,'[2]Data Input'!$BZ:$CG,4,FALSE)</f>
        <v>0</v>
      </c>
      <c r="AX18" s="147">
        <f>VLOOKUP($AT18,'[2]Data Input'!$BZ:$CG,5,FALSE)</f>
        <v>0</v>
      </c>
      <c r="AY18" s="147">
        <f>VLOOKUP($AT18,'[2]Data Input'!$BZ:$CG,6,FALSE)</f>
        <v>0</v>
      </c>
      <c r="AZ18" s="147">
        <f>VLOOKUP($AT18,'[2]Data Input'!$BZ:$CG,7,FALSE)</f>
        <v>0</v>
      </c>
      <c r="BA18" s="147">
        <f>VLOOKUP($AT18,'[2]Data Input'!$BZ:$CG,8,FALSE)</f>
        <v>0</v>
      </c>
    </row>
    <row r="19" spans="1:53" x14ac:dyDescent="0.25">
      <c r="A19" s="132">
        <f t="shared" si="5"/>
        <v>43160</v>
      </c>
      <c r="B19" s="140" t="e">
        <f>VLOOKUP($A19,'[2]Data Input'!$A:$I,3,FALSE)</f>
        <v>#DIV/0!</v>
      </c>
      <c r="C19" s="140" t="e">
        <f>VLOOKUP($A19,'[2]Data Input'!$A:$I,4,FALSE)</f>
        <v>#DIV/0!</v>
      </c>
      <c r="D19" s="140" t="e">
        <f>VLOOKUP($A19,'[2]Data Input'!$A:$I,5,FALSE)</f>
        <v>#DIV/0!</v>
      </c>
      <c r="E19" s="140" t="e">
        <f>VLOOKUP($A19,'[2]Data Input'!$A:$I,6,FALSE)</f>
        <v>#DIV/0!</v>
      </c>
      <c r="F19" s="141" t="e">
        <f>VLOOKUP($A19,'[2]Data Input'!$A:$I,7,FALSE)</f>
        <v>#DIV/0!</v>
      </c>
      <c r="G19" s="141" t="e">
        <f>VLOOKUP($A19,'[2]Data Input'!$A:$I,8,FALSE)</f>
        <v>#DIV/0!</v>
      </c>
      <c r="H19" s="141" t="e">
        <f>VLOOKUP($A19,'[2]Data Input'!$A:$I,9,FALSE)</f>
        <v>#DIV/0!</v>
      </c>
      <c r="I19" s="139"/>
      <c r="J19" s="132">
        <f t="shared" si="0"/>
        <v>43160</v>
      </c>
      <c r="K19" s="140" t="e">
        <f>VLOOKUP($J19,'[2]Data Input'!$V:$AC,2,FALSE)</f>
        <v>#DIV/0!</v>
      </c>
      <c r="L19" s="140" t="e">
        <f>VLOOKUP($J19,'[2]Data Input'!$V:$AC,3,FALSE)</f>
        <v>#DIV/0!</v>
      </c>
      <c r="M19" s="140" t="e">
        <f>VLOOKUP($J19,'[2]Data Input'!$V:$AC,4,FALSE)</f>
        <v>#DIV/0!</v>
      </c>
      <c r="N19" s="140" t="e">
        <f>VLOOKUP($J19,'[2]Data Input'!$V:$AC,5,FALSE)</f>
        <v>#DIV/0!</v>
      </c>
      <c r="O19" s="141" t="e">
        <f>VLOOKUP($J19,'[2]Data Input'!$V:$AC,6,FALSE)</f>
        <v>#DIV/0!</v>
      </c>
      <c r="P19" s="141" t="e">
        <f>VLOOKUP($J19,'[2]Data Input'!$V:$AC,7,FALSE)</f>
        <v>#DIV/0!</v>
      </c>
      <c r="Q19" s="141" t="e">
        <f>VLOOKUP($J19,'[2]Data Input'!$V:$AC,8,FALSE)</f>
        <v>#DIV/0!</v>
      </c>
      <c r="R19" s="139"/>
      <c r="S19" s="132">
        <f t="shared" si="1"/>
        <v>43160</v>
      </c>
      <c r="T19" s="133">
        <f>VLOOKUP($S19,'[2]Data Input'!$AP:$AW,2,FALSE)</f>
        <v>0</v>
      </c>
      <c r="U19" s="133">
        <f>VLOOKUP($S19,'[2]Data Input'!$AP:$AW,3,FALSE)</f>
        <v>0</v>
      </c>
      <c r="V19" s="133">
        <f>VLOOKUP($S19,'[2]Data Input'!$AP:$AW,4,FALSE)</f>
        <v>0</v>
      </c>
      <c r="W19" s="133">
        <f>VLOOKUP($S19,'[2]Data Input'!$AP:$AW,5,FALSE)</f>
        <v>0</v>
      </c>
      <c r="X19" s="133">
        <f>VLOOKUP($S19,'[2]Data Input'!$AP:$AW,6,FALSE)</f>
        <v>0</v>
      </c>
      <c r="Y19" s="133">
        <f>VLOOKUP($S19,'[2]Data Input'!$AP:$AW,7,FALSE)</f>
        <v>0</v>
      </c>
      <c r="Z19" s="133">
        <f>VLOOKUP($S19,'[2]Data Input'!$AP:$AW,8,FALSE)</f>
        <v>0</v>
      </c>
      <c r="AA19" s="139"/>
      <c r="AB19" s="132">
        <f t="shared" si="2"/>
        <v>43160</v>
      </c>
      <c r="AC19" s="133">
        <f>VLOOKUP($AB19,'[2]Data Input'!$AY:$BF,2,FALSE)</f>
        <v>0</v>
      </c>
      <c r="AD19" s="133">
        <f>VLOOKUP($AB19,'[2]Data Input'!$AY:$BF,3,FALSE)</f>
        <v>0</v>
      </c>
      <c r="AE19" s="133">
        <f>VLOOKUP($AB19,'[2]Data Input'!$AY:$BF,4,FALSE)</f>
        <v>0</v>
      </c>
      <c r="AF19" s="133">
        <f>VLOOKUP($AB19,'[2]Data Input'!$AY:$BF,5,FALSE)</f>
        <v>0</v>
      </c>
      <c r="AG19" s="133">
        <f>VLOOKUP($AB19,'[2]Data Input'!$AY:$BF,6,FALSE)</f>
        <v>0</v>
      </c>
      <c r="AH19" s="133">
        <f>VLOOKUP($AB19,'[2]Data Input'!$AY:$BF,7,FALSE)</f>
        <v>0</v>
      </c>
      <c r="AI19" s="133">
        <f>VLOOKUP($AB19,'[2]Data Input'!$AY:$BF,8,FALSE)</f>
        <v>0</v>
      </c>
      <c r="AJ19" s="139"/>
      <c r="AK19" s="132">
        <f t="shared" si="3"/>
        <v>43160</v>
      </c>
      <c r="AL19" s="133">
        <f>VLOOKUP($AK19,'[2]Data Input'!$BH:$BO,2,FALSE)</f>
        <v>0</v>
      </c>
      <c r="AM19" s="133">
        <f>VLOOKUP($AK19,'[2]Data Input'!$BH:$BO,3,FALSE)</f>
        <v>0</v>
      </c>
      <c r="AN19" s="133">
        <f>VLOOKUP($AK19,'[2]Data Input'!$BH:$BO,4,FALSE)</f>
        <v>0</v>
      </c>
      <c r="AO19" s="133">
        <f>VLOOKUP($AK19,'[2]Data Input'!$BH:$BO,5,FALSE)</f>
        <v>0</v>
      </c>
      <c r="AP19" s="133">
        <f>VLOOKUP($AK19,'[2]Data Input'!$BH:$BO,6,FALSE)</f>
        <v>0</v>
      </c>
      <c r="AQ19" s="133">
        <f>VLOOKUP($AK19,'[2]Data Input'!$BH:$BO,7,FALSE)</f>
        <v>0</v>
      </c>
      <c r="AR19" s="133">
        <f>VLOOKUP($AK19,'[2]Data Input'!$BH:$BO,8,FALSE)</f>
        <v>0</v>
      </c>
      <c r="AS19" s="139"/>
      <c r="AT19" s="132">
        <f t="shared" si="4"/>
        <v>43160</v>
      </c>
      <c r="AU19" s="147">
        <f>VLOOKUP($AT19,'[2]Data Input'!$BZ:$CG,2,FALSE)</f>
        <v>0</v>
      </c>
      <c r="AV19" s="147">
        <f>VLOOKUP($AT19,'[2]Data Input'!$BZ:$CG,3,FALSE)</f>
        <v>0</v>
      </c>
      <c r="AW19" s="147">
        <f>VLOOKUP($AT19,'[2]Data Input'!$BZ:$CG,4,FALSE)</f>
        <v>0</v>
      </c>
      <c r="AX19" s="147">
        <f>VLOOKUP($AT19,'[2]Data Input'!$BZ:$CG,5,FALSE)</f>
        <v>0</v>
      </c>
      <c r="AY19" s="147">
        <f>VLOOKUP($AT19,'[2]Data Input'!$BZ:$CG,6,FALSE)</f>
        <v>0</v>
      </c>
      <c r="AZ19" s="147">
        <f>VLOOKUP($AT19,'[2]Data Input'!$BZ:$CG,7,FALSE)</f>
        <v>0</v>
      </c>
      <c r="BA19" s="147">
        <f>VLOOKUP($AT19,'[2]Data Input'!$BZ:$CG,8,FALSE)</f>
        <v>0</v>
      </c>
    </row>
    <row r="20" spans="1:53" x14ac:dyDescent="0.25">
      <c r="I20" s="139"/>
      <c r="R20" s="139"/>
      <c r="AA20" s="139"/>
      <c r="AJ20" s="139"/>
      <c r="AS20" s="139"/>
    </row>
    <row r="21" spans="1:53" x14ac:dyDescent="0.25">
      <c r="I21" s="139"/>
      <c r="R21" s="139"/>
      <c r="AA21" s="139"/>
      <c r="AJ21" s="139"/>
      <c r="AS21" s="139"/>
    </row>
    <row r="22" spans="1:53" x14ac:dyDescent="0.25">
      <c r="I22" s="139"/>
      <c r="R22" s="139"/>
      <c r="AA22" s="139"/>
      <c r="AJ22" s="139"/>
      <c r="AS22" s="139"/>
    </row>
    <row r="23" spans="1:53" x14ac:dyDescent="0.25">
      <c r="I23" s="139"/>
      <c r="R23" s="139"/>
      <c r="AA23" s="139"/>
      <c r="AJ23" s="139"/>
      <c r="AS23" s="139"/>
    </row>
    <row r="24" spans="1:53" x14ac:dyDescent="0.25">
      <c r="I24" s="139"/>
      <c r="R24" s="139"/>
      <c r="AA24" s="139"/>
      <c r="AJ24" s="139"/>
      <c r="AS24" s="139"/>
    </row>
    <row r="25" spans="1:53" x14ac:dyDescent="0.25">
      <c r="I25" s="139"/>
      <c r="R25" s="139"/>
      <c r="AA25" s="139"/>
      <c r="AJ25" s="139"/>
      <c r="AS25" s="139"/>
    </row>
    <row r="26" spans="1:53" x14ac:dyDescent="0.25">
      <c r="I26" s="139"/>
      <c r="R26" s="139"/>
      <c r="AA26" s="139"/>
      <c r="AJ26" s="139"/>
      <c r="AS26" s="139"/>
    </row>
    <row r="27" spans="1:53" x14ac:dyDescent="0.25">
      <c r="I27" s="139"/>
      <c r="R27" s="139"/>
      <c r="AA27" s="139"/>
      <c r="AJ27" s="139"/>
      <c r="AS27" s="139"/>
    </row>
    <row r="28" spans="1:53" x14ac:dyDescent="0.25">
      <c r="I28" s="139"/>
      <c r="R28" s="139"/>
      <c r="AA28" s="139"/>
      <c r="AJ28" s="139"/>
      <c r="AS28" s="139"/>
    </row>
    <row r="29" spans="1:53" x14ac:dyDescent="0.25">
      <c r="I29" s="139"/>
      <c r="R29" s="139"/>
      <c r="AA29" s="139"/>
      <c r="AJ29" s="139"/>
      <c r="AS29" s="139"/>
    </row>
    <row r="30" spans="1:53" x14ac:dyDescent="0.25">
      <c r="I30" s="139"/>
      <c r="R30" s="139"/>
      <c r="AA30" s="139"/>
      <c r="AJ30" s="139"/>
      <c r="AS30" s="139"/>
    </row>
    <row r="31" spans="1:53" x14ac:dyDescent="0.25">
      <c r="I31" s="139"/>
      <c r="R31" s="139"/>
      <c r="AA31" s="139"/>
      <c r="AJ31" s="139"/>
      <c r="AS31" s="139"/>
    </row>
    <row r="32" spans="1:53" x14ac:dyDescent="0.25">
      <c r="I32" s="139"/>
      <c r="R32" s="139"/>
      <c r="AA32" s="139"/>
      <c r="AJ32" s="139"/>
      <c r="AS32" s="139"/>
    </row>
    <row r="33" spans="9:45" x14ac:dyDescent="0.25">
      <c r="I33" s="139"/>
      <c r="R33" s="139"/>
      <c r="AA33" s="139"/>
      <c r="AJ33" s="139"/>
      <c r="AS33" s="139"/>
    </row>
    <row r="34" spans="9:45" x14ac:dyDescent="0.25">
      <c r="I34" s="139"/>
      <c r="R34" s="139"/>
      <c r="AA34" s="139"/>
      <c r="AJ34" s="139"/>
      <c r="AS34" s="139"/>
    </row>
    <row r="35" spans="9:45" x14ac:dyDescent="0.25">
      <c r="I35" s="139"/>
      <c r="R35" s="139"/>
      <c r="AA35" s="139"/>
      <c r="AJ35" s="139"/>
      <c r="AS35" s="139"/>
    </row>
    <row r="36" spans="9:45" x14ac:dyDescent="0.25">
      <c r="I36" s="139"/>
      <c r="R36" s="139"/>
      <c r="AA36" s="139"/>
      <c r="AJ36" s="139"/>
      <c r="AS36" s="139"/>
    </row>
    <row r="37" spans="9:45" x14ac:dyDescent="0.25">
      <c r="I37" s="139"/>
      <c r="R37" s="139"/>
      <c r="AA37" s="139"/>
      <c r="AJ37" s="139"/>
      <c r="AS37" s="139"/>
    </row>
    <row r="38" spans="9:45" x14ac:dyDescent="0.25">
      <c r="I38" s="139"/>
      <c r="R38" s="139"/>
      <c r="AA38" s="139"/>
      <c r="AJ38" s="139"/>
      <c r="AS38" s="139"/>
    </row>
    <row r="39" spans="9:45" x14ac:dyDescent="0.25">
      <c r="I39" s="139"/>
      <c r="R39" s="139"/>
      <c r="AA39" s="139"/>
      <c r="AJ39" s="139"/>
      <c r="AS39" s="139"/>
    </row>
    <row r="40" spans="9:45" x14ac:dyDescent="0.25">
      <c r="I40" s="139"/>
      <c r="R40" s="139"/>
      <c r="AA40" s="139"/>
      <c r="AJ40" s="139"/>
      <c r="AS40" s="139"/>
    </row>
    <row r="41" spans="9:45" x14ac:dyDescent="0.25">
      <c r="I41" s="139"/>
      <c r="R41" s="139"/>
      <c r="AA41" s="139"/>
      <c r="AJ41" s="139"/>
      <c r="AS41" s="139"/>
    </row>
    <row r="42" spans="9:45" x14ac:dyDescent="0.25">
      <c r="I42" s="139"/>
      <c r="R42" s="139"/>
      <c r="AA42" s="139"/>
      <c r="AJ42" s="139"/>
      <c r="AS42" s="139"/>
    </row>
    <row r="43" spans="9:45" x14ac:dyDescent="0.25">
      <c r="I43" s="139"/>
      <c r="R43" s="139"/>
      <c r="AA43" s="139"/>
      <c r="AJ43" s="139"/>
      <c r="AS43" s="139"/>
    </row>
    <row r="44" spans="9:45" x14ac:dyDescent="0.25">
      <c r="I44" s="139"/>
      <c r="R44" s="139"/>
      <c r="AA44" s="139"/>
      <c r="AJ44" s="139"/>
      <c r="AS44" s="139"/>
    </row>
    <row r="45" spans="9:45" x14ac:dyDescent="0.25">
      <c r="I45" s="139"/>
      <c r="R45" s="139"/>
      <c r="AA45" s="139"/>
      <c r="AJ45" s="139"/>
      <c r="AS45" s="139"/>
    </row>
    <row r="46" spans="9:45" x14ac:dyDescent="0.25">
      <c r="I46" s="139"/>
      <c r="R46" s="139"/>
      <c r="AA46" s="139"/>
      <c r="AJ46" s="139"/>
      <c r="AS46" s="139"/>
    </row>
    <row r="47" spans="9:45" x14ac:dyDescent="0.25">
      <c r="I47" s="139"/>
      <c r="R47" s="139"/>
      <c r="AA47" s="139"/>
      <c r="AJ47" s="139"/>
      <c r="AS47" s="139"/>
    </row>
    <row r="48" spans="9:45" x14ac:dyDescent="0.25">
      <c r="I48" s="139"/>
      <c r="R48" s="139"/>
      <c r="AA48" s="139"/>
      <c r="AJ48" s="139"/>
      <c r="AS48" s="139"/>
    </row>
    <row r="49" spans="9:45" x14ac:dyDescent="0.25">
      <c r="I49" s="139"/>
      <c r="R49" s="139"/>
      <c r="AA49" s="139"/>
      <c r="AJ49" s="139"/>
      <c r="AS49" s="139"/>
    </row>
    <row r="50" spans="9:45" x14ac:dyDescent="0.25">
      <c r="I50" s="139"/>
      <c r="R50" s="139"/>
      <c r="AA50" s="139"/>
      <c r="AJ50" s="139"/>
      <c r="AS50" s="139"/>
    </row>
    <row r="51" spans="9:45" x14ac:dyDescent="0.25">
      <c r="I51" s="139"/>
      <c r="R51" s="139"/>
      <c r="AA51" s="139"/>
      <c r="AJ51" s="139"/>
      <c r="AS51" s="139"/>
    </row>
    <row r="52" spans="9:45" x14ac:dyDescent="0.25">
      <c r="I52" s="139"/>
      <c r="R52" s="139"/>
      <c r="AA52" s="139"/>
      <c r="AJ52" s="139"/>
      <c r="AS52" s="139"/>
    </row>
    <row r="53" spans="9:45" x14ac:dyDescent="0.25">
      <c r="I53" s="139"/>
      <c r="R53" s="139"/>
      <c r="AA53" s="139"/>
      <c r="AJ53" s="139"/>
      <c r="AS53" s="139"/>
    </row>
    <row r="54" spans="9:45" x14ac:dyDescent="0.25">
      <c r="I54" s="139"/>
      <c r="R54" s="139"/>
      <c r="AA54" s="139"/>
      <c r="AJ54" s="139"/>
      <c r="AS54" s="139"/>
    </row>
    <row r="55" spans="9:45" x14ac:dyDescent="0.25">
      <c r="I55" s="139"/>
      <c r="R55" s="139"/>
      <c r="AA55" s="139"/>
      <c r="AJ55" s="139"/>
      <c r="AS55" s="139"/>
    </row>
    <row r="56" spans="9:45" x14ac:dyDescent="0.25">
      <c r="I56" s="139"/>
      <c r="R56" s="139"/>
      <c r="AA56" s="139"/>
      <c r="AJ56" s="139"/>
      <c r="AS56" s="139"/>
    </row>
    <row r="57" spans="9:45" x14ac:dyDescent="0.25">
      <c r="I57" s="139"/>
      <c r="R57" s="139"/>
      <c r="AA57" s="139"/>
      <c r="AJ57" s="139"/>
      <c r="AS57" s="139"/>
    </row>
    <row r="58" spans="9:45" x14ac:dyDescent="0.25">
      <c r="I58" s="139"/>
      <c r="R58" s="139"/>
      <c r="AA58" s="139"/>
      <c r="AJ58" s="139"/>
      <c r="AS58" s="139"/>
    </row>
    <row r="59" spans="9:45" x14ac:dyDescent="0.25">
      <c r="I59" s="139"/>
      <c r="R59" s="139"/>
      <c r="AA59" s="139"/>
      <c r="AJ59" s="139"/>
      <c r="AS59" s="139"/>
    </row>
    <row r="60" spans="9:45" x14ac:dyDescent="0.25">
      <c r="I60" s="139"/>
      <c r="R60" s="139"/>
      <c r="AA60" s="139"/>
      <c r="AJ60" s="139"/>
      <c r="AS60" s="139"/>
    </row>
    <row r="61" spans="9:45" x14ac:dyDescent="0.25">
      <c r="I61" s="139"/>
      <c r="R61" s="139"/>
      <c r="AA61" s="139"/>
      <c r="AJ61" s="139"/>
      <c r="AS61" s="139"/>
    </row>
    <row r="62" spans="9:45" x14ac:dyDescent="0.25">
      <c r="I62" s="139"/>
      <c r="R62" s="139"/>
      <c r="AA62" s="139"/>
      <c r="AJ62" s="139"/>
      <c r="AS62" s="139"/>
    </row>
    <row r="63" spans="9:45" x14ac:dyDescent="0.25">
      <c r="I63" s="139"/>
      <c r="R63" s="139"/>
      <c r="AA63" s="139"/>
      <c r="AJ63" s="139"/>
      <c r="AS63" s="139"/>
    </row>
    <row r="64" spans="9:45" x14ac:dyDescent="0.25">
      <c r="I64" s="139"/>
      <c r="R64" s="139"/>
      <c r="AA64" s="139"/>
      <c r="AJ64" s="139"/>
      <c r="AS64" s="139"/>
    </row>
    <row r="65" spans="9:45" x14ac:dyDescent="0.25">
      <c r="I65" s="139"/>
      <c r="R65" s="139"/>
      <c r="AA65" s="139"/>
      <c r="AJ65" s="139"/>
      <c r="AS65" s="139"/>
    </row>
    <row r="66" spans="9:45" x14ac:dyDescent="0.25">
      <c r="I66" s="139"/>
      <c r="R66" s="139"/>
      <c r="AA66" s="139"/>
      <c r="AJ66" s="139"/>
      <c r="AS66" s="139"/>
    </row>
    <row r="67" spans="9:45" x14ac:dyDescent="0.25">
      <c r="I67" s="139"/>
      <c r="R67" s="139"/>
      <c r="AA67" s="139"/>
      <c r="AJ67" s="139"/>
      <c r="AS67" s="139"/>
    </row>
    <row r="68" spans="9:45" x14ac:dyDescent="0.25">
      <c r="I68" s="139"/>
      <c r="R68" s="139"/>
      <c r="AA68" s="139"/>
      <c r="AJ68" s="139"/>
      <c r="AS68" s="139"/>
    </row>
    <row r="69" spans="9:45" x14ac:dyDescent="0.25">
      <c r="I69" s="139"/>
      <c r="R69" s="139"/>
      <c r="AA69" s="139"/>
      <c r="AJ69" s="139"/>
      <c r="AS69" s="139"/>
    </row>
    <row r="70" spans="9:45" x14ac:dyDescent="0.25">
      <c r="I70" s="139"/>
      <c r="R70" s="139"/>
      <c r="AA70" s="139"/>
      <c r="AJ70" s="139"/>
      <c r="AS70" s="139"/>
    </row>
    <row r="71" spans="9:45" x14ac:dyDescent="0.25">
      <c r="I71" s="139"/>
      <c r="R71" s="139"/>
      <c r="AA71" s="139"/>
      <c r="AJ71" s="139"/>
      <c r="AS71" s="139"/>
    </row>
    <row r="72" spans="9:45" x14ac:dyDescent="0.25">
      <c r="I72" s="139"/>
      <c r="R72" s="139"/>
      <c r="AA72" s="139"/>
      <c r="AJ72" s="139"/>
      <c r="AS72" s="139"/>
    </row>
    <row r="73" spans="9:45" x14ac:dyDescent="0.25">
      <c r="I73" s="139"/>
      <c r="R73" s="139"/>
      <c r="AA73" s="139"/>
      <c r="AJ73" s="139"/>
      <c r="AS73" s="139"/>
    </row>
    <row r="74" spans="9:45" x14ac:dyDescent="0.25">
      <c r="I74" s="139"/>
      <c r="R74" s="139"/>
      <c r="AA74" s="139"/>
      <c r="AJ74" s="139"/>
      <c r="AS74" s="139"/>
    </row>
    <row r="75" spans="9:45" x14ac:dyDescent="0.25">
      <c r="I75" s="139"/>
      <c r="R75" s="139"/>
      <c r="AA75" s="139"/>
      <c r="AJ75" s="139"/>
      <c r="AS75" s="139"/>
    </row>
    <row r="76" spans="9:45" x14ac:dyDescent="0.25">
      <c r="I76" s="139"/>
      <c r="R76" s="139"/>
      <c r="AA76" s="139"/>
      <c r="AJ76" s="139"/>
      <c r="AS76" s="139"/>
    </row>
    <row r="77" spans="9:45" x14ac:dyDescent="0.25">
      <c r="I77" s="139"/>
      <c r="R77" s="139"/>
      <c r="AA77" s="139"/>
      <c r="AJ77" s="139"/>
      <c r="AS77" s="139"/>
    </row>
    <row r="78" spans="9:45" x14ac:dyDescent="0.25">
      <c r="I78" s="139"/>
      <c r="R78" s="139"/>
      <c r="AA78" s="139"/>
      <c r="AJ78" s="139"/>
      <c r="AS78" s="139"/>
    </row>
    <row r="79" spans="9:45" x14ac:dyDescent="0.25">
      <c r="I79" s="139"/>
      <c r="R79" s="139"/>
      <c r="AA79" s="139"/>
      <c r="AJ79" s="139"/>
      <c r="AS79" s="139"/>
    </row>
    <row r="80" spans="9:45" x14ac:dyDescent="0.25">
      <c r="I80" s="139"/>
      <c r="R80" s="139"/>
      <c r="AA80" s="139"/>
      <c r="AJ80" s="139"/>
      <c r="AS80" s="139"/>
    </row>
    <row r="81" spans="9:45" x14ac:dyDescent="0.25">
      <c r="I81" s="139"/>
      <c r="R81" s="139"/>
      <c r="AA81" s="139"/>
      <c r="AJ81" s="139"/>
      <c r="AS81" s="139"/>
    </row>
    <row r="82" spans="9:45" x14ac:dyDescent="0.25">
      <c r="I82" s="139"/>
      <c r="R82" s="139"/>
      <c r="AA82" s="139"/>
      <c r="AJ82" s="139"/>
      <c r="AS82" s="139"/>
    </row>
    <row r="83" spans="9:45" x14ac:dyDescent="0.25">
      <c r="I83" s="139"/>
      <c r="R83" s="139"/>
      <c r="AA83" s="139"/>
      <c r="AJ83" s="139"/>
      <c r="AS83" s="139"/>
    </row>
    <row r="84" spans="9:45" x14ac:dyDescent="0.25">
      <c r="I84" s="139"/>
      <c r="R84" s="139"/>
      <c r="AA84" s="139"/>
      <c r="AJ84" s="139"/>
      <c r="AS84" s="139"/>
    </row>
    <row r="85" spans="9:45" x14ac:dyDescent="0.25">
      <c r="I85" s="139"/>
      <c r="R85" s="139"/>
      <c r="AA85" s="139"/>
      <c r="AJ85" s="139"/>
      <c r="AS85" s="139"/>
    </row>
    <row r="86" spans="9:45" x14ac:dyDescent="0.25">
      <c r="I86" s="139"/>
      <c r="R86" s="139"/>
      <c r="AA86" s="139"/>
      <c r="AJ86" s="139"/>
      <c r="AS86" s="139"/>
    </row>
    <row r="87" spans="9:45" x14ac:dyDescent="0.25">
      <c r="I87" s="139"/>
      <c r="R87" s="139"/>
      <c r="AA87" s="139"/>
      <c r="AJ87" s="139"/>
      <c r="AS87" s="139"/>
    </row>
    <row r="88" spans="9:45" x14ac:dyDescent="0.25">
      <c r="I88" s="139"/>
      <c r="R88" s="139"/>
      <c r="AA88" s="139"/>
      <c r="AJ88" s="139"/>
      <c r="AS88" s="139"/>
    </row>
    <row r="89" spans="9:45" x14ac:dyDescent="0.25">
      <c r="I89" s="139"/>
      <c r="R89" s="139"/>
      <c r="AA89" s="139"/>
      <c r="AJ89" s="139"/>
      <c r="AS89" s="139"/>
    </row>
    <row r="90" spans="9:45" x14ac:dyDescent="0.25">
      <c r="I90" s="139"/>
      <c r="R90" s="139"/>
      <c r="AA90" s="139"/>
      <c r="AJ90" s="139"/>
      <c r="AS90" s="139"/>
    </row>
    <row r="91" spans="9:45" x14ac:dyDescent="0.25">
      <c r="I91" s="139"/>
      <c r="R91" s="139"/>
      <c r="AA91" s="139"/>
      <c r="AJ91" s="139"/>
      <c r="AS91" s="139"/>
    </row>
    <row r="92" spans="9:45" x14ac:dyDescent="0.25">
      <c r="I92" s="139"/>
      <c r="R92" s="139"/>
      <c r="AA92" s="139"/>
      <c r="AJ92" s="139"/>
      <c r="AS92" s="139"/>
    </row>
    <row r="93" spans="9:45" x14ac:dyDescent="0.25">
      <c r="I93" s="139"/>
      <c r="R93" s="139"/>
      <c r="AA93" s="139"/>
      <c r="AJ93" s="139"/>
      <c r="AS93" s="139"/>
    </row>
    <row r="94" spans="9:45" x14ac:dyDescent="0.25">
      <c r="I94" s="139"/>
      <c r="R94" s="139"/>
      <c r="AA94" s="139"/>
      <c r="AJ94" s="139"/>
      <c r="AS94" s="139"/>
    </row>
    <row r="95" spans="9:45" x14ac:dyDescent="0.25">
      <c r="I95" s="139"/>
      <c r="R95" s="139"/>
      <c r="AA95" s="139"/>
      <c r="AJ95" s="139"/>
      <c r="AS95" s="139"/>
    </row>
    <row r="96" spans="9:45" x14ac:dyDescent="0.25">
      <c r="I96" s="139"/>
      <c r="R96" s="139"/>
      <c r="AA96" s="139"/>
      <c r="AJ96" s="139"/>
      <c r="AS96" s="139"/>
    </row>
    <row r="97" spans="9:45" x14ac:dyDescent="0.25">
      <c r="I97" s="139"/>
      <c r="R97" s="139"/>
      <c r="AA97" s="139"/>
      <c r="AJ97" s="139"/>
      <c r="AS97" s="139"/>
    </row>
    <row r="98" spans="9:45" x14ac:dyDescent="0.25">
      <c r="I98" s="139"/>
      <c r="R98" s="139"/>
      <c r="AA98" s="139"/>
      <c r="AJ98" s="139"/>
      <c r="AS98" s="139"/>
    </row>
    <row r="99" spans="9:45" x14ac:dyDescent="0.25">
      <c r="I99" s="139"/>
      <c r="R99" s="139"/>
      <c r="AA99" s="139"/>
      <c r="AJ99" s="139"/>
      <c r="AS99" s="139"/>
    </row>
    <row r="100" spans="9:45" x14ac:dyDescent="0.25">
      <c r="I100" s="139"/>
      <c r="R100" s="139"/>
      <c r="AA100" s="139"/>
      <c r="AJ100" s="139"/>
      <c r="AS100" s="139"/>
    </row>
    <row r="101" spans="9:45" x14ac:dyDescent="0.25">
      <c r="I101" s="139"/>
      <c r="R101" s="139"/>
      <c r="AA101" s="139"/>
      <c r="AJ101" s="139"/>
      <c r="AS101" s="139"/>
    </row>
    <row r="102" spans="9:45" x14ac:dyDescent="0.25">
      <c r="I102" s="139"/>
      <c r="R102" s="139"/>
      <c r="AA102" s="139"/>
      <c r="AJ102" s="139"/>
      <c r="AS102" s="139"/>
    </row>
    <row r="103" spans="9:45" x14ac:dyDescent="0.25">
      <c r="I103" s="139"/>
      <c r="R103" s="139"/>
      <c r="AA103" s="139"/>
      <c r="AJ103" s="139"/>
      <c r="AS103" s="139"/>
    </row>
    <row r="104" spans="9:45" x14ac:dyDescent="0.25">
      <c r="I104" s="139"/>
      <c r="R104" s="139"/>
      <c r="AA104" s="139"/>
      <c r="AJ104" s="139"/>
      <c r="AS104" s="139"/>
    </row>
    <row r="105" spans="9:45" x14ac:dyDescent="0.25">
      <c r="I105" s="139"/>
      <c r="R105" s="139"/>
      <c r="AA105" s="139"/>
      <c r="AJ105" s="139"/>
      <c r="AS105" s="139"/>
    </row>
    <row r="106" spans="9:45" x14ac:dyDescent="0.25">
      <c r="I106" s="139"/>
      <c r="R106" s="139"/>
      <c r="AA106" s="139"/>
      <c r="AJ106" s="139"/>
      <c r="AS106" s="139"/>
    </row>
    <row r="107" spans="9:45" x14ac:dyDescent="0.25">
      <c r="I107" s="139"/>
      <c r="R107" s="139"/>
      <c r="AA107" s="139"/>
      <c r="AJ107" s="139"/>
      <c r="AS107" s="139"/>
    </row>
    <row r="108" spans="9:45" x14ac:dyDescent="0.25">
      <c r="I108" s="139"/>
      <c r="R108" s="139"/>
      <c r="AA108" s="139"/>
      <c r="AJ108" s="139"/>
      <c r="AS108" s="139"/>
    </row>
    <row r="109" spans="9:45" x14ac:dyDescent="0.25">
      <c r="I109" s="139"/>
      <c r="R109" s="139"/>
      <c r="AA109" s="139"/>
      <c r="AJ109" s="139"/>
      <c r="AS109" s="139"/>
    </row>
    <row r="110" spans="9:45" x14ac:dyDescent="0.25">
      <c r="I110" s="139"/>
      <c r="R110" s="139"/>
      <c r="AA110" s="139"/>
      <c r="AJ110" s="139"/>
      <c r="AS110" s="139"/>
    </row>
    <row r="111" spans="9:45" x14ac:dyDescent="0.25">
      <c r="I111" s="139"/>
      <c r="R111" s="139"/>
      <c r="AA111" s="139"/>
      <c r="AJ111" s="139"/>
      <c r="AS111" s="139"/>
    </row>
    <row r="112" spans="9:45" x14ac:dyDescent="0.25">
      <c r="I112" s="139"/>
      <c r="R112" s="139"/>
      <c r="AA112" s="139"/>
      <c r="AJ112" s="139"/>
      <c r="AS112" s="139"/>
    </row>
    <row r="113" spans="9:45" x14ac:dyDescent="0.25">
      <c r="I113" s="139"/>
      <c r="R113" s="139"/>
      <c r="AA113" s="139"/>
      <c r="AJ113" s="139"/>
      <c r="AS113" s="139"/>
    </row>
    <row r="114" spans="9:45" x14ac:dyDescent="0.25">
      <c r="I114" s="139"/>
      <c r="R114" s="139"/>
      <c r="AA114" s="139"/>
      <c r="AJ114" s="139"/>
      <c r="AS114" s="139"/>
    </row>
    <row r="115" spans="9:45" x14ac:dyDescent="0.25">
      <c r="I115" s="139"/>
      <c r="R115" s="139"/>
      <c r="AA115" s="139"/>
      <c r="AJ115" s="139"/>
      <c r="AS115" s="139"/>
    </row>
    <row r="116" spans="9:45" x14ac:dyDescent="0.25">
      <c r="I116" s="139"/>
      <c r="R116" s="139"/>
      <c r="AA116" s="139"/>
      <c r="AJ116" s="139"/>
      <c r="AS116" s="139"/>
    </row>
    <row r="117" spans="9:45" x14ac:dyDescent="0.25">
      <c r="I117" s="139"/>
      <c r="R117" s="139"/>
      <c r="AA117" s="139"/>
      <c r="AJ117" s="139"/>
      <c r="AS117" s="139"/>
    </row>
    <row r="118" spans="9:45" x14ac:dyDescent="0.25">
      <c r="I118" s="139"/>
      <c r="R118" s="139"/>
      <c r="AA118" s="139"/>
      <c r="AJ118" s="139"/>
      <c r="AS118" s="139"/>
    </row>
    <row r="119" spans="9:45" x14ac:dyDescent="0.25">
      <c r="I119" s="139"/>
      <c r="R119" s="139"/>
      <c r="AA119" s="139"/>
      <c r="AJ119" s="139"/>
      <c r="AS119" s="139"/>
    </row>
    <row r="120" spans="9:45" x14ac:dyDescent="0.25">
      <c r="I120" s="139"/>
      <c r="R120" s="139"/>
      <c r="AA120" s="139"/>
      <c r="AJ120" s="139"/>
      <c r="AS120" s="139"/>
    </row>
    <row r="121" spans="9:45" x14ac:dyDescent="0.25">
      <c r="I121" s="139"/>
      <c r="R121" s="139"/>
      <c r="AA121" s="139"/>
      <c r="AJ121" s="139"/>
      <c r="AS121" s="139"/>
    </row>
    <row r="122" spans="9:45" x14ac:dyDescent="0.25">
      <c r="I122" s="139"/>
      <c r="R122" s="139"/>
      <c r="AA122" s="139"/>
      <c r="AJ122" s="139"/>
      <c r="AS122" s="139"/>
    </row>
    <row r="123" spans="9:45" x14ac:dyDescent="0.25">
      <c r="I123" s="139"/>
      <c r="R123" s="139"/>
      <c r="AA123" s="139"/>
      <c r="AJ123" s="139"/>
      <c r="AS123" s="139"/>
    </row>
    <row r="124" spans="9:45" x14ac:dyDescent="0.25">
      <c r="I124" s="139"/>
      <c r="R124" s="139"/>
      <c r="AA124" s="139"/>
      <c r="AJ124" s="139"/>
      <c r="AS124" s="139"/>
    </row>
    <row r="125" spans="9:45" x14ac:dyDescent="0.25">
      <c r="I125" s="139"/>
      <c r="R125" s="139"/>
      <c r="AA125" s="139"/>
      <c r="AJ125" s="139"/>
      <c r="AS125" s="139"/>
    </row>
    <row r="126" spans="9:45" x14ac:dyDescent="0.25">
      <c r="I126" s="139"/>
      <c r="R126" s="139"/>
      <c r="AA126" s="139"/>
      <c r="AJ126" s="139"/>
      <c r="AS126" s="139"/>
    </row>
    <row r="127" spans="9:45" x14ac:dyDescent="0.25">
      <c r="I127" s="139"/>
      <c r="R127" s="139"/>
      <c r="AA127" s="139"/>
      <c r="AJ127" s="139"/>
      <c r="AS127" s="139"/>
    </row>
  </sheetData>
  <mergeCells count="7">
    <mergeCell ref="A1:D2"/>
    <mergeCell ref="AK3:AR3"/>
    <mergeCell ref="AT3:BA3"/>
    <mergeCell ref="S3:Z3"/>
    <mergeCell ref="AB3:AI3"/>
    <mergeCell ref="B3:H3"/>
    <mergeCell ref="K3:Q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29"/>
  <sheetViews>
    <sheetView workbookViewId="0">
      <selection activeCell="E18" sqref="E18:E29"/>
    </sheetView>
  </sheetViews>
  <sheetFormatPr defaultRowHeight="15" x14ac:dyDescent="0.25"/>
  <cols>
    <col min="1" max="8" width="9.140625" customWidth="1"/>
  </cols>
  <sheetData>
    <row r="1" spans="1:8" x14ac:dyDescent="0.25">
      <c r="A1" s="167" t="s">
        <v>74</v>
      </c>
      <c r="B1" s="167"/>
      <c r="C1" s="167"/>
      <c r="D1" s="167"/>
      <c r="E1" s="167"/>
      <c r="F1" s="167"/>
      <c r="G1" s="167"/>
      <c r="H1" s="167"/>
    </row>
    <row r="2" spans="1:8" x14ac:dyDescent="0.25">
      <c r="A2" t="s">
        <v>69</v>
      </c>
      <c r="B2" s="134" t="s">
        <v>65</v>
      </c>
      <c r="C2" s="134" t="s">
        <v>64</v>
      </c>
      <c r="D2" s="134" t="s">
        <v>63</v>
      </c>
      <c r="E2" s="134" t="s">
        <v>62</v>
      </c>
      <c r="F2" s="134" t="s">
        <v>67</v>
      </c>
      <c r="G2" s="134" t="s">
        <v>55</v>
      </c>
      <c r="H2" s="134" t="s">
        <v>66</v>
      </c>
    </row>
    <row r="3" spans="1:8" x14ac:dyDescent="0.25">
      <c r="A3" s="135">
        <v>1</v>
      </c>
      <c r="B3">
        <v>1057</v>
      </c>
      <c r="C3">
        <v>914</v>
      </c>
      <c r="D3">
        <v>694</v>
      </c>
      <c r="E3">
        <v>799</v>
      </c>
      <c r="F3">
        <v>921</v>
      </c>
      <c r="G3">
        <v>999</v>
      </c>
      <c r="H3">
        <v>1240</v>
      </c>
    </row>
    <row r="4" spans="1:8" x14ac:dyDescent="0.25">
      <c r="A4" s="135">
        <v>2</v>
      </c>
      <c r="B4">
        <v>809</v>
      </c>
      <c r="C4">
        <v>725</v>
      </c>
      <c r="D4">
        <v>599</v>
      </c>
      <c r="E4">
        <v>680</v>
      </c>
      <c r="F4">
        <v>742</v>
      </c>
      <c r="G4">
        <v>834</v>
      </c>
      <c r="H4">
        <v>995</v>
      </c>
    </row>
    <row r="5" spans="1:8" x14ac:dyDescent="0.25">
      <c r="A5" s="135">
        <v>3</v>
      </c>
      <c r="B5">
        <v>676</v>
      </c>
      <c r="C5">
        <v>580</v>
      </c>
      <c r="D5">
        <v>589</v>
      </c>
      <c r="E5">
        <v>644</v>
      </c>
      <c r="F5">
        <v>617</v>
      </c>
      <c r="G5">
        <v>777</v>
      </c>
      <c r="H5">
        <v>849</v>
      </c>
    </row>
    <row r="6" spans="1:8" x14ac:dyDescent="0.25">
      <c r="A6" s="135">
        <v>4</v>
      </c>
      <c r="B6">
        <v>477</v>
      </c>
      <c r="C6">
        <v>384</v>
      </c>
      <c r="D6">
        <v>488</v>
      </c>
      <c r="E6">
        <v>498</v>
      </c>
      <c r="F6">
        <v>432</v>
      </c>
      <c r="G6">
        <v>620</v>
      </c>
      <c r="H6">
        <v>646</v>
      </c>
    </row>
    <row r="7" spans="1:8" x14ac:dyDescent="0.25">
      <c r="A7" s="135">
        <v>5</v>
      </c>
      <c r="B7">
        <v>261</v>
      </c>
      <c r="C7">
        <v>208</v>
      </c>
      <c r="D7">
        <v>374</v>
      </c>
      <c r="E7">
        <v>345</v>
      </c>
      <c r="F7">
        <v>246</v>
      </c>
      <c r="G7">
        <v>427</v>
      </c>
      <c r="H7">
        <v>435</v>
      </c>
    </row>
    <row r="8" spans="1:8" x14ac:dyDescent="0.25">
      <c r="A8" s="135">
        <v>6</v>
      </c>
      <c r="B8">
        <v>98</v>
      </c>
      <c r="C8">
        <v>62</v>
      </c>
      <c r="D8">
        <v>247</v>
      </c>
      <c r="E8">
        <v>200</v>
      </c>
      <c r="F8">
        <v>83</v>
      </c>
      <c r="G8">
        <v>217</v>
      </c>
      <c r="H8">
        <v>225</v>
      </c>
    </row>
    <row r="9" spans="1:8" x14ac:dyDescent="0.25">
      <c r="A9" s="135">
        <v>7</v>
      </c>
      <c r="B9">
        <v>19</v>
      </c>
      <c r="C9">
        <v>2</v>
      </c>
      <c r="D9">
        <v>165</v>
      </c>
      <c r="E9">
        <v>101</v>
      </c>
      <c r="F9">
        <v>7</v>
      </c>
      <c r="G9">
        <v>68</v>
      </c>
      <c r="H9">
        <v>67</v>
      </c>
    </row>
    <row r="10" spans="1:8" x14ac:dyDescent="0.25">
      <c r="A10" s="135">
        <v>8</v>
      </c>
      <c r="B10">
        <v>28</v>
      </c>
      <c r="C10">
        <v>4</v>
      </c>
      <c r="D10">
        <v>153</v>
      </c>
      <c r="E10">
        <v>95</v>
      </c>
      <c r="F10">
        <v>8</v>
      </c>
      <c r="G10">
        <v>81</v>
      </c>
      <c r="H10">
        <v>80</v>
      </c>
    </row>
    <row r="11" spans="1:8" x14ac:dyDescent="0.25">
      <c r="A11" s="135">
        <v>9</v>
      </c>
      <c r="B11">
        <v>160</v>
      </c>
      <c r="C11">
        <v>86</v>
      </c>
      <c r="D11">
        <v>196</v>
      </c>
      <c r="E11">
        <v>235</v>
      </c>
      <c r="F11">
        <v>112</v>
      </c>
      <c r="G11">
        <v>250</v>
      </c>
      <c r="H11">
        <v>290</v>
      </c>
    </row>
    <row r="12" spans="1:8" x14ac:dyDescent="0.25">
      <c r="A12" s="135">
        <v>10</v>
      </c>
      <c r="B12">
        <v>496</v>
      </c>
      <c r="C12">
        <v>367</v>
      </c>
      <c r="D12">
        <v>395</v>
      </c>
      <c r="E12">
        <v>471</v>
      </c>
      <c r="F12">
        <v>407</v>
      </c>
      <c r="G12">
        <v>547</v>
      </c>
      <c r="H12">
        <v>637</v>
      </c>
    </row>
    <row r="13" spans="1:8" x14ac:dyDescent="0.25">
      <c r="A13" s="135">
        <v>11</v>
      </c>
      <c r="B13">
        <v>830</v>
      </c>
      <c r="C13">
        <v>694</v>
      </c>
      <c r="D13">
        <v>578</v>
      </c>
      <c r="E13">
        <v>654</v>
      </c>
      <c r="F13">
        <v>710</v>
      </c>
      <c r="G13">
        <v>829</v>
      </c>
      <c r="H13">
        <v>958</v>
      </c>
    </row>
    <row r="14" spans="1:8" x14ac:dyDescent="0.25">
      <c r="A14" s="135">
        <v>12</v>
      </c>
      <c r="B14">
        <v>1128</v>
      </c>
      <c r="C14">
        <v>975</v>
      </c>
      <c r="D14">
        <v>730</v>
      </c>
      <c r="E14">
        <v>827</v>
      </c>
      <c r="F14">
        <v>986</v>
      </c>
      <c r="G14">
        <v>1068</v>
      </c>
      <c r="H14">
        <v>1246</v>
      </c>
    </row>
    <row r="17" spans="1:8" x14ac:dyDescent="0.25">
      <c r="A17" t="s">
        <v>68</v>
      </c>
      <c r="B17" s="134" t="s">
        <v>65</v>
      </c>
      <c r="C17" s="134" t="s">
        <v>64</v>
      </c>
      <c r="D17" s="134" t="s">
        <v>63</v>
      </c>
      <c r="E17" s="134" t="s">
        <v>62</v>
      </c>
      <c r="F17" s="134" t="s">
        <v>67</v>
      </c>
      <c r="G17" s="134" t="s">
        <v>55</v>
      </c>
      <c r="H17" s="134" t="s">
        <v>66</v>
      </c>
    </row>
    <row r="18" spans="1:8" x14ac:dyDescent="0.25">
      <c r="A18" s="135">
        <v>1</v>
      </c>
      <c r="B18">
        <v>902</v>
      </c>
      <c r="C18">
        <v>759</v>
      </c>
      <c r="D18">
        <v>539</v>
      </c>
      <c r="E18">
        <v>644</v>
      </c>
      <c r="F18">
        <v>766</v>
      </c>
      <c r="G18">
        <v>845</v>
      </c>
      <c r="H18">
        <v>1085</v>
      </c>
    </row>
    <row r="19" spans="1:8" x14ac:dyDescent="0.25">
      <c r="A19" s="135">
        <v>2</v>
      </c>
      <c r="B19">
        <v>669</v>
      </c>
      <c r="C19">
        <v>586</v>
      </c>
      <c r="D19">
        <v>459</v>
      </c>
      <c r="E19">
        <v>540</v>
      </c>
      <c r="F19">
        <v>602</v>
      </c>
      <c r="G19">
        <v>694</v>
      </c>
      <c r="H19">
        <v>855</v>
      </c>
    </row>
    <row r="20" spans="1:8" x14ac:dyDescent="0.25">
      <c r="A20" s="135">
        <v>3</v>
      </c>
      <c r="B20">
        <v>522</v>
      </c>
      <c r="C20">
        <v>425</v>
      </c>
      <c r="D20">
        <v>434</v>
      </c>
      <c r="E20">
        <v>489</v>
      </c>
      <c r="F20">
        <v>462</v>
      </c>
      <c r="G20">
        <v>622</v>
      </c>
      <c r="H20">
        <v>694</v>
      </c>
    </row>
    <row r="21" spans="1:8" x14ac:dyDescent="0.25">
      <c r="A21" s="135">
        <v>4</v>
      </c>
      <c r="B21">
        <v>331</v>
      </c>
      <c r="C21">
        <v>243</v>
      </c>
      <c r="D21">
        <v>341</v>
      </c>
      <c r="E21">
        <v>349</v>
      </c>
      <c r="F21">
        <v>285</v>
      </c>
      <c r="G21">
        <v>471</v>
      </c>
      <c r="H21">
        <v>496</v>
      </c>
    </row>
    <row r="22" spans="1:8" x14ac:dyDescent="0.25">
      <c r="A22" s="135">
        <v>5</v>
      </c>
      <c r="B22">
        <v>144</v>
      </c>
      <c r="C22">
        <v>101</v>
      </c>
      <c r="D22">
        <v>223</v>
      </c>
      <c r="E22">
        <v>197</v>
      </c>
      <c r="F22">
        <v>129</v>
      </c>
      <c r="G22">
        <v>288</v>
      </c>
      <c r="H22">
        <v>289</v>
      </c>
    </row>
    <row r="23" spans="1:8" x14ac:dyDescent="0.25">
      <c r="A23" s="135">
        <v>6</v>
      </c>
      <c r="B23">
        <v>34</v>
      </c>
      <c r="C23">
        <v>12</v>
      </c>
      <c r="D23">
        <v>105</v>
      </c>
      <c r="E23">
        <v>75</v>
      </c>
      <c r="F23">
        <v>23</v>
      </c>
      <c r="G23">
        <v>112</v>
      </c>
      <c r="H23">
        <v>116</v>
      </c>
    </row>
    <row r="24" spans="1:8" x14ac:dyDescent="0.25">
      <c r="A24" s="135">
        <v>7</v>
      </c>
      <c r="B24">
        <v>0</v>
      </c>
      <c r="C24">
        <v>0</v>
      </c>
      <c r="D24">
        <v>37</v>
      </c>
      <c r="E24">
        <v>11</v>
      </c>
      <c r="F24">
        <v>0</v>
      </c>
      <c r="G24">
        <v>20</v>
      </c>
      <c r="H24">
        <v>18</v>
      </c>
    </row>
    <row r="25" spans="1:8" x14ac:dyDescent="0.25">
      <c r="A25" s="135">
        <v>8</v>
      </c>
      <c r="B25">
        <v>0</v>
      </c>
      <c r="C25">
        <v>0</v>
      </c>
      <c r="D25">
        <v>31</v>
      </c>
      <c r="E25">
        <v>8</v>
      </c>
      <c r="F25">
        <v>0</v>
      </c>
      <c r="G25">
        <v>22</v>
      </c>
      <c r="H25">
        <v>22</v>
      </c>
    </row>
    <row r="26" spans="1:8" x14ac:dyDescent="0.25">
      <c r="A26" s="135">
        <v>9</v>
      </c>
      <c r="B26">
        <v>74</v>
      </c>
      <c r="C26">
        <v>29</v>
      </c>
      <c r="D26">
        <v>71</v>
      </c>
      <c r="E26">
        <v>104</v>
      </c>
      <c r="F26">
        <v>44</v>
      </c>
      <c r="G26">
        <v>141</v>
      </c>
      <c r="H26">
        <v>169</v>
      </c>
    </row>
    <row r="27" spans="1:8" x14ac:dyDescent="0.25">
      <c r="A27" s="135">
        <v>10</v>
      </c>
      <c r="B27">
        <v>346</v>
      </c>
      <c r="C27">
        <v>230</v>
      </c>
      <c r="D27">
        <v>244</v>
      </c>
      <c r="E27">
        <v>317</v>
      </c>
      <c r="F27">
        <v>268</v>
      </c>
      <c r="G27">
        <v>394</v>
      </c>
      <c r="H27">
        <v>484</v>
      </c>
    </row>
    <row r="28" spans="1:8" x14ac:dyDescent="0.25">
      <c r="A28" s="135">
        <v>11</v>
      </c>
      <c r="B28">
        <v>680</v>
      </c>
      <c r="C28">
        <v>545</v>
      </c>
      <c r="D28">
        <v>428</v>
      </c>
      <c r="E28">
        <v>504</v>
      </c>
      <c r="F28">
        <v>560</v>
      </c>
      <c r="G28">
        <v>679</v>
      </c>
      <c r="H28">
        <v>808</v>
      </c>
    </row>
    <row r="29" spans="1:8" x14ac:dyDescent="0.25">
      <c r="A29" s="135">
        <v>12</v>
      </c>
      <c r="B29">
        <v>973</v>
      </c>
      <c r="C29">
        <v>820</v>
      </c>
      <c r="D29">
        <v>575</v>
      </c>
      <c r="E29">
        <v>672</v>
      </c>
      <c r="F29">
        <v>831</v>
      </c>
      <c r="G29">
        <v>913</v>
      </c>
      <c r="H29">
        <v>1091</v>
      </c>
    </row>
  </sheetData>
  <mergeCells count="1">
    <mergeCell ref="A1:H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9" tint="0.59999389629810485"/>
  </sheetPr>
  <dimension ref="A1:AD32"/>
  <sheetViews>
    <sheetView topLeftCell="U16" workbookViewId="0">
      <selection activeCell="AD34" sqref="AD34"/>
    </sheetView>
  </sheetViews>
  <sheetFormatPr defaultRowHeight="15" x14ac:dyDescent="0.25"/>
  <cols>
    <col min="1" max="1" width="9.7109375" bestFit="1" customWidth="1"/>
    <col min="2" max="2" width="3.85546875" customWidth="1"/>
    <col min="3" max="3" width="8.7109375" bestFit="1" customWidth="1"/>
    <col min="4" max="4" width="13.7109375" bestFit="1" customWidth="1"/>
    <col min="6" max="6" width="3.85546875" bestFit="1" customWidth="1"/>
    <col min="7" max="7" width="8.7109375" bestFit="1" customWidth="1"/>
    <col min="10" max="10" width="3.85546875" customWidth="1"/>
    <col min="11" max="11" width="8.7109375" bestFit="1" customWidth="1"/>
    <col min="14" max="14" width="3.85546875" customWidth="1"/>
    <col min="15" max="15" width="8.7109375" bestFit="1" customWidth="1"/>
    <col min="17" max="17" width="9.7109375" bestFit="1" customWidth="1"/>
    <col min="18" max="18" width="3" bestFit="1" customWidth="1"/>
    <col min="19" max="22" width="15.28515625" customWidth="1"/>
    <col min="24" max="24" width="9.7109375" bestFit="1" customWidth="1"/>
    <col min="25" max="25" width="3" bestFit="1" customWidth="1"/>
    <col min="26" max="30" width="11.28515625" bestFit="1" customWidth="1"/>
  </cols>
  <sheetData>
    <row r="1" spans="1:29" x14ac:dyDescent="0.25">
      <c r="A1" s="168" t="s">
        <v>62</v>
      </c>
      <c r="B1" s="168"/>
      <c r="C1" s="168"/>
      <c r="E1" s="168" t="s">
        <v>63</v>
      </c>
      <c r="F1" s="168"/>
      <c r="G1" s="168"/>
      <c r="I1" s="168" t="s">
        <v>64</v>
      </c>
      <c r="J1" s="168"/>
      <c r="K1" s="168"/>
      <c r="M1" s="168" t="s">
        <v>65</v>
      </c>
      <c r="N1" s="168"/>
      <c r="O1" s="168"/>
    </row>
    <row r="2" spans="1:29" x14ac:dyDescent="0.25">
      <c r="A2" s="169" t="s">
        <v>70</v>
      </c>
      <c r="B2" s="170"/>
      <c r="C2" s="170" t="s">
        <v>71</v>
      </c>
      <c r="E2" s="169" t="s">
        <v>70</v>
      </c>
      <c r="F2" s="170"/>
      <c r="G2" s="170" t="s">
        <v>71</v>
      </c>
      <c r="I2" s="169" t="s">
        <v>70</v>
      </c>
      <c r="J2" s="170"/>
      <c r="K2" s="170" t="s">
        <v>71</v>
      </c>
      <c r="M2" s="169" t="s">
        <v>70</v>
      </c>
      <c r="N2" s="170"/>
      <c r="O2" s="170" t="s">
        <v>71</v>
      </c>
      <c r="Q2" s="144" t="s">
        <v>75</v>
      </c>
      <c r="S2" s="167" t="s">
        <v>76</v>
      </c>
      <c r="T2" s="167"/>
      <c r="U2" s="167"/>
      <c r="V2" s="167"/>
      <c r="X2" s="144" t="s">
        <v>77</v>
      </c>
      <c r="Z2" s="167" t="s">
        <v>78</v>
      </c>
      <c r="AA2" s="167"/>
      <c r="AB2" s="167"/>
      <c r="AC2" s="167"/>
    </row>
    <row r="3" spans="1:29" x14ac:dyDescent="0.25">
      <c r="A3" s="169"/>
      <c r="B3" s="170"/>
      <c r="C3" s="170"/>
      <c r="E3" s="169"/>
      <c r="F3" s="170"/>
      <c r="G3" s="170"/>
      <c r="I3" s="169"/>
      <c r="J3" s="170"/>
      <c r="K3" s="170"/>
      <c r="M3" s="169"/>
      <c r="N3" s="170"/>
      <c r="O3" s="170"/>
      <c r="S3" t="s">
        <v>62</v>
      </c>
      <c r="T3" t="s">
        <v>63</v>
      </c>
      <c r="U3" t="s">
        <v>64</v>
      </c>
      <c r="V3" t="s">
        <v>65</v>
      </c>
      <c r="Z3" t="s">
        <v>62</v>
      </c>
      <c r="AA3" t="s">
        <v>63</v>
      </c>
      <c r="AB3" t="s">
        <v>64</v>
      </c>
      <c r="AC3" t="s">
        <v>65</v>
      </c>
    </row>
    <row r="4" spans="1:29" x14ac:dyDescent="0.25">
      <c r="A4" s="136" t="s">
        <v>72</v>
      </c>
      <c r="B4" s="137"/>
      <c r="C4" s="137">
        <v>0.60907</v>
      </c>
      <c r="E4" s="136" t="s">
        <v>72</v>
      </c>
      <c r="F4" s="137"/>
      <c r="G4" s="137">
        <v>0.55659999999999998</v>
      </c>
      <c r="I4" s="136" t="s">
        <v>72</v>
      </c>
      <c r="J4" s="137"/>
      <c r="K4" s="137">
        <v>0.5490178</v>
      </c>
      <c r="M4" s="136" t="s">
        <v>72</v>
      </c>
      <c r="N4" s="137"/>
      <c r="O4" s="137">
        <v>0.31069999999999998</v>
      </c>
      <c r="Q4" s="4">
        <f>Data!A1</f>
        <v>42736</v>
      </c>
      <c r="R4">
        <f>MONTH(Q4)</f>
        <v>1</v>
      </c>
      <c r="S4" s="145">
        <f>HLOOKUP(S$3,Normals!$B$17:$H$29,$R4+1,FALSE)/VLOOKUP($R4,$C$20:$D$31,2,FALSE)</f>
        <v>20.774193548387096</v>
      </c>
      <c r="T4" s="145">
        <f>HLOOKUP(T$3,Normals!$B$17:$H$29,$R4+1,FALSE)/VLOOKUP($R4,$C$20:$D$31,2,FALSE)</f>
        <v>17.387096774193548</v>
      </c>
      <c r="U4" s="145">
        <f>HLOOKUP(U$3,Normals!$B$17:$H$29,$R4+1,FALSE)/VLOOKUP($R4,$C$20:$D$31,2,FALSE)</f>
        <v>24.483870967741936</v>
      </c>
      <c r="V4" s="145">
        <f>HLOOKUP(V$3,Normals!$B$17:$H$29,$R4+1,FALSE)/VLOOKUP($R4,$C$20:$D$31,2,FALSE)</f>
        <v>29.096774193548388</v>
      </c>
      <c r="X4" s="4">
        <f>Q4</f>
        <v>42736</v>
      </c>
      <c r="Y4">
        <f>MONTH(X4)</f>
        <v>1</v>
      </c>
      <c r="Z4" s="145">
        <f>HLOOKUP(Z$3,Data!$AU$4:$BA$19,ROW()-2,FALSE)/VLOOKUP($Y4,$C$20:$D$31,2,FALSE)</f>
        <v>24.483870967741936</v>
      </c>
      <c r="AA4" s="145">
        <f>HLOOKUP(AA$3,Data!$AU$4:$BA$19,ROW()-2,FALSE)/VLOOKUP($Y4,$C$20:$D$31,2,FALSE)</f>
        <v>20.967741935483872</v>
      </c>
      <c r="AB4" s="145">
        <f>HLOOKUP(AB$3,Data!$AU$4:$BA$19,ROW()-2,FALSE)/VLOOKUP($Y4,$C$20:$D$31,2,FALSE)</f>
        <v>37.62903225806452</v>
      </c>
      <c r="AC4" s="145">
        <f>HLOOKUP(AC$3,Data!$AU$4:$BA$19,ROW()-2,FALSE)/VLOOKUP($Y4,$C$20:$D$31,2,FALSE)</f>
        <v>36.79032258064516</v>
      </c>
    </row>
    <row r="5" spans="1:29" x14ac:dyDescent="0.25">
      <c r="A5" s="136" t="s">
        <v>87</v>
      </c>
      <c r="B5" s="137"/>
      <c r="C5" s="137">
        <v>0</v>
      </c>
      <c r="E5" s="136" t="s">
        <v>87</v>
      </c>
      <c r="F5" s="137"/>
      <c r="G5" s="137">
        <v>0</v>
      </c>
      <c r="I5" s="136" t="s">
        <v>87</v>
      </c>
      <c r="J5" s="137"/>
      <c r="K5" s="137">
        <v>-1.3836E-3</v>
      </c>
      <c r="M5" s="136" t="s">
        <v>87</v>
      </c>
      <c r="N5" s="137"/>
      <c r="O5" s="137">
        <v>2.3050000000000002E-3</v>
      </c>
      <c r="Q5" s="4">
        <f>DATE(YEAR(Q4),MONTH(Q4)+1,1)</f>
        <v>42767</v>
      </c>
      <c r="R5">
        <f t="shared" ref="R5:R15" si="0">MONTH(Q5)</f>
        <v>2</v>
      </c>
      <c r="S5" s="145">
        <f>HLOOKUP(S$3,Normals!$B$17:$H$29,$R5+1,FALSE)/VLOOKUP($R5,$C$20:$D$31,2,FALSE)</f>
        <v>19.285714285714285</v>
      </c>
      <c r="T5" s="145">
        <f>HLOOKUP(T$3,Normals!$B$17:$H$29,$R5+1,FALSE)/VLOOKUP($R5,$C$20:$D$31,2,FALSE)</f>
        <v>16.392857142857142</v>
      </c>
      <c r="U5" s="145">
        <f>HLOOKUP(U$3,Normals!$B$17:$H$29,$R5+1,FALSE)/VLOOKUP($R5,$C$20:$D$31,2,FALSE)</f>
        <v>20.928571428571427</v>
      </c>
      <c r="V5" s="145">
        <f>HLOOKUP(V$3,Normals!$B$17:$H$29,$R5+1,FALSE)/VLOOKUP($R5,$C$20:$D$31,2,FALSE)</f>
        <v>23.892857142857142</v>
      </c>
      <c r="X5" s="4">
        <f t="shared" ref="X5:X15" si="1">Q5</f>
        <v>42767</v>
      </c>
      <c r="Y5">
        <f t="shared" ref="Y5:Y15" si="2">MONTH(X5)</f>
        <v>2</v>
      </c>
      <c r="Z5" s="145">
        <f>HLOOKUP(Z$3,Data!$AU$4:$BA$19,ROW()-2,FALSE)/VLOOKUP($Y5,$C$20:$D$31,2,FALSE)</f>
        <v>21.839285714285715</v>
      </c>
      <c r="AA5" s="145">
        <f>HLOOKUP(AA$3,Data!$AU$4:$BA$19,ROW()-2,FALSE)/VLOOKUP($Y5,$C$20:$D$31,2,FALSE)</f>
        <v>18.410714285714285</v>
      </c>
      <c r="AB5" s="145">
        <f>HLOOKUP(AB$3,Data!$AU$4:$BA$19,ROW()-2,FALSE)/VLOOKUP($Y5,$C$20:$D$31,2,FALSE)</f>
        <v>23.625</v>
      </c>
      <c r="AC5" s="145">
        <f>HLOOKUP(AC$3,Data!$AU$4:$BA$19,ROW()-2,FALSE)/VLOOKUP($Y5,$C$20:$D$31,2,FALSE)</f>
        <v>28.107142857142858</v>
      </c>
    </row>
    <row r="6" spans="1:29" x14ac:dyDescent="0.25">
      <c r="A6" s="136">
        <v>1</v>
      </c>
      <c r="B6" s="137"/>
      <c r="C6" s="137">
        <v>0.14349000000000001</v>
      </c>
      <c r="E6" s="136">
        <v>1</v>
      </c>
      <c r="F6" s="137"/>
      <c r="G6" s="137">
        <v>0.16800000000000001</v>
      </c>
      <c r="I6" s="136">
        <v>1</v>
      </c>
      <c r="J6" s="137"/>
      <c r="K6" s="137">
        <v>0.1179719</v>
      </c>
      <c r="M6" s="136">
        <v>1</v>
      </c>
      <c r="N6" s="137"/>
      <c r="O6" s="137">
        <v>0.1235</v>
      </c>
      <c r="Q6" s="4">
        <f t="shared" ref="Q6:Q15" si="3">DATE(YEAR(Q5),MONTH(Q5)+1,1)</f>
        <v>42795</v>
      </c>
      <c r="R6">
        <f t="shared" si="0"/>
        <v>3</v>
      </c>
      <c r="S6" s="145">
        <f>HLOOKUP(S$3,Normals!$B$17:$H$29,$R6+1,FALSE)/VLOOKUP($R6,$C$20:$D$31,2,FALSE)</f>
        <v>15.774193548387096</v>
      </c>
      <c r="T6" s="145">
        <f>HLOOKUP(T$3,Normals!$B$17:$H$29,$R6+1,FALSE)/VLOOKUP($R6,$C$20:$D$31,2,FALSE)</f>
        <v>14</v>
      </c>
      <c r="U6" s="145">
        <f>HLOOKUP(U$3,Normals!$B$17:$H$29,$R6+1,FALSE)/VLOOKUP($R6,$C$20:$D$31,2,FALSE)</f>
        <v>13.709677419354838</v>
      </c>
      <c r="V6" s="145">
        <f>HLOOKUP(V$3,Normals!$B$17:$H$29,$R6+1,FALSE)/VLOOKUP($R6,$C$20:$D$31,2,FALSE)</f>
        <v>16.838709677419356</v>
      </c>
      <c r="X6" s="4">
        <f t="shared" si="1"/>
        <v>42795</v>
      </c>
      <c r="Y6">
        <f t="shared" si="2"/>
        <v>3</v>
      </c>
      <c r="Z6" s="145">
        <f>HLOOKUP(Z$3,Data!$AU$4:$BA$19,ROW()-2,FALSE)/VLOOKUP($Y6,$C$20:$D$31,2,FALSE)</f>
        <v>14.774193548387096</v>
      </c>
      <c r="AA6" s="145">
        <f>HLOOKUP(AA$3,Data!$AU$4:$BA$19,ROW()-2,FALSE)/VLOOKUP($Y6,$C$20:$D$31,2,FALSE)</f>
        <v>14.709677419354838</v>
      </c>
      <c r="AB6" s="145">
        <f>HLOOKUP(AB$3,Data!$AU$4:$BA$19,ROW()-2,FALSE)/VLOOKUP($Y6,$C$20:$D$31,2,FALSE)</f>
        <v>11.661290322580646</v>
      </c>
      <c r="AC6" s="145">
        <f>HLOOKUP(AC$3,Data!$AU$4:$BA$19,ROW()-2,FALSE)/VLOOKUP($Y6,$C$20:$D$31,2,FALSE)</f>
        <v>14.209677419354838</v>
      </c>
    </row>
    <row r="7" spans="1:29" x14ac:dyDescent="0.25">
      <c r="A7" s="136">
        <v>2</v>
      </c>
      <c r="B7" s="137"/>
      <c r="C7" s="137">
        <v>0.12901000000000001</v>
      </c>
      <c r="E7" s="136">
        <v>2</v>
      </c>
      <c r="F7" s="137"/>
      <c r="G7" s="137">
        <v>0.14710000000000001</v>
      </c>
      <c r="I7" s="136">
        <v>2</v>
      </c>
      <c r="J7" s="137"/>
      <c r="K7" s="137">
        <v>0.1224634</v>
      </c>
      <c r="M7" s="136">
        <v>2</v>
      </c>
      <c r="N7" s="137"/>
      <c r="O7" s="137">
        <v>0.1308</v>
      </c>
      <c r="Q7" s="4">
        <f t="shared" si="3"/>
        <v>42826</v>
      </c>
      <c r="R7">
        <f t="shared" si="0"/>
        <v>4</v>
      </c>
      <c r="S7" s="145">
        <f>HLOOKUP(S$3,Normals!$B$17:$H$29,$R7+1,FALSE)/VLOOKUP($R7,$C$20:$D$31,2,FALSE)</f>
        <v>11.633333333333333</v>
      </c>
      <c r="T7" s="145">
        <f>HLOOKUP(T$3,Normals!$B$17:$H$29,$R7+1,FALSE)/VLOOKUP($R7,$C$20:$D$31,2,FALSE)</f>
        <v>11.366666666666667</v>
      </c>
      <c r="U7" s="145">
        <f>HLOOKUP(U$3,Normals!$B$17:$H$29,$R7+1,FALSE)/VLOOKUP($R7,$C$20:$D$31,2,FALSE)</f>
        <v>8.1</v>
      </c>
      <c r="V7" s="145">
        <f>HLOOKUP(V$3,Normals!$B$17:$H$29,$R7+1,FALSE)/VLOOKUP($R7,$C$20:$D$31,2,FALSE)</f>
        <v>11.033333333333333</v>
      </c>
      <c r="X7" s="4">
        <f t="shared" si="1"/>
        <v>42826</v>
      </c>
      <c r="Y7">
        <f t="shared" si="2"/>
        <v>4</v>
      </c>
      <c r="Z7" s="145">
        <f>HLOOKUP(Z$3,Data!$AU$4:$BA$19,ROW()-2,FALSE)/VLOOKUP($Y7,$C$20:$D$31,2,FALSE)</f>
        <v>9.35</v>
      </c>
      <c r="AA7" s="145">
        <f>HLOOKUP(AA$3,Data!$AU$4:$BA$19,ROW()-2,FALSE)/VLOOKUP($Y7,$C$20:$D$31,2,FALSE)</f>
        <v>10.9</v>
      </c>
      <c r="AB7" s="145">
        <f>HLOOKUP(AB$3,Data!$AU$4:$BA$19,ROW()-2,FALSE)/VLOOKUP($Y7,$C$20:$D$31,2,FALSE)</f>
        <v>7.2833333333333332</v>
      </c>
      <c r="AC7" s="145">
        <f>HLOOKUP(AC$3,Data!$AU$4:$BA$19,ROW()-2,FALSE)/VLOOKUP($Y7,$C$20:$D$31,2,FALSE)</f>
        <v>9.7666666666666675</v>
      </c>
    </row>
    <row r="8" spans="1:29" x14ac:dyDescent="0.25">
      <c r="A8" s="136">
        <v>3</v>
      </c>
      <c r="B8" s="137"/>
      <c r="C8" s="137">
        <v>0.12540000000000001</v>
      </c>
      <c r="E8" s="136">
        <v>3</v>
      </c>
      <c r="F8" s="137"/>
      <c r="G8" s="137">
        <v>0.13669999999999999</v>
      </c>
      <c r="I8" s="136">
        <v>3</v>
      </c>
      <c r="J8" s="137"/>
      <c r="K8" s="137">
        <v>0.1242091</v>
      </c>
      <c r="M8" s="136">
        <v>3</v>
      </c>
      <c r="N8" s="137"/>
      <c r="O8" s="137">
        <v>0.1208</v>
      </c>
      <c r="Q8" s="4">
        <f t="shared" si="3"/>
        <v>42856</v>
      </c>
      <c r="R8">
        <f t="shared" si="0"/>
        <v>5</v>
      </c>
      <c r="S8" s="145">
        <f>HLOOKUP(S$3,Normals!$B$17:$H$29,$R8+1,FALSE)/VLOOKUP($R8,$C$20:$D$31,2,FALSE)</f>
        <v>6.354838709677419</v>
      </c>
      <c r="T8" s="145">
        <f>HLOOKUP(T$3,Normals!$B$17:$H$29,$R8+1,FALSE)/VLOOKUP($R8,$C$20:$D$31,2,FALSE)</f>
        <v>7.193548387096774</v>
      </c>
      <c r="U8" s="145">
        <f>HLOOKUP(U$3,Normals!$B$17:$H$29,$R8+1,FALSE)/VLOOKUP($R8,$C$20:$D$31,2,FALSE)</f>
        <v>3.2580645161290325</v>
      </c>
      <c r="V8" s="145">
        <f>HLOOKUP(V$3,Normals!$B$17:$H$29,$R8+1,FALSE)/VLOOKUP($R8,$C$20:$D$31,2,FALSE)</f>
        <v>4.645161290322581</v>
      </c>
      <c r="X8" s="4">
        <f t="shared" si="1"/>
        <v>42856</v>
      </c>
      <c r="Y8">
        <f t="shared" si="2"/>
        <v>5</v>
      </c>
      <c r="Z8" s="145">
        <f>HLOOKUP(Z$3,Data!$AU$4:$BA$19,ROW()-2,FALSE)/VLOOKUP($Y8,$C$20:$D$31,2,FALSE)</f>
        <v>5.080645161290323</v>
      </c>
      <c r="AA8" s="145">
        <f>HLOOKUP(AA$3,Data!$AU$4:$BA$19,ROW()-2,FALSE)/VLOOKUP($Y8,$C$20:$D$31,2,FALSE)</f>
        <v>6.838709677419355</v>
      </c>
      <c r="AB8" s="145">
        <f>HLOOKUP(AB$3,Data!$AU$4:$BA$19,ROW()-2,FALSE)/VLOOKUP($Y8,$C$20:$D$31,2,FALSE)</f>
        <v>2.838709677419355</v>
      </c>
      <c r="AC8" s="145">
        <f>HLOOKUP(AC$3,Data!$AU$4:$BA$19,ROW()-2,FALSE)/VLOOKUP($Y8,$C$20:$D$31,2,FALSE)</f>
        <v>2.774193548387097</v>
      </c>
    </row>
    <row r="9" spans="1:29" x14ac:dyDescent="0.25">
      <c r="A9" s="136">
        <v>4</v>
      </c>
      <c r="B9" s="137"/>
      <c r="C9" s="137">
        <v>0.10506</v>
      </c>
      <c r="E9" s="136">
        <v>4</v>
      </c>
      <c r="F9" s="137"/>
      <c r="G9" s="137">
        <v>0.1095</v>
      </c>
      <c r="I9" s="136">
        <v>4</v>
      </c>
      <c r="J9" s="137"/>
      <c r="K9" s="137">
        <v>9.1420500000000002E-2</v>
      </c>
      <c r="M9" s="136">
        <v>4</v>
      </c>
      <c r="N9" s="137"/>
      <c r="O9" s="137">
        <v>9.7500000000000003E-2</v>
      </c>
      <c r="Q9" s="4">
        <f t="shared" si="3"/>
        <v>42887</v>
      </c>
      <c r="R9">
        <f t="shared" si="0"/>
        <v>6</v>
      </c>
      <c r="S9" s="145">
        <f>HLOOKUP(S$3,Normals!$B$17:$H$29,$R9+1,FALSE)/VLOOKUP($R9,$C$20:$D$31,2,FALSE)</f>
        <v>2.5</v>
      </c>
      <c r="T9" s="145">
        <f>HLOOKUP(T$3,Normals!$B$17:$H$29,$R9+1,FALSE)/VLOOKUP($R9,$C$20:$D$31,2,FALSE)</f>
        <v>3.5</v>
      </c>
      <c r="U9" s="145">
        <f>HLOOKUP(U$3,Normals!$B$17:$H$29,$R9+1,FALSE)/VLOOKUP($R9,$C$20:$D$31,2,FALSE)</f>
        <v>0.4</v>
      </c>
      <c r="V9" s="145">
        <f>HLOOKUP(V$3,Normals!$B$17:$H$29,$R9+1,FALSE)/VLOOKUP($R9,$C$20:$D$31,2,FALSE)</f>
        <v>1.1333333333333333</v>
      </c>
      <c r="X9" s="4">
        <f t="shared" si="1"/>
        <v>42887</v>
      </c>
      <c r="Y9">
        <f t="shared" si="2"/>
        <v>6</v>
      </c>
      <c r="Z9" s="145">
        <f>HLOOKUP(Z$3,Data!$AU$4:$BA$19,ROW()-2,FALSE)/VLOOKUP($Y9,$C$20:$D$31,2,FALSE)</f>
        <v>1.3</v>
      </c>
      <c r="AA9" s="145">
        <f>HLOOKUP(AA$3,Data!$AU$4:$BA$19,ROW()-2,FALSE)/VLOOKUP($Y9,$C$20:$D$31,2,FALSE)</f>
        <v>2.7166666666666668</v>
      </c>
      <c r="AB9" s="145">
        <f>HLOOKUP(AB$3,Data!$AU$4:$BA$19,ROW()-2,FALSE)/VLOOKUP($Y9,$C$20:$D$31,2,FALSE)</f>
        <v>0.11666666666666667</v>
      </c>
      <c r="AC9" s="145">
        <f>HLOOKUP(AC$3,Data!$AU$4:$BA$19,ROW()-2,FALSE)/VLOOKUP($Y9,$C$20:$D$31,2,FALSE)</f>
        <v>0.38333333333333336</v>
      </c>
    </row>
    <row r="10" spans="1:29" x14ac:dyDescent="0.25">
      <c r="A10" s="136">
        <v>5</v>
      </c>
      <c r="B10" s="137"/>
      <c r="C10" s="137">
        <v>8.1199999999999994E-2</v>
      </c>
      <c r="E10" s="136">
        <v>5</v>
      </c>
      <c r="F10" s="137"/>
      <c r="G10" s="137">
        <v>7.4999999999999997E-2</v>
      </c>
      <c r="I10" s="136">
        <v>5</v>
      </c>
      <c r="J10" s="137"/>
      <c r="K10" s="137">
        <v>7.1054500000000007E-2</v>
      </c>
      <c r="M10" s="136">
        <v>5</v>
      </c>
      <c r="N10" s="137"/>
      <c r="O10" s="137">
        <v>8.5699999999999998E-2</v>
      </c>
      <c r="Q10" s="4">
        <f t="shared" si="3"/>
        <v>42917</v>
      </c>
      <c r="R10">
        <f t="shared" si="0"/>
        <v>7</v>
      </c>
      <c r="S10" s="145">
        <f>HLOOKUP(S$3,Normals!$B$17:$H$29,$R10+1,FALSE)/VLOOKUP($R10,$C$20:$D$31,2,FALSE)</f>
        <v>0.35483870967741937</v>
      </c>
      <c r="T10" s="145">
        <f>HLOOKUP(T$3,Normals!$B$17:$H$29,$R10+1,FALSE)/VLOOKUP($R10,$C$20:$D$31,2,FALSE)</f>
        <v>1.1935483870967742</v>
      </c>
      <c r="U10" s="145">
        <f>HLOOKUP(U$3,Normals!$B$17:$H$29,$R10+1,FALSE)/VLOOKUP($R10,$C$20:$D$31,2,FALSE)</f>
        <v>0</v>
      </c>
      <c r="V10" s="145">
        <f>HLOOKUP(V$3,Normals!$B$17:$H$29,$R10+1,FALSE)/VLOOKUP($R10,$C$20:$D$31,2,FALSE)</f>
        <v>0</v>
      </c>
      <c r="X10" s="4">
        <f t="shared" si="1"/>
        <v>42917</v>
      </c>
      <c r="Y10">
        <f t="shared" si="2"/>
        <v>7</v>
      </c>
      <c r="Z10" s="145">
        <f>HLOOKUP(Z$3,Data!$AU$4:$BA$19,ROW()-2,FALSE)/VLOOKUP($Y10,$C$20:$D$31,2,FALSE)</f>
        <v>0</v>
      </c>
      <c r="AA10" s="145">
        <f>HLOOKUP(AA$3,Data!$AU$4:$BA$19,ROW()-2,FALSE)/VLOOKUP($Y10,$C$20:$D$31,2,FALSE)</f>
        <v>0.56451612903225812</v>
      </c>
      <c r="AB10" s="145">
        <f>HLOOKUP(AB$3,Data!$AU$4:$BA$19,ROW()-2,FALSE)/VLOOKUP($Y10,$C$20:$D$31,2,FALSE)</f>
        <v>0.967741935483871</v>
      </c>
      <c r="AC10" s="145">
        <f>HLOOKUP(AC$3,Data!$AU$4:$BA$19,ROW()-2,FALSE)/VLOOKUP($Y10,$C$20:$D$31,2,FALSE)</f>
        <v>0</v>
      </c>
    </row>
    <row r="11" spans="1:29" x14ac:dyDescent="0.25">
      <c r="A11" s="136">
        <v>6</v>
      </c>
      <c r="B11" s="137"/>
      <c r="C11" s="137">
        <v>6.9169999999999995E-2</v>
      </c>
      <c r="E11" s="136">
        <v>6</v>
      </c>
      <c r="F11" s="137"/>
      <c r="G11" s="137">
        <v>5.3400000000000003E-2</v>
      </c>
      <c r="I11" s="136">
        <v>6</v>
      </c>
      <c r="J11" s="137"/>
      <c r="K11" s="137">
        <v>0</v>
      </c>
      <c r="M11" s="136">
        <v>6</v>
      </c>
      <c r="N11" s="137"/>
      <c r="O11" s="137">
        <v>0</v>
      </c>
      <c r="Q11" s="4">
        <f t="shared" si="3"/>
        <v>42948</v>
      </c>
      <c r="R11">
        <f t="shared" si="0"/>
        <v>8</v>
      </c>
      <c r="S11" s="145">
        <f>HLOOKUP(S$3,Normals!$B$17:$H$29,$R11+1,FALSE)/VLOOKUP($R11,$C$20:$D$31,2,FALSE)</f>
        <v>0.25806451612903225</v>
      </c>
      <c r="T11" s="145">
        <f>HLOOKUP(T$3,Normals!$B$17:$H$29,$R11+1,FALSE)/VLOOKUP($R11,$C$20:$D$31,2,FALSE)</f>
        <v>1</v>
      </c>
      <c r="U11" s="145">
        <f>HLOOKUP(U$3,Normals!$B$17:$H$29,$R11+1,FALSE)/VLOOKUP($R11,$C$20:$D$31,2,FALSE)</f>
        <v>0</v>
      </c>
      <c r="V11" s="145">
        <f>HLOOKUP(V$3,Normals!$B$17:$H$29,$R11+1,FALSE)/VLOOKUP($R11,$C$20:$D$31,2,FALSE)</f>
        <v>0</v>
      </c>
      <c r="X11" s="4">
        <f t="shared" si="1"/>
        <v>42948</v>
      </c>
      <c r="Y11">
        <f t="shared" si="2"/>
        <v>8</v>
      </c>
      <c r="Z11" s="145">
        <f>HLOOKUP(Z$3,Data!$AU$4:$BA$19,ROW()-2,FALSE)/VLOOKUP($Y11,$C$20:$D$31,2,FALSE)</f>
        <v>0</v>
      </c>
      <c r="AA11" s="145">
        <f>HLOOKUP(AA$3,Data!$AU$4:$BA$19,ROW()-2,FALSE)/VLOOKUP($Y11,$C$20:$D$31,2,FALSE)</f>
        <v>0.24193548387096775</v>
      </c>
      <c r="AB11" s="145">
        <f>HLOOKUP(AB$3,Data!$AU$4:$BA$19,ROW()-2,FALSE)/VLOOKUP($Y11,$C$20:$D$31,2,FALSE)</f>
        <v>0</v>
      </c>
      <c r="AC11" s="145">
        <f>HLOOKUP(AC$3,Data!$AU$4:$BA$19,ROW()-2,FALSE)/VLOOKUP($Y11,$C$20:$D$31,2,FALSE)</f>
        <v>0</v>
      </c>
    </row>
    <row r="12" spans="1:29" x14ac:dyDescent="0.25">
      <c r="A12" s="136">
        <v>7</v>
      </c>
      <c r="B12" s="137"/>
      <c r="C12" s="137">
        <v>0</v>
      </c>
      <c r="E12" s="136">
        <v>7</v>
      </c>
      <c r="F12" s="137"/>
      <c r="G12" s="137">
        <v>0</v>
      </c>
      <c r="I12" s="136">
        <v>7</v>
      </c>
      <c r="J12" s="137"/>
      <c r="K12" s="137">
        <v>0</v>
      </c>
      <c r="M12" s="136">
        <v>7</v>
      </c>
      <c r="N12" s="137"/>
      <c r="O12" s="137">
        <v>0</v>
      </c>
      <c r="Q12" s="4">
        <f t="shared" si="3"/>
        <v>42979</v>
      </c>
      <c r="R12">
        <f t="shared" si="0"/>
        <v>9</v>
      </c>
      <c r="S12" s="145">
        <f>HLOOKUP(S$3,Normals!$B$17:$H$29,$R12+1,FALSE)/VLOOKUP($R12,$C$20:$D$31,2,FALSE)</f>
        <v>3.4666666666666668</v>
      </c>
      <c r="T12" s="145">
        <f>HLOOKUP(T$3,Normals!$B$17:$H$29,$R12+1,FALSE)/VLOOKUP($R12,$C$20:$D$31,2,FALSE)</f>
        <v>2.3666666666666667</v>
      </c>
      <c r="U12" s="145">
        <f>HLOOKUP(U$3,Normals!$B$17:$H$29,$R12+1,FALSE)/VLOOKUP($R12,$C$20:$D$31,2,FALSE)</f>
        <v>0.96666666666666667</v>
      </c>
      <c r="V12" s="145">
        <f>HLOOKUP(V$3,Normals!$B$17:$H$29,$R12+1,FALSE)/VLOOKUP($R12,$C$20:$D$31,2,FALSE)</f>
        <v>2.4666666666666668</v>
      </c>
      <c r="X12" s="4">
        <f t="shared" si="1"/>
        <v>42979</v>
      </c>
      <c r="Y12">
        <f t="shared" si="2"/>
        <v>9</v>
      </c>
      <c r="Z12" s="145">
        <f>HLOOKUP(Z$3,Data!$AU$4:$BA$19,ROW()-2,FALSE)/VLOOKUP($Y12,$C$20:$D$31,2,FALSE)</f>
        <v>1.7833333333333334</v>
      </c>
      <c r="AA12" s="145">
        <f>HLOOKUP(AA$3,Data!$AU$4:$BA$19,ROW()-2,FALSE)/VLOOKUP($Y12,$C$20:$D$31,2,FALSE)</f>
        <v>1.6833333333333333</v>
      </c>
      <c r="AB12" s="145">
        <f>HLOOKUP(AB$3,Data!$AU$4:$BA$19,ROW()-2,FALSE)/VLOOKUP($Y12,$C$20:$D$31,2,FALSE)</f>
        <v>0.93333333333333335</v>
      </c>
      <c r="AC12" s="145">
        <f>HLOOKUP(AC$3,Data!$AU$4:$BA$19,ROW()-2,FALSE)/VLOOKUP($Y12,$C$20:$D$31,2,FALSE)</f>
        <v>1.3833333333333333</v>
      </c>
    </row>
    <row r="13" spans="1:29" x14ac:dyDescent="0.25">
      <c r="A13" s="136">
        <v>8</v>
      </c>
      <c r="B13" s="137"/>
      <c r="C13" s="137">
        <v>0</v>
      </c>
      <c r="E13" s="136">
        <v>8</v>
      </c>
      <c r="F13" s="137"/>
      <c r="G13" s="137">
        <v>0</v>
      </c>
      <c r="I13" s="136">
        <v>8</v>
      </c>
      <c r="J13" s="137"/>
      <c r="K13" s="137">
        <v>0</v>
      </c>
      <c r="M13" s="136">
        <v>8</v>
      </c>
      <c r="N13" s="137"/>
      <c r="O13" s="137">
        <v>0</v>
      </c>
      <c r="Q13" s="4">
        <f t="shared" si="3"/>
        <v>43009</v>
      </c>
      <c r="R13">
        <f t="shared" si="0"/>
        <v>10</v>
      </c>
      <c r="S13" s="145">
        <f>HLOOKUP(S$3,Normals!$B$17:$H$29,$R13+1,FALSE)/VLOOKUP($R13,$C$20:$D$31,2,FALSE)</f>
        <v>10.225806451612904</v>
      </c>
      <c r="T13" s="145">
        <f>HLOOKUP(T$3,Normals!$B$17:$H$29,$R13+1,FALSE)/VLOOKUP($R13,$C$20:$D$31,2,FALSE)</f>
        <v>7.870967741935484</v>
      </c>
      <c r="U13" s="145">
        <f>HLOOKUP(U$3,Normals!$B$17:$H$29,$R13+1,FALSE)/VLOOKUP($R13,$C$20:$D$31,2,FALSE)</f>
        <v>7.419354838709677</v>
      </c>
      <c r="V13" s="145">
        <f>HLOOKUP(V$3,Normals!$B$17:$H$29,$R13+1,FALSE)/VLOOKUP($R13,$C$20:$D$31,2,FALSE)</f>
        <v>11.161290322580646</v>
      </c>
      <c r="X13" s="4">
        <f t="shared" si="1"/>
        <v>43009</v>
      </c>
      <c r="Y13">
        <f t="shared" si="2"/>
        <v>10</v>
      </c>
      <c r="Z13" s="145">
        <f>HLOOKUP(Z$3,Data!$AU$4:$BA$19,ROW()-2,FALSE)/VLOOKUP($Y13,$C$20:$D$31,2,FALSE)</f>
        <v>9.82258064516129</v>
      </c>
      <c r="AA13" s="145">
        <f>HLOOKUP(AA$3,Data!$AU$4:$BA$19,ROW()-2,FALSE)/VLOOKUP($Y13,$C$20:$D$31,2,FALSE)</f>
        <v>7.693548387096774</v>
      </c>
      <c r="AB13" s="145">
        <f>HLOOKUP(AB$3,Data!$AU$4:$BA$19,ROW()-2,FALSE)/VLOOKUP($Y13,$C$20:$D$31,2,FALSE)</f>
        <v>7.032258064516129</v>
      </c>
      <c r="AC13" s="145">
        <f>HLOOKUP(AC$3,Data!$AU$4:$BA$19,ROW()-2,FALSE)/VLOOKUP($Y13,$C$20:$D$31,2,FALSE)</f>
        <v>10.048387096774194</v>
      </c>
    </row>
    <row r="14" spans="1:29" x14ac:dyDescent="0.25">
      <c r="A14" s="136">
        <v>9</v>
      </c>
      <c r="B14" s="137"/>
      <c r="C14" s="137">
        <v>5.5259999999999997E-2</v>
      </c>
      <c r="E14" s="136">
        <v>9</v>
      </c>
      <c r="F14" s="137"/>
      <c r="G14" s="137">
        <v>5.67E-2</v>
      </c>
      <c r="I14" s="136">
        <v>9</v>
      </c>
      <c r="J14" s="137"/>
      <c r="K14" s="137">
        <v>0</v>
      </c>
      <c r="M14" s="136">
        <v>9</v>
      </c>
      <c r="N14" s="137"/>
      <c r="O14" s="137">
        <v>0</v>
      </c>
      <c r="Q14" s="4">
        <f t="shared" si="3"/>
        <v>43040</v>
      </c>
      <c r="R14">
        <f t="shared" si="0"/>
        <v>11</v>
      </c>
      <c r="S14" s="145">
        <f>HLOOKUP(S$3,Normals!$B$17:$H$29,$R14+1,FALSE)/VLOOKUP($R14,$C$20:$D$31,2,FALSE)</f>
        <v>16.8</v>
      </c>
      <c r="T14" s="145">
        <f>HLOOKUP(T$3,Normals!$B$17:$H$29,$R14+1,FALSE)/VLOOKUP($R14,$C$20:$D$31,2,FALSE)</f>
        <v>14.266666666666667</v>
      </c>
      <c r="U14" s="145">
        <f>HLOOKUP(U$3,Normals!$B$17:$H$29,$R14+1,FALSE)/VLOOKUP($R14,$C$20:$D$31,2,FALSE)</f>
        <v>18.166666666666668</v>
      </c>
      <c r="V14" s="145">
        <f>HLOOKUP(V$3,Normals!$B$17:$H$29,$R14+1,FALSE)/VLOOKUP($R14,$C$20:$D$31,2,FALSE)</f>
        <v>22.666666666666668</v>
      </c>
      <c r="X14" s="4">
        <f t="shared" si="1"/>
        <v>43040</v>
      </c>
      <c r="Y14">
        <f t="shared" si="2"/>
        <v>11</v>
      </c>
      <c r="Z14" s="145">
        <f>HLOOKUP(Z$3,Data!$AU$4:$BA$19,ROW()-2,FALSE)/VLOOKUP($Y14,$C$20:$D$31,2,FALSE)</f>
        <v>14.683333333333334</v>
      </c>
      <c r="AA14" s="145">
        <f>HLOOKUP(AA$3,Data!$AU$4:$BA$19,ROW()-2,FALSE)/VLOOKUP($Y14,$C$20:$D$31,2,FALSE)</f>
        <v>13.416666666666666</v>
      </c>
      <c r="AB14" s="145">
        <f>HLOOKUP(AB$3,Data!$AU$4:$BA$19,ROW()-2,FALSE)/VLOOKUP($Y14,$C$20:$D$31,2,FALSE)</f>
        <v>15.333333333333334</v>
      </c>
      <c r="AC14" s="145">
        <f>HLOOKUP(AC$3,Data!$AU$4:$BA$19,ROW()-2,FALSE)/VLOOKUP($Y14,$C$20:$D$31,2,FALSE)</f>
        <v>18.816666666666666</v>
      </c>
    </row>
    <row r="15" spans="1:29" x14ac:dyDescent="0.25">
      <c r="A15" s="136">
        <v>10</v>
      </c>
      <c r="B15" s="137"/>
      <c r="C15" s="137">
        <v>0.10947</v>
      </c>
      <c r="E15" s="136">
        <v>10</v>
      </c>
      <c r="F15" s="137"/>
      <c r="G15" s="137">
        <v>0.1348</v>
      </c>
      <c r="I15" s="136">
        <v>10</v>
      </c>
      <c r="J15" s="137"/>
      <c r="K15" s="137">
        <v>7.0550100000000004E-2</v>
      </c>
      <c r="M15" s="136">
        <v>10</v>
      </c>
      <c r="N15" s="137"/>
      <c r="O15" s="137">
        <v>5.5E-2</v>
      </c>
      <c r="Q15" s="4">
        <f t="shared" si="3"/>
        <v>43070</v>
      </c>
      <c r="R15">
        <f t="shared" si="0"/>
        <v>12</v>
      </c>
      <c r="S15" s="145">
        <f>HLOOKUP(S$3,Normals!$B$17:$H$29,$R15+1,FALSE)/VLOOKUP($R15,$C$20:$D$31,2,FALSE)</f>
        <v>21.677419354838708</v>
      </c>
      <c r="T15" s="145">
        <f>HLOOKUP(T$3,Normals!$B$17:$H$29,$R15+1,FALSE)/VLOOKUP($R15,$C$20:$D$31,2,FALSE)</f>
        <v>18.548387096774192</v>
      </c>
      <c r="U15" s="145">
        <f>HLOOKUP(U$3,Normals!$B$17:$H$29,$R15+1,FALSE)/VLOOKUP($R15,$C$20:$D$31,2,FALSE)</f>
        <v>26.451612903225808</v>
      </c>
      <c r="V15" s="145">
        <f>HLOOKUP(V$3,Normals!$B$17:$H$29,$R15+1,FALSE)/VLOOKUP($R15,$C$20:$D$31,2,FALSE)</f>
        <v>31.387096774193548</v>
      </c>
      <c r="X15" s="4">
        <f t="shared" si="1"/>
        <v>43070</v>
      </c>
      <c r="Y15">
        <f t="shared" si="2"/>
        <v>12</v>
      </c>
      <c r="Z15" s="145">
        <f>HLOOKUP(Z$3,Data!$AU$4:$BA$19,ROW()-2,FALSE)/VLOOKUP($Y15,$C$20:$D$31,2,FALSE)</f>
        <v>22.951612903225808</v>
      </c>
      <c r="AA15" s="145">
        <f>HLOOKUP(AA$3,Data!$AU$4:$BA$19,ROW()-2,FALSE)/VLOOKUP($Y15,$C$20:$D$31,2,FALSE)</f>
        <v>18.838709677419356</v>
      </c>
      <c r="AB15" s="145">
        <f>HLOOKUP(AB$3,Data!$AU$4:$BA$19,ROW()-2,FALSE)/VLOOKUP($Y15,$C$20:$D$31,2,FALSE)</f>
        <v>27.548387096774192</v>
      </c>
      <c r="AC15" s="145">
        <f>HLOOKUP(AC$3,Data!$AU$4:$BA$19,ROW()-2,FALSE)/VLOOKUP($Y15,$C$20:$D$31,2,FALSE)</f>
        <v>28.096774193548388</v>
      </c>
    </row>
    <row r="16" spans="1:29" x14ac:dyDescent="0.25">
      <c r="A16" s="136">
        <v>11</v>
      </c>
      <c r="B16" s="137"/>
      <c r="C16" s="137">
        <v>0.15905</v>
      </c>
      <c r="E16" s="136">
        <v>11</v>
      </c>
      <c r="F16" s="137"/>
      <c r="G16" s="137">
        <v>0.17949999999999999</v>
      </c>
      <c r="I16" s="136">
        <v>11</v>
      </c>
      <c r="J16" s="137"/>
      <c r="K16" s="137">
        <v>9.0640399999999996E-2</v>
      </c>
      <c r="M16" s="136">
        <v>11</v>
      </c>
      <c r="N16" s="137"/>
      <c r="O16" s="137">
        <v>9.4100000000000003E-2</v>
      </c>
    </row>
    <row r="17" spans="1:30" x14ac:dyDescent="0.25">
      <c r="A17" s="136">
        <v>12</v>
      </c>
      <c r="B17" s="137"/>
      <c r="C17" s="137">
        <v>0.14660000000000001</v>
      </c>
      <c r="E17" s="136">
        <v>12</v>
      </c>
      <c r="F17" s="137"/>
      <c r="G17" s="137">
        <v>0.17030000000000001</v>
      </c>
      <c r="I17" s="136">
        <v>12</v>
      </c>
      <c r="J17" s="137"/>
      <c r="K17" s="137">
        <v>0.1125678</v>
      </c>
      <c r="M17" s="136">
        <v>12</v>
      </c>
      <c r="N17" s="137"/>
      <c r="O17" s="137">
        <v>0.113</v>
      </c>
      <c r="Q17" s="144" t="s">
        <v>79</v>
      </c>
      <c r="S17" s="167" t="s">
        <v>80</v>
      </c>
      <c r="T17" s="167"/>
      <c r="U17" s="167"/>
      <c r="V17" s="167"/>
      <c r="X17" s="144" t="s">
        <v>81</v>
      </c>
      <c r="Z17" s="167" t="s">
        <v>82</v>
      </c>
      <c r="AA17" s="167"/>
      <c r="AB17" s="167"/>
      <c r="AC17" s="167"/>
    </row>
    <row r="18" spans="1:30" x14ac:dyDescent="0.25">
      <c r="F18" s="137"/>
      <c r="G18" s="137"/>
      <c r="S18" t="s">
        <v>62</v>
      </c>
      <c r="T18" t="s">
        <v>63</v>
      </c>
      <c r="U18" t="s">
        <v>64</v>
      </c>
      <c r="V18" t="s">
        <v>65</v>
      </c>
      <c r="Z18" t="s">
        <v>62</v>
      </c>
      <c r="AA18" t="s">
        <v>63</v>
      </c>
      <c r="AB18" t="s">
        <v>64</v>
      </c>
      <c r="AC18" t="s">
        <v>65</v>
      </c>
    </row>
    <row r="19" spans="1:30" x14ac:dyDescent="0.25">
      <c r="D19" t="s">
        <v>73</v>
      </c>
      <c r="Q19" s="4">
        <f>Q4</f>
        <v>42736</v>
      </c>
      <c r="R19">
        <f>MONTH(Q19)</f>
        <v>1</v>
      </c>
      <c r="S19" s="146">
        <f>(S4-Z4)*VLOOKUP($R19,$A$6:$C$17,3,FALSE)</f>
        <v>-0.53230161290322597</v>
      </c>
      <c r="T19" s="146">
        <f>(T4-AA4)*VLOOKUP($R19,$E$6:$G$17,3,FALSE)</f>
        <v>-0.6015483870967745</v>
      </c>
      <c r="U19" s="146">
        <f>(U4-AB4)*VLOOKUP($R19,$I$6:$K$17,3,FALSE)</f>
        <v>-1.5507596532258068</v>
      </c>
      <c r="V19" s="146">
        <f>(V4-AC4)*VLOOKUP($R19,$M$6:$O$17,3,FALSE)</f>
        <v>-0.95015322580645134</v>
      </c>
      <c r="X19" s="4">
        <f>Q4</f>
        <v>42736</v>
      </c>
      <c r="Y19">
        <f>MONTH(X19)</f>
        <v>1</v>
      </c>
      <c r="Z19" s="127">
        <f>HLOOKUP(Z$18,Data!$T$4:$Z$19,ROW()-17,FALSE)*VLOOKUP($Y19,$C$20:$D$31,2,FALSE)*S19</f>
        <v>-1343044.8765000005</v>
      </c>
      <c r="AA19" s="127">
        <f>HLOOKUP(AA$18,Data!$T$4:$Z$19,ROW()-17,FALSE)*VLOOKUP($Y19,$C$20:$D$31,2,FALSE)*T19</f>
        <v>-712633.32000000041</v>
      </c>
      <c r="AB19" s="127">
        <f>HLOOKUP(AB$18,Data!$T$4:$Z$19,ROW()-17,FALSE)*VLOOKUP($Y19,$C$20:$D$31,2,FALSE)*U19</f>
        <v>-1825689.1798672504</v>
      </c>
      <c r="AC19" s="127">
        <f>HLOOKUP(AC$18,Data!$T$4:$Z$19,ROW()-17,FALSE)*VLOOKUP($Y19,$C$20:$D$31,2,FALSE)*V19</f>
        <v>-782229.79574999982</v>
      </c>
      <c r="AD19" s="72">
        <f>+Z19+AA19+AB19+AC19</f>
        <v>-4663597.172117251</v>
      </c>
    </row>
    <row r="20" spans="1:30" x14ac:dyDescent="0.25">
      <c r="A20" s="4">
        <f>Data!A1</f>
        <v>42736</v>
      </c>
      <c r="C20">
        <f>MONTH(A20)</f>
        <v>1</v>
      </c>
      <c r="D20">
        <f>A21-A20</f>
        <v>31</v>
      </c>
      <c r="Q20" s="4">
        <f t="shared" ref="Q20:Q30" si="4">Q5</f>
        <v>42767</v>
      </c>
      <c r="R20">
        <f t="shared" ref="R20:R30" si="5">MONTH(Q20)</f>
        <v>2</v>
      </c>
      <c r="S20" s="146">
        <f t="shared" ref="S20:S30" si="6">(S5-Z5)*VLOOKUP($R20,$A$6:$C$17,3,FALSE)</f>
        <v>-0.32943625000000032</v>
      </c>
      <c r="T20" s="146">
        <f t="shared" ref="T20:T30" si="7">(T5-AA5)*VLOOKUP($R20,$E$6:$G$17,3,FALSE)</f>
        <v>-0.29682678571428567</v>
      </c>
      <c r="U20" s="146">
        <f t="shared" ref="U20:U30" si="8">(U5-AB5)*VLOOKUP($R20,$I$6:$K$17,3,FALSE)</f>
        <v>-0.3302138107142859</v>
      </c>
      <c r="V20" s="146">
        <f t="shared" ref="V20:V30" si="9">(V5-AC5)*VLOOKUP($R20,$M$6:$O$17,3,FALSE)</f>
        <v>-0.55122857142857151</v>
      </c>
      <c r="X20" s="4">
        <f t="shared" ref="X20:X30" si="10">Q5</f>
        <v>42767</v>
      </c>
      <c r="Y20">
        <f t="shared" ref="Y20:Y30" si="11">MONTH(X20)</f>
        <v>2</v>
      </c>
      <c r="Z20" s="127">
        <f>HLOOKUP(Z$18,Data!$T$4:$Z$19,ROW()-17,FALSE)*VLOOKUP($Y20,$C$20:$D$31,2,FALSE)*S20</f>
        <v>-751349.20861000067</v>
      </c>
      <c r="AA20" s="127">
        <f>HLOOKUP(AA$18,Data!$T$4:$Z$19,ROW()-17,FALSE)*VLOOKUP($Y20,$C$20:$D$31,2,FALSE)*T20</f>
        <v>-317992.91014999995</v>
      </c>
      <c r="AB20" s="127">
        <f>HLOOKUP(AB$18,Data!$T$4:$Z$19,ROW()-17,FALSE)*VLOOKUP($Y20,$C$20:$D$31,2,FALSE)*U20</f>
        <v>-351680.3501212002</v>
      </c>
      <c r="AC20" s="127">
        <f>HLOOKUP(AC$18,Data!$T$4:$Z$19,ROW()-17,FALSE)*VLOOKUP($Y20,$C$20:$D$31,2,FALSE)*V20</f>
        <v>-409968.53280000004</v>
      </c>
      <c r="AD20" s="72">
        <f t="shared" ref="AD20:AD30" si="12">+Z20+AA20+AB20+AC20</f>
        <v>-1830991.0016812012</v>
      </c>
    </row>
    <row r="21" spans="1:30" x14ac:dyDescent="0.25">
      <c r="A21" s="4">
        <f>DATE(YEAR(A20),MONTH(A20)+1,1)</f>
        <v>42767</v>
      </c>
      <c r="C21">
        <f t="shared" ref="C21:C31" si="13">MONTH(A21)</f>
        <v>2</v>
      </c>
      <c r="D21">
        <f>A22-A21</f>
        <v>28</v>
      </c>
      <c r="Q21" s="4">
        <f t="shared" si="4"/>
        <v>42795</v>
      </c>
      <c r="R21">
        <f t="shared" si="5"/>
        <v>3</v>
      </c>
      <c r="S21" s="146">
        <f t="shared" si="6"/>
        <v>0.12540000000000001</v>
      </c>
      <c r="T21" s="146">
        <f t="shared" si="7"/>
        <v>-9.7012903225806357E-2</v>
      </c>
      <c r="U21" s="146">
        <f t="shared" si="8"/>
        <v>0.25442831774193531</v>
      </c>
      <c r="V21" s="146">
        <f t="shared" si="9"/>
        <v>0.31758709677419378</v>
      </c>
      <c r="X21" s="4">
        <f t="shared" si="10"/>
        <v>42795</v>
      </c>
      <c r="Y21">
        <f t="shared" si="11"/>
        <v>3</v>
      </c>
      <c r="Z21" s="127">
        <f>HLOOKUP(Z$18,Data!$T$4:$Z$19,ROW()-17,FALSE)*VLOOKUP($Y21,$C$20:$D$31,2,FALSE)*S21</f>
        <v>316881.41100000002</v>
      </c>
      <c r="AA21" s="127">
        <f>HLOOKUP(AA$18,Data!$T$4:$Z$19,ROW()-17,FALSE)*VLOOKUP($Y21,$C$20:$D$31,2,FALSE)*T21</f>
        <v>-115186.42739999988</v>
      </c>
      <c r="AB21" s="127">
        <f>HLOOKUP(AB$18,Data!$T$4:$Z$19,ROW()-17,FALSE)*VLOOKUP($Y21,$C$20:$D$31,2,FALSE)*U21</f>
        <v>300670.91891984979</v>
      </c>
      <c r="AC21" s="127">
        <f>HLOOKUP(AC$18,Data!$T$4:$Z$19,ROW()-17,FALSE)*VLOOKUP($Y21,$C$20:$D$31,2,FALSE)*V21</f>
        <v>260750.12200000018</v>
      </c>
      <c r="AD21" s="72">
        <f t="shared" si="12"/>
        <v>763116.02451985015</v>
      </c>
    </row>
    <row r="22" spans="1:30" x14ac:dyDescent="0.25">
      <c r="A22" s="4">
        <f t="shared" ref="A22:A32" si="14">DATE(YEAR(A21),MONTH(A21)+1,1)</f>
        <v>42795</v>
      </c>
      <c r="C22">
        <f t="shared" si="13"/>
        <v>3</v>
      </c>
      <c r="D22">
        <f t="shared" ref="D22:D31" si="15">A23-A22</f>
        <v>31</v>
      </c>
      <c r="Q22" s="4">
        <f t="shared" si="4"/>
        <v>42826</v>
      </c>
      <c r="R22">
        <f t="shared" si="5"/>
        <v>4</v>
      </c>
      <c r="S22" s="146">
        <f t="shared" si="6"/>
        <v>0.23988699999999999</v>
      </c>
      <c r="T22" s="146">
        <f t="shared" si="7"/>
        <v>5.1100000000000013E-2</v>
      </c>
      <c r="U22" s="146">
        <f t="shared" si="8"/>
        <v>7.4660074999999979E-2</v>
      </c>
      <c r="V22" s="146">
        <f t="shared" si="9"/>
        <v>0.12349999999999992</v>
      </c>
      <c r="X22" s="4">
        <f t="shared" si="10"/>
        <v>42826</v>
      </c>
      <c r="Y22">
        <f t="shared" si="11"/>
        <v>4</v>
      </c>
      <c r="Z22" s="127">
        <f>HLOOKUP(Z$18,Data!$T$4:$Z$19,ROW()-17,FALSE)*VLOOKUP($Y22,$C$20:$D$31,2,FALSE)*S22</f>
        <v>586977.10142999992</v>
      </c>
      <c r="AA22" s="127">
        <f>HLOOKUP(AA$18,Data!$T$4:$Z$19,ROW()-17,FALSE)*VLOOKUP($Y22,$C$20:$D$31,2,FALSE)*T22</f>
        <v>58792.083000000013</v>
      </c>
      <c r="AB22" s="127">
        <f>HLOOKUP(AB$18,Data!$T$4:$Z$19,ROW()-17,FALSE)*VLOOKUP($Y22,$C$20:$D$31,2,FALSE)*U22</f>
        <v>85383.501572249981</v>
      </c>
      <c r="AC22" s="127">
        <f>HLOOKUP(AC$18,Data!$T$4:$Z$19,ROW()-17,FALSE)*VLOOKUP($Y22,$C$20:$D$31,2,FALSE)*V22</f>
        <v>97863.869999999937</v>
      </c>
      <c r="AD22" s="72">
        <f t="shared" si="12"/>
        <v>829016.55600224971</v>
      </c>
    </row>
    <row r="23" spans="1:30" x14ac:dyDescent="0.25">
      <c r="A23" s="4">
        <f t="shared" si="14"/>
        <v>42826</v>
      </c>
      <c r="C23">
        <f t="shared" si="13"/>
        <v>4</v>
      </c>
      <c r="D23">
        <f t="shared" si="15"/>
        <v>30</v>
      </c>
      <c r="Q23" s="4">
        <f t="shared" si="4"/>
        <v>42856</v>
      </c>
      <c r="R23">
        <f t="shared" si="5"/>
        <v>5</v>
      </c>
      <c r="S23" s="146">
        <f t="shared" si="6"/>
        <v>0.10346451612903219</v>
      </c>
      <c r="T23" s="146">
        <f t="shared" si="7"/>
        <v>2.6612903225806426E-2</v>
      </c>
      <c r="U23" s="146">
        <f t="shared" si="8"/>
        <v>2.9797048387096781E-2</v>
      </c>
      <c r="V23" s="146">
        <f t="shared" si="9"/>
        <v>0.16034193548387096</v>
      </c>
      <c r="X23" s="4">
        <f t="shared" si="10"/>
        <v>42856</v>
      </c>
      <c r="Y23">
        <f t="shared" si="11"/>
        <v>5</v>
      </c>
      <c r="Z23" s="127">
        <f>HLOOKUP(Z$18,Data!$T$4:$Z$19,ROW()-17,FALSE)*VLOOKUP($Y23,$C$20:$D$31,2,FALSE)*S23</f>
        <v>261310.08539999984</v>
      </c>
      <c r="AA23" s="127">
        <f>HLOOKUP(AA$18,Data!$T$4:$Z$19,ROW()-17,FALSE)*VLOOKUP($Y23,$C$20:$D$31,2,FALSE)*T23</f>
        <v>31594.199999999968</v>
      </c>
      <c r="AB23" s="127">
        <f>HLOOKUP(AB$18,Data!$T$4:$Z$19,ROW()-17,FALSE)*VLOOKUP($Y23,$C$20:$D$31,2,FALSE)*U23</f>
        <v>35197.912392500009</v>
      </c>
      <c r="AC23" s="127">
        <f>HLOOKUP(AC$18,Data!$T$4:$Z$19,ROW()-17,FALSE)*VLOOKUP($Y23,$C$20:$D$31,2,FALSE)*V23</f>
        <v>130363.9262</v>
      </c>
      <c r="AD23" s="72">
        <f t="shared" si="12"/>
        <v>458466.12399249984</v>
      </c>
    </row>
    <row r="24" spans="1:30" x14ac:dyDescent="0.25">
      <c r="A24" s="4">
        <f t="shared" si="14"/>
        <v>42856</v>
      </c>
      <c r="C24">
        <f t="shared" si="13"/>
        <v>5</v>
      </c>
      <c r="D24">
        <f t="shared" si="15"/>
        <v>31</v>
      </c>
      <c r="Q24" s="4">
        <f t="shared" si="4"/>
        <v>42887</v>
      </c>
      <c r="R24">
        <f t="shared" si="5"/>
        <v>6</v>
      </c>
      <c r="S24" s="146">
        <f t="shared" si="6"/>
        <v>8.3003999999999994E-2</v>
      </c>
      <c r="T24" s="146">
        <f t="shared" si="7"/>
        <v>4.1829999999999999E-2</v>
      </c>
      <c r="U24" s="146">
        <f t="shared" si="8"/>
        <v>0</v>
      </c>
      <c r="V24" s="146">
        <f t="shared" si="9"/>
        <v>0</v>
      </c>
      <c r="X24" s="4">
        <f t="shared" si="10"/>
        <v>42887</v>
      </c>
      <c r="Y24">
        <f t="shared" si="11"/>
        <v>6</v>
      </c>
      <c r="Z24" s="127">
        <f>HLOOKUP(Z$18,Data!$T$4:$Z$19,ROW()-17,FALSE)*VLOOKUP($Y24,$C$20:$D$31,2,FALSE)*S24</f>
        <v>202593.67307999998</v>
      </c>
      <c r="AA24" s="127">
        <f>HLOOKUP(AA$18,Data!$T$4:$Z$19,ROW()-17,FALSE)*VLOOKUP($Y24,$C$20:$D$31,2,FALSE)*T24</f>
        <v>47974.826999999997</v>
      </c>
      <c r="AB24" s="127">
        <f>HLOOKUP(AB$18,Data!$T$4:$Z$19,ROW()-17,FALSE)*VLOOKUP($Y24,$C$20:$D$31,2,FALSE)*U24</f>
        <v>0</v>
      </c>
      <c r="AC24" s="127">
        <f>HLOOKUP(AC$18,Data!$T$4:$Z$19,ROW()-17,FALSE)*VLOOKUP($Y24,$C$20:$D$31,2,FALSE)*V24</f>
        <v>0</v>
      </c>
      <c r="AD24" s="72">
        <f t="shared" si="12"/>
        <v>250568.50007999997</v>
      </c>
    </row>
    <row r="25" spans="1:30" x14ac:dyDescent="0.25">
      <c r="A25" s="4">
        <f t="shared" si="14"/>
        <v>42887</v>
      </c>
      <c r="C25">
        <f t="shared" si="13"/>
        <v>6</v>
      </c>
      <c r="D25">
        <f t="shared" si="15"/>
        <v>30</v>
      </c>
      <c r="Q25" s="4">
        <f t="shared" si="4"/>
        <v>42917</v>
      </c>
      <c r="R25">
        <f t="shared" si="5"/>
        <v>7</v>
      </c>
      <c r="S25" s="146">
        <f t="shared" si="6"/>
        <v>0</v>
      </c>
      <c r="T25" s="146">
        <f t="shared" si="7"/>
        <v>0</v>
      </c>
      <c r="U25" s="146">
        <f t="shared" si="8"/>
        <v>0</v>
      </c>
      <c r="V25" s="146">
        <f t="shared" si="9"/>
        <v>0</v>
      </c>
      <c r="X25" s="4">
        <f t="shared" si="10"/>
        <v>42917</v>
      </c>
      <c r="Y25">
        <f t="shared" si="11"/>
        <v>7</v>
      </c>
      <c r="Z25" s="127">
        <f>HLOOKUP(Z$18,Data!$T$4:$Z$19,ROW()-17,FALSE)*VLOOKUP($Y25,$C$20:$D$31,2,FALSE)*S25</f>
        <v>0</v>
      </c>
      <c r="AA25" s="127">
        <f>HLOOKUP(AA$18,Data!$T$4:$Z$19,ROW()-17,FALSE)*VLOOKUP($Y25,$C$20:$D$31,2,FALSE)*T25</f>
        <v>0</v>
      </c>
      <c r="AB25" s="127">
        <f>HLOOKUP(AB$18,Data!$T$4:$Z$19,ROW()-17,FALSE)*VLOOKUP($Y25,$C$20:$D$31,2,FALSE)*U25</f>
        <v>0</v>
      </c>
      <c r="AC25" s="127">
        <f>HLOOKUP(AC$18,Data!$T$4:$Z$19,ROW()-17,FALSE)*VLOOKUP($Y25,$C$20:$D$31,2,FALSE)*V25</f>
        <v>0</v>
      </c>
      <c r="AD25" s="72">
        <f t="shared" si="12"/>
        <v>0</v>
      </c>
    </row>
    <row r="26" spans="1:30" x14ac:dyDescent="0.25">
      <c r="A26" s="4">
        <f t="shared" si="14"/>
        <v>42917</v>
      </c>
      <c r="C26">
        <f t="shared" si="13"/>
        <v>7</v>
      </c>
      <c r="D26">
        <f t="shared" si="15"/>
        <v>31</v>
      </c>
      <c r="Q26" s="4">
        <f t="shared" si="4"/>
        <v>42948</v>
      </c>
      <c r="R26">
        <f t="shared" si="5"/>
        <v>8</v>
      </c>
      <c r="S26" s="146">
        <f t="shared" si="6"/>
        <v>0</v>
      </c>
      <c r="T26" s="146">
        <f t="shared" si="7"/>
        <v>0</v>
      </c>
      <c r="U26" s="146">
        <f t="shared" si="8"/>
        <v>0</v>
      </c>
      <c r="V26" s="146">
        <f t="shared" si="9"/>
        <v>0</v>
      </c>
      <c r="X26" s="4">
        <f t="shared" si="10"/>
        <v>42948</v>
      </c>
      <c r="Y26">
        <f t="shared" si="11"/>
        <v>8</v>
      </c>
      <c r="Z26" s="127">
        <f>HLOOKUP(Z$18,Data!$T$4:$Z$19,ROW()-17,FALSE)*VLOOKUP($Y26,$C$20:$D$31,2,FALSE)*S26</f>
        <v>0</v>
      </c>
      <c r="AA26" s="127">
        <f>HLOOKUP(AA$18,Data!$T$4:$Z$19,ROW()-17,FALSE)*VLOOKUP($Y26,$C$20:$D$31,2,FALSE)*T26</f>
        <v>0</v>
      </c>
      <c r="AB26" s="127">
        <f>HLOOKUP(AB$18,Data!$T$4:$Z$19,ROW()-17,FALSE)*VLOOKUP($Y26,$C$20:$D$31,2,FALSE)*U26</f>
        <v>0</v>
      </c>
      <c r="AC26" s="127">
        <f>HLOOKUP(AC$18,Data!$T$4:$Z$19,ROW()-17,FALSE)*VLOOKUP($Y26,$C$20:$D$31,2,FALSE)*V26</f>
        <v>0</v>
      </c>
      <c r="AD26" s="72">
        <f t="shared" si="12"/>
        <v>0</v>
      </c>
    </row>
    <row r="27" spans="1:30" x14ac:dyDescent="0.25">
      <c r="A27" s="4">
        <f t="shared" si="14"/>
        <v>42948</v>
      </c>
      <c r="C27">
        <f t="shared" si="13"/>
        <v>8</v>
      </c>
      <c r="D27">
        <f t="shared" si="15"/>
        <v>31</v>
      </c>
      <c r="Q27" s="4">
        <f t="shared" si="4"/>
        <v>42979</v>
      </c>
      <c r="R27">
        <f t="shared" si="5"/>
        <v>9</v>
      </c>
      <c r="S27" s="146">
        <f t="shared" si="6"/>
        <v>9.3020999999999993E-2</v>
      </c>
      <c r="T27" s="146">
        <f t="shared" si="7"/>
        <v>3.8745000000000002E-2</v>
      </c>
      <c r="U27" s="146">
        <f t="shared" si="8"/>
        <v>0</v>
      </c>
      <c r="V27" s="146">
        <f t="shared" si="9"/>
        <v>0</v>
      </c>
      <c r="X27" s="4">
        <f t="shared" si="10"/>
        <v>42979</v>
      </c>
      <c r="Y27">
        <f t="shared" si="11"/>
        <v>9</v>
      </c>
      <c r="Z27" s="127">
        <f>HLOOKUP(Z$18,Data!$T$4:$Z$19,ROW()-17,FALSE)*VLOOKUP($Y27,$C$20:$D$31,2,FALSE)*S27</f>
        <v>227628.89846999999</v>
      </c>
      <c r="AA27" s="127">
        <f>HLOOKUP(AA$18,Data!$T$4:$Z$19,ROW()-17,FALSE)*VLOOKUP($Y27,$C$20:$D$31,2,FALSE)*T27</f>
        <v>44512.193250000004</v>
      </c>
      <c r="AB27" s="127">
        <f>HLOOKUP(AB$18,Data!$T$4:$Z$19,ROW()-17,FALSE)*VLOOKUP($Y27,$C$20:$D$31,2,FALSE)*U27</f>
        <v>0</v>
      </c>
      <c r="AC27" s="127">
        <f>HLOOKUP(AC$18,Data!$T$4:$Z$19,ROW()-17,FALSE)*VLOOKUP($Y27,$C$20:$D$31,2,FALSE)*V27</f>
        <v>0</v>
      </c>
      <c r="AD27" s="72">
        <f t="shared" si="12"/>
        <v>272141.09171999997</v>
      </c>
    </row>
    <row r="28" spans="1:30" x14ac:dyDescent="0.25">
      <c r="A28" s="4">
        <f t="shared" si="14"/>
        <v>42979</v>
      </c>
      <c r="C28">
        <f t="shared" si="13"/>
        <v>9</v>
      </c>
      <c r="D28">
        <f t="shared" si="15"/>
        <v>30</v>
      </c>
      <c r="Q28" s="4">
        <f t="shared" si="4"/>
        <v>43009</v>
      </c>
      <c r="R28">
        <f t="shared" si="5"/>
        <v>10</v>
      </c>
      <c r="S28" s="146">
        <f t="shared" si="6"/>
        <v>4.414112903225817E-2</v>
      </c>
      <c r="T28" s="146">
        <f t="shared" si="7"/>
        <v>2.3916129032258104E-2</v>
      </c>
      <c r="U28" s="146">
        <f t="shared" si="8"/>
        <v>2.7309716129032234E-2</v>
      </c>
      <c r="V28" s="146">
        <f t="shared" si="9"/>
        <v>6.120967741935486E-2</v>
      </c>
      <c r="X28" s="4">
        <f t="shared" si="10"/>
        <v>43009</v>
      </c>
      <c r="Y28">
        <f t="shared" si="11"/>
        <v>10</v>
      </c>
      <c r="Z28" s="127">
        <f>HLOOKUP(Z$18,Data!$T$4:$Z$19,ROW()-17,FALSE)*VLOOKUP($Y28,$C$20:$D$31,2,FALSE)*S28</f>
        <v>112100.01675000027</v>
      </c>
      <c r="AA28" s="127">
        <f>HLOOKUP(AA$18,Data!$T$4:$Z$19,ROW()-17,FALSE)*VLOOKUP($Y28,$C$20:$D$31,2,FALSE)*T28</f>
        <v>28521.658000000047</v>
      </c>
      <c r="AB28" s="127">
        <f>HLOOKUP(AB$18,Data!$T$4:$Z$19,ROW()-17,FALSE)*VLOOKUP($Y28,$C$20:$D$31,2,FALSE)*U28</f>
        <v>32719.443177599973</v>
      </c>
      <c r="AC28" s="127">
        <f>HLOOKUP(AC$18,Data!$T$4:$Z$19,ROW()-17,FALSE)*VLOOKUP($Y28,$C$20:$D$31,2,FALSE)*V28</f>
        <v>50133.847500000018</v>
      </c>
      <c r="AD28" s="72">
        <f t="shared" si="12"/>
        <v>223474.96542760031</v>
      </c>
    </row>
    <row r="29" spans="1:30" x14ac:dyDescent="0.25">
      <c r="A29" s="4">
        <f t="shared" si="14"/>
        <v>43009</v>
      </c>
      <c r="C29">
        <f t="shared" si="13"/>
        <v>10</v>
      </c>
      <c r="D29">
        <f t="shared" si="15"/>
        <v>31</v>
      </c>
      <c r="Q29" s="4">
        <f t="shared" si="4"/>
        <v>43040</v>
      </c>
      <c r="R29">
        <f t="shared" si="5"/>
        <v>11</v>
      </c>
      <c r="S29" s="146">
        <f t="shared" si="6"/>
        <v>0.33665583333333338</v>
      </c>
      <c r="T29" s="146">
        <f t="shared" si="7"/>
        <v>0.15257500000000024</v>
      </c>
      <c r="U29" s="146">
        <f t="shared" si="8"/>
        <v>0.25681446666666669</v>
      </c>
      <c r="V29" s="146">
        <f t="shared" si="9"/>
        <v>0.36228500000000013</v>
      </c>
      <c r="X29" s="4">
        <f t="shared" si="10"/>
        <v>43040</v>
      </c>
      <c r="Y29">
        <f t="shared" si="11"/>
        <v>11</v>
      </c>
      <c r="Z29" s="127">
        <f>HLOOKUP(Z$18,Data!$T$4:$Z$19,ROW()-17,FALSE)*VLOOKUP($Y29,$C$20:$D$31,2,FALSE)*S29</f>
        <v>830465.97622500011</v>
      </c>
      <c r="AA29" s="127">
        <f>HLOOKUP(AA$18,Data!$T$4:$Z$19,ROW()-17,FALSE)*VLOOKUP($Y29,$C$20:$D$31,2,FALSE)*T29</f>
        <v>176750.50875000027</v>
      </c>
      <c r="AB29" s="127">
        <f>HLOOKUP(AB$18,Data!$T$4:$Z$19,ROW()-17,FALSE)*VLOOKUP($Y29,$C$20:$D$31,2,FALSE)*U29</f>
        <v>299579.211656</v>
      </c>
      <c r="AC29" s="127">
        <f>HLOOKUP(AC$18,Data!$T$4:$Z$19,ROW()-17,FALSE)*VLOOKUP($Y29,$C$20:$D$31,2,FALSE)*V29</f>
        <v>289918.5712500001</v>
      </c>
      <c r="AD29" s="72">
        <f t="shared" si="12"/>
        <v>1596714.2678810004</v>
      </c>
    </row>
    <row r="30" spans="1:30" x14ac:dyDescent="0.25">
      <c r="A30" s="4">
        <f t="shared" si="14"/>
        <v>43040</v>
      </c>
      <c r="C30">
        <f t="shared" si="13"/>
        <v>11</v>
      </c>
      <c r="D30">
        <f t="shared" si="15"/>
        <v>30</v>
      </c>
      <c r="Q30" s="4">
        <f t="shared" si="4"/>
        <v>43070</v>
      </c>
      <c r="R30">
        <f t="shared" si="5"/>
        <v>12</v>
      </c>
      <c r="S30" s="146">
        <f t="shared" si="6"/>
        <v>-0.18679677419354881</v>
      </c>
      <c r="T30" s="146">
        <f t="shared" si="7"/>
        <v>-4.944193548387138E-2</v>
      </c>
      <c r="U30" s="146">
        <f t="shared" si="8"/>
        <v>-0.12346145806451582</v>
      </c>
      <c r="V30" s="146">
        <f t="shared" si="9"/>
        <v>0.3718064516129031</v>
      </c>
      <c r="X30" s="4">
        <f t="shared" si="10"/>
        <v>43070</v>
      </c>
      <c r="Y30">
        <f t="shared" si="11"/>
        <v>12</v>
      </c>
      <c r="Z30" s="127">
        <f>HLOOKUP(Z$18,Data!$T$4:$Z$19,ROW()-17,FALSE)*VLOOKUP($Y30,$C$20:$D$31,2,FALSE)*S30</f>
        <v>-477298.44750000112</v>
      </c>
      <c r="AA30" s="127">
        <f>HLOOKUP(AA$18,Data!$T$4:$Z$19,ROW()-17,FALSE)*VLOOKUP($Y30,$C$20:$D$31,2,FALSE)*T30</f>
        <v>-59410.517400000492</v>
      </c>
      <c r="AB30" s="127">
        <f>HLOOKUP(AB$18,Data!$T$4:$Z$19,ROW()-17,FALSE)*VLOOKUP($Y30,$C$20:$D$31,2,FALSE)*U30</f>
        <v>-149414.16770279963</v>
      </c>
      <c r="AC30" s="127">
        <f>HLOOKUP(AC$18,Data!$T$4:$Z$19,ROW()-17,FALSE)*VLOOKUP($Y30,$C$20:$D$31,2,FALSE)*V30</f>
        <v>308712.3839999999</v>
      </c>
      <c r="AD30" s="72">
        <f t="shared" si="12"/>
        <v>-377410.74860280141</v>
      </c>
    </row>
    <row r="31" spans="1:30" x14ac:dyDescent="0.25">
      <c r="A31" s="4">
        <f t="shared" si="14"/>
        <v>43070</v>
      </c>
      <c r="C31">
        <f t="shared" si="13"/>
        <v>12</v>
      </c>
      <c r="D31">
        <f t="shared" si="15"/>
        <v>31</v>
      </c>
      <c r="AD31" s="72">
        <f>SUM(AD19:AD30)</f>
        <v>-2478501.3927780525</v>
      </c>
    </row>
    <row r="32" spans="1:30" x14ac:dyDescent="0.25">
      <c r="A32" s="4">
        <f t="shared" si="14"/>
        <v>43101</v>
      </c>
    </row>
  </sheetData>
  <mergeCells count="20">
    <mergeCell ref="S2:V2"/>
    <mergeCell ref="Z2:AC2"/>
    <mergeCell ref="S17:V17"/>
    <mergeCell ref="Z17:AC17"/>
    <mergeCell ref="O2:O3"/>
    <mergeCell ref="A1:C1"/>
    <mergeCell ref="E1:G1"/>
    <mergeCell ref="I1:K1"/>
    <mergeCell ref="M1:O1"/>
    <mergeCell ref="A2:A3"/>
    <mergeCell ref="B2:B3"/>
    <mergeCell ref="C2:C3"/>
    <mergeCell ref="E2:E3"/>
    <mergeCell ref="F2:F3"/>
    <mergeCell ref="G2:G3"/>
    <mergeCell ref="I2:I3"/>
    <mergeCell ref="J2:J3"/>
    <mergeCell ref="K2:K3"/>
    <mergeCell ref="M2:M3"/>
    <mergeCell ref="N2:N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8" tint="0.59999389629810485"/>
  </sheetPr>
  <dimension ref="A1:AC32"/>
  <sheetViews>
    <sheetView workbookViewId="0">
      <selection sqref="A1:C1"/>
    </sheetView>
  </sheetViews>
  <sheetFormatPr defaultRowHeight="15" x14ac:dyDescent="0.25"/>
  <cols>
    <col min="1" max="1" width="9.7109375" bestFit="1" customWidth="1"/>
    <col min="2" max="2" width="3.85546875" customWidth="1"/>
    <col min="3" max="3" width="8.7109375" bestFit="1" customWidth="1"/>
    <col min="4" max="4" width="13.7109375" bestFit="1" customWidth="1"/>
    <col min="6" max="6" width="3.85546875" bestFit="1" customWidth="1"/>
    <col min="7" max="7" width="8.7109375" bestFit="1" customWidth="1"/>
    <col min="10" max="10" width="3.85546875" customWidth="1"/>
    <col min="11" max="11" width="8.7109375" bestFit="1" customWidth="1"/>
    <col min="14" max="14" width="3.85546875" customWidth="1"/>
    <col min="15" max="15" width="8.7109375" bestFit="1" customWidth="1"/>
    <col min="17" max="17" width="9.7109375" bestFit="1" customWidth="1"/>
    <col min="18" max="18" width="3" bestFit="1" customWidth="1"/>
    <col min="19" max="22" width="15.28515625" customWidth="1"/>
    <col min="24" max="24" width="9.7109375" bestFit="1" customWidth="1"/>
    <col min="25" max="25" width="3" bestFit="1" customWidth="1"/>
    <col min="26" max="26" width="10.5703125" bestFit="1" customWidth="1"/>
    <col min="27" max="29" width="11.28515625" bestFit="1" customWidth="1"/>
  </cols>
  <sheetData>
    <row r="1" spans="1:29" x14ac:dyDescent="0.25">
      <c r="A1" s="168" t="s">
        <v>62</v>
      </c>
      <c r="B1" s="168"/>
      <c r="C1" s="168"/>
      <c r="E1" s="168" t="s">
        <v>63</v>
      </c>
      <c r="F1" s="168"/>
      <c r="G1" s="168"/>
      <c r="I1" s="168" t="s">
        <v>64</v>
      </c>
      <c r="J1" s="168"/>
      <c r="K1" s="168"/>
      <c r="M1" s="168" t="s">
        <v>65</v>
      </c>
      <c r="N1" s="168"/>
      <c r="O1" s="168"/>
    </row>
    <row r="2" spans="1:29" x14ac:dyDescent="0.25">
      <c r="A2" s="169" t="s">
        <v>70</v>
      </c>
      <c r="B2" s="170"/>
      <c r="C2" s="170" t="s">
        <v>71</v>
      </c>
      <c r="E2" s="169" t="s">
        <v>70</v>
      </c>
      <c r="F2" s="170"/>
      <c r="G2" s="170" t="s">
        <v>71</v>
      </c>
      <c r="I2" s="169" t="s">
        <v>70</v>
      </c>
      <c r="J2" s="170"/>
      <c r="K2" s="170" t="s">
        <v>71</v>
      </c>
      <c r="M2" s="169" t="s">
        <v>70</v>
      </c>
      <c r="N2" s="170"/>
      <c r="O2" s="170" t="s">
        <v>71</v>
      </c>
      <c r="Q2" s="144" t="s">
        <v>75</v>
      </c>
      <c r="S2" s="167" t="s">
        <v>76</v>
      </c>
      <c r="T2" s="167"/>
      <c r="U2" s="167"/>
      <c r="V2" s="167"/>
      <c r="X2" s="144" t="s">
        <v>77</v>
      </c>
      <c r="Z2" s="167" t="s">
        <v>78</v>
      </c>
      <c r="AA2" s="167"/>
      <c r="AB2" s="167"/>
      <c r="AC2" s="167"/>
    </row>
    <row r="3" spans="1:29" x14ac:dyDescent="0.25">
      <c r="A3" s="169"/>
      <c r="B3" s="170"/>
      <c r="C3" s="170"/>
      <c r="E3" s="169"/>
      <c r="F3" s="170"/>
      <c r="G3" s="170"/>
      <c r="I3" s="169"/>
      <c r="J3" s="170"/>
      <c r="K3" s="170"/>
      <c r="M3" s="169"/>
      <c r="N3" s="170"/>
      <c r="O3" s="170"/>
      <c r="S3" t="s">
        <v>62</v>
      </c>
      <c r="T3" t="s">
        <v>63</v>
      </c>
      <c r="U3" t="s">
        <v>64</v>
      </c>
      <c r="V3" t="s">
        <v>65</v>
      </c>
      <c r="Z3" t="s">
        <v>62</v>
      </c>
      <c r="AA3" t="s">
        <v>63</v>
      </c>
      <c r="AB3" t="s">
        <v>64</v>
      </c>
      <c r="AC3" t="s">
        <v>65</v>
      </c>
    </row>
    <row r="4" spans="1:29" x14ac:dyDescent="0.25">
      <c r="A4" s="136" t="s">
        <v>72</v>
      </c>
      <c r="B4" s="137"/>
      <c r="C4" s="150">
        <v>3.2568999999999999</v>
      </c>
      <c r="E4" s="136" t="s">
        <v>72</v>
      </c>
      <c r="F4" s="137"/>
      <c r="G4" s="150">
        <v>4.1258999999999997</v>
      </c>
      <c r="I4" s="136" t="s">
        <v>72</v>
      </c>
      <c r="J4" s="137"/>
      <c r="K4" s="150">
        <v>4.4664000000000001</v>
      </c>
      <c r="M4" s="136" t="s">
        <v>72</v>
      </c>
      <c r="N4" s="137"/>
      <c r="O4" s="150">
        <v>2.6728000000000001</v>
      </c>
      <c r="Q4" s="4">
        <f>Data!A1</f>
        <v>42736</v>
      </c>
      <c r="R4">
        <f>MONTH(Q4)</f>
        <v>1</v>
      </c>
      <c r="S4" s="145">
        <f>HLOOKUP(S$3,Normals!$B$17:$H$29,$R4+1,FALSE)/VLOOKUP($R4,$C$20:$D$31,2,FALSE)</f>
        <v>20.774193548387096</v>
      </c>
      <c r="T4" s="145">
        <f>HLOOKUP(T$3,Normals!$B$17:$H$29,$R4+1,FALSE)/VLOOKUP($R4,$C$20:$D$31,2,FALSE)</f>
        <v>17.387096774193548</v>
      </c>
      <c r="U4" s="145">
        <f>HLOOKUP(U$3,Normals!$B$17:$H$29,$R4+1,FALSE)/VLOOKUP($R4,$C$20:$D$31,2,FALSE)</f>
        <v>24.483870967741936</v>
      </c>
      <c r="V4" s="145">
        <f>HLOOKUP(V$3,Normals!$B$17:$H$29,$R4+1,FALSE)/VLOOKUP($R4,$C$20:$D$31,2,FALSE)</f>
        <v>29.096774193548388</v>
      </c>
      <c r="X4" s="4">
        <f>Q4</f>
        <v>42736</v>
      </c>
      <c r="Y4">
        <f>MONTH(X4)</f>
        <v>1</v>
      </c>
      <c r="Z4" s="145">
        <f>HLOOKUP(Z$3,Data!$AU$4:$BA$19,ROW()-2,FALSE)/VLOOKUP($Y4,$C$20:$D$31,2,FALSE)</f>
        <v>24.483870967741936</v>
      </c>
      <c r="AA4" s="145">
        <f>HLOOKUP(AA$3,Data!$AU$4:$BA$19,ROW()-2,FALSE)/VLOOKUP($Y4,$C$20:$D$31,2,FALSE)</f>
        <v>20.967741935483872</v>
      </c>
      <c r="AB4" s="145">
        <f>HLOOKUP(AB$3,Data!$AU$4:$BA$19,ROW()-2,FALSE)/VLOOKUP($Y4,$C$20:$D$31,2,FALSE)</f>
        <v>37.62903225806452</v>
      </c>
      <c r="AC4" s="145">
        <f>HLOOKUP(AC$3,Data!$AU$4:$BA$19,ROW()-2,FALSE)/VLOOKUP($Y4,$C$20:$D$31,2,FALSE)</f>
        <v>36.79032258064516</v>
      </c>
    </row>
    <row r="5" spans="1:29" x14ac:dyDescent="0.25">
      <c r="A5" s="136" t="s">
        <v>87</v>
      </c>
      <c r="B5" s="137"/>
      <c r="C5" s="137">
        <v>0</v>
      </c>
      <c r="E5" s="136" t="s">
        <v>87</v>
      </c>
      <c r="F5" s="137"/>
      <c r="G5" s="137">
        <v>0</v>
      </c>
      <c r="I5" s="136" t="s">
        <v>87</v>
      </c>
      <c r="J5" s="137"/>
      <c r="K5" s="150">
        <v>-1.38E-2</v>
      </c>
      <c r="M5" s="136" t="s">
        <v>87</v>
      </c>
      <c r="N5" s="137"/>
      <c r="O5" s="150">
        <v>1.7399999999999999E-2</v>
      </c>
      <c r="Q5" s="4">
        <f>DATE(YEAR(Q4),MONTH(Q4)+1,1)</f>
        <v>42767</v>
      </c>
      <c r="R5">
        <f t="shared" ref="R5:R15" si="0">MONTH(Q5)</f>
        <v>2</v>
      </c>
      <c r="S5" s="145">
        <f>HLOOKUP(S$3,Normals!$B$17:$H$29,$R5+1,FALSE)/VLOOKUP($R5,$C$20:$D$31,2,FALSE)</f>
        <v>19.285714285714285</v>
      </c>
      <c r="T5" s="145">
        <f>HLOOKUP(T$3,Normals!$B$17:$H$29,$R5+1,FALSE)/VLOOKUP($R5,$C$20:$D$31,2,FALSE)</f>
        <v>16.392857142857142</v>
      </c>
      <c r="U5" s="145">
        <f>HLOOKUP(U$3,Normals!$B$17:$H$29,$R5+1,FALSE)/VLOOKUP($R5,$C$20:$D$31,2,FALSE)</f>
        <v>20.928571428571427</v>
      </c>
      <c r="V5" s="145">
        <f>HLOOKUP(V$3,Normals!$B$17:$H$29,$R5+1,FALSE)/VLOOKUP($R5,$C$20:$D$31,2,FALSE)</f>
        <v>23.892857142857142</v>
      </c>
      <c r="X5" s="4">
        <f t="shared" ref="X5:X15" si="1">Q5</f>
        <v>42767</v>
      </c>
      <c r="Y5">
        <f t="shared" ref="Y5:Y15" si="2">MONTH(X5)</f>
        <v>2</v>
      </c>
      <c r="Z5" s="145">
        <f>HLOOKUP(Z$3,Data!$AU$4:$BA$19,ROW()-2,FALSE)/VLOOKUP($Y5,$C$20:$D$31,2,FALSE)</f>
        <v>21.839285714285715</v>
      </c>
      <c r="AA5" s="145">
        <f>HLOOKUP(AA$3,Data!$AU$4:$BA$19,ROW()-2,FALSE)/VLOOKUP($Y5,$C$20:$D$31,2,FALSE)</f>
        <v>18.410714285714285</v>
      </c>
      <c r="AB5" s="145">
        <f>HLOOKUP(AB$3,Data!$AU$4:$BA$19,ROW()-2,FALSE)/VLOOKUP($Y5,$C$20:$D$31,2,FALSE)</f>
        <v>23.625</v>
      </c>
      <c r="AC5" s="145">
        <f>HLOOKUP(AC$3,Data!$AU$4:$BA$19,ROW()-2,FALSE)/VLOOKUP($Y5,$C$20:$D$31,2,FALSE)</f>
        <v>28.107142857142858</v>
      </c>
    </row>
    <row r="6" spans="1:29" x14ac:dyDescent="0.25">
      <c r="A6" s="136">
        <v>1</v>
      </c>
      <c r="B6" s="137"/>
      <c r="C6" s="150">
        <v>0.52600000000000002</v>
      </c>
      <c r="E6" s="136">
        <v>1</v>
      </c>
      <c r="F6" s="137"/>
      <c r="G6" s="150">
        <v>0.77580000000000005</v>
      </c>
      <c r="I6" s="136">
        <v>1</v>
      </c>
      <c r="J6" s="137"/>
      <c r="K6" s="150">
        <v>0.63300000000000001</v>
      </c>
      <c r="M6" s="136">
        <v>1</v>
      </c>
      <c r="N6" s="137"/>
      <c r="O6" s="150">
        <v>0.67920000000000003</v>
      </c>
      <c r="Q6" s="4">
        <f t="shared" ref="Q6:Q15" si="3">DATE(YEAR(Q5),MONTH(Q5)+1,1)</f>
        <v>42795</v>
      </c>
      <c r="R6">
        <f t="shared" si="0"/>
        <v>3</v>
      </c>
      <c r="S6" s="145">
        <f>HLOOKUP(S$3,Normals!$B$17:$H$29,$R6+1,FALSE)/VLOOKUP($R6,$C$20:$D$31,2,FALSE)</f>
        <v>15.774193548387096</v>
      </c>
      <c r="T6" s="145">
        <f>HLOOKUP(T$3,Normals!$B$17:$H$29,$R6+1,FALSE)/VLOOKUP($R6,$C$20:$D$31,2,FALSE)</f>
        <v>14</v>
      </c>
      <c r="U6" s="145">
        <f>HLOOKUP(U$3,Normals!$B$17:$H$29,$R6+1,FALSE)/VLOOKUP($R6,$C$20:$D$31,2,FALSE)</f>
        <v>13.709677419354838</v>
      </c>
      <c r="V6" s="145">
        <f>HLOOKUP(V$3,Normals!$B$17:$H$29,$R6+1,FALSE)/VLOOKUP($R6,$C$20:$D$31,2,FALSE)</f>
        <v>16.838709677419356</v>
      </c>
      <c r="X6" s="4">
        <f t="shared" si="1"/>
        <v>42795</v>
      </c>
      <c r="Y6">
        <f t="shared" si="2"/>
        <v>3</v>
      </c>
      <c r="Z6" s="145">
        <f>HLOOKUP(Z$3,Data!$AU$4:$BA$19,ROW()-2,FALSE)/VLOOKUP($Y6,$C$20:$D$31,2,FALSE)</f>
        <v>14.774193548387096</v>
      </c>
      <c r="AA6" s="145">
        <f>HLOOKUP(AA$3,Data!$AU$4:$BA$19,ROW()-2,FALSE)/VLOOKUP($Y6,$C$20:$D$31,2,FALSE)</f>
        <v>14.709677419354838</v>
      </c>
      <c r="AB6" s="145">
        <f>HLOOKUP(AB$3,Data!$AU$4:$BA$19,ROW()-2,FALSE)/VLOOKUP($Y6,$C$20:$D$31,2,FALSE)</f>
        <v>11.661290322580646</v>
      </c>
      <c r="AC6" s="145">
        <f>HLOOKUP(AC$3,Data!$AU$4:$BA$19,ROW()-2,FALSE)/VLOOKUP($Y6,$C$20:$D$31,2,FALSE)</f>
        <v>14.209677419354838</v>
      </c>
    </row>
    <row r="7" spans="1:29" x14ac:dyDescent="0.25">
      <c r="A7" s="136">
        <v>2</v>
      </c>
      <c r="B7" s="137"/>
      <c r="C7" s="150">
        <v>0.46949999999999997</v>
      </c>
      <c r="E7" s="136">
        <v>2</v>
      </c>
      <c r="F7" s="137"/>
      <c r="G7" s="150">
        <v>0.66390000000000005</v>
      </c>
      <c r="I7" s="136">
        <v>2</v>
      </c>
      <c r="J7" s="137"/>
      <c r="K7" s="150">
        <v>0.63229999999999997</v>
      </c>
      <c r="M7" s="136">
        <v>2</v>
      </c>
      <c r="N7" s="137"/>
      <c r="O7" s="150">
        <v>0.67769999999999997</v>
      </c>
      <c r="Q7" s="4">
        <f t="shared" si="3"/>
        <v>42826</v>
      </c>
      <c r="R7">
        <f t="shared" si="0"/>
        <v>4</v>
      </c>
      <c r="S7" s="145">
        <f>HLOOKUP(S$3,Normals!$B$17:$H$29,$R7+1,FALSE)/VLOOKUP($R7,$C$20:$D$31,2,FALSE)</f>
        <v>11.633333333333333</v>
      </c>
      <c r="T7" s="145">
        <f>HLOOKUP(T$3,Normals!$B$17:$H$29,$R7+1,FALSE)/VLOOKUP($R7,$C$20:$D$31,2,FALSE)</f>
        <v>11.366666666666667</v>
      </c>
      <c r="U7" s="145">
        <f>HLOOKUP(U$3,Normals!$B$17:$H$29,$R7+1,FALSE)/VLOOKUP($R7,$C$20:$D$31,2,FALSE)</f>
        <v>8.1</v>
      </c>
      <c r="V7" s="145">
        <f>HLOOKUP(V$3,Normals!$B$17:$H$29,$R7+1,FALSE)/VLOOKUP($R7,$C$20:$D$31,2,FALSE)</f>
        <v>11.033333333333333</v>
      </c>
      <c r="X7" s="4">
        <f t="shared" si="1"/>
        <v>42826</v>
      </c>
      <c r="Y7">
        <f t="shared" si="2"/>
        <v>4</v>
      </c>
      <c r="Z7" s="145">
        <f>HLOOKUP(Z$3,Data!$AU$4:$BA$19,ROW()-2,FALSE)/VLOOKUP($Y7,$C$20:$D$31,2,FALSE)</f>
        <v>9.35</v>
      </c>
      <c r="AA7" s="145">
        <f>HLOOKUP(AA$3,Data!$AU$4:$BA$19,ROW()-2,FALSE)/VLOOKUP($Y7,$C$20:$D$31,2,FALSE)</f>
        <v>10.9</v>
      </c>
      <c r="AB7" s="145">
        <f>HLOOKUP(AB$3,Data!$AU$4:$BA$19,ROW()-2,FALSE)/VLOOKUP($Y7,$C$20:$D$31,2,FALSE)</f>
        <v>7.2833333333333332</v>
      </c>
      <c r="AC7" s="145">
        <f>HLOOKUP(AC$3,Data!$AU$4:$BA$19,ROW()-2,FALSE)/VLOOKUP($Y7,$C$20:$D$31,2,FALSE)</f>
        <v>9.7666666666666675</v>
      </c>
    </row>
    <row r="8" spans="1:29" x14ac:dyDescent="0.25">
      <c r="A8" s="136">
        <v>3</v>
      </c>
      <c r="B8" s="137"/>
      <c r="C8" s="150">
        <v>0.41260000000000002</v>
      </c>
      <c r="E8" s="136">
        <v>3</v>
      </c>
      <c r="F8" s="137"/>
      <c r="G8" s="150">
        <v>0.56189999999999996</v>
      </c>
      <c r="I8" s="136">
        <v>3</v>
      </c>
      <c r="J8" s="137"/>
      <c r="K8" s="150">
        <v>0.58640000000000003</v>
      </c>
      <c r="M8" s="136">
        <v>3</v>
      </c>
      <c r="N8" s="137"/>
      <c r="O8" s="150">
        <v>0.5655</v>
      </c>
      <c r="Q8" s="4">
        <f t="shared" si="3"/>
        <v>42856</v>
      </c>
      <c r="R8">
        <f t="shared" si="0"/>
        <v>5</v>
      </c>
      <c r="S8" s="145">
        <f>HLOOKUP(S$3,Normals!$B$17:$H$29,$R8+1,FALSE)/VLOOKUP($R8,$C$20:$D$31,2,FALSE)</f>
        <v>6.354838709677419</v>
      </c>
      <c r="T8" s="145">
        <f>HLOOKUP(T$3,Normals!$B$17:$H$29,$R8+1,FALSE)/VLOOKUP($R8,$C$20:$D$31,2,FALSE)</f>
        <v>7.193548387096774</v>
      </c>
      <c r="U8" s="145">
        <f>HLOOKUP(U$3,Normals!$B$17:$H$29,$R8+1,FALSE)/VLOOKUP($R8,$C$20:$D$31,2,FALSE)</f>
        <v>3.2580645161290325</v>
      </c>
      <c r="V8" s="145">
        <f>HLOOKUP(V$3,Normals!$B$17:$H$29,$R8+1,FALSE)/VLOOKUP($R8,$C$20:$D$31,2,FALSE)</f>
        <v>4.645161290322581</v>
      </c>
      <c r="X8" s="4">
        <f t="shared" si="1"/>
        <v>42856</v>
      </c>
      <c r="Y8">
        <f t="shared" si="2"/>
        <v>5</v>
      </c>
      <c r="Z8" s="145">
        <f>HLOOKUP(Z$3,Data!$AU$4:$BA$19,ROW()-2,FALSE)/VLOOKUP($Y8,$C$20:$D$31,2,FALSE)</f>
        <v>5.080645161290323</v>
      </c>
      <c r="AA8" s="145">
        <f>HLOOKUP(AA$3,Data!$AU$4:$BA$19,ROW()-2,FALSE)/VLOOKUP($Y8,$C$20:$D$31,2,FALSE)</f>
        <v>6.838709677419355</v>
      </c>
      <c r="AB8" s="145">
        <f>HLOOKUP(AB$3,Data!$AU$4:$BA$19,ROW()-2,FALSE)/VLOOKUP($Y8,$C$20:$D$31,2,FALSE)</f>
        <v>2.838709677419355</v>
      </c>
      <c r="AC8" s="145">
        <f>HLOOKUP(AC$3,Data!$AU$4:$BA$19,ROW()-2,FALSE)/VLOOKUP($Y8,$C$20:$D$31,2,FALSE)</f>
        <v>2.774193548387097</v>
      </c>
    </row>
    <row r="9" spans="1:29" x14ac:dyDescent="0.25">
      <c r="A9" s="136">
        <v>4</v>
      </c>
      <c r="B9" s="137"/>
      <c r="C9" s="150">
        <v>0.309</v>
      </c>
      <c r="E9" s="136">
        <v>4</v>
      </c>
      <c r="F9" s="137"/>
      <c r="G9" s="150">
        <v>0.39489999999999997</v>
      </c>
      <c r="I9" s="136">
        <v>4</v>
      </c>
      <c r="J9" s="137"/>
      <c r="K9" s="150">
        <v>0.36349999999999999</v>
      </c>
      <c r="M9" s="136">
        <v>4</v>
      </c>
      <c r="N9" s="137"/>
      <c r="O9" s="150">
        <v>0.40460000000000002</v>
      </c>
      <c r="Q9" s="4">
        <f t="shared" si="3"/>
        <v>42887</v>
      </c>
      <c r="R9">
        <f t="shared" si="0"/>
        <v>6</v>
      </c>
      <c r="S9" s="145">
        <f>HLOOKUP(S$3,Normals!$B$17:$H$29,$R9+1,FALSE)/VLOOKUP($R9,$C$20:$D$31,2,FALSE)</f>
        <v>2.5</v>
      </c>
      <c r="T9" s="145">
        <f>HLOOKUP(T$3,Normals!$B$17:$H$29,$R9+1,FALSE)/VLOOKUP($R9,$C$20:$D$31,2,FALSE)</f>
        <v>3.5</v>
      </c>
      <c r="U9" s="145">
        <f>HLOOKUP(U$3,Normals!$B$17:$H$29,$R9+1,FALSE)/VLOOKUP($R9,$C$20:$D$31,2,FALSE)</f>
        <v>0.4</v>
      </c>
      <c r="V9" s="145">
        <f>HLOOKUP(V$3,Normals!$B$17:$H$29,$R9+1,FALSE)/VLOOKUP($R9,$C$20:$D$31,2,FALSE)</f>
        <v>1.1333333333333333</v>
      </c>
      <c r="X9" s="4">
        <f t="shared" si="1"/>
        <v>42887</v>
      </c>
      <c r="Y9">
        <f t="shared" si="2"/>
        <v>6</v>
      </c>
      <c r="Z9" s="145">
        <f>HLOOKUP(Z$3,Data!$AU$4:$BA$19,ROW()-2,FALSE)/VLOOKUP($Y9,$C$20:$D$31,2,FALSE)</f>
        <v>1.3</v>
      </c>
      <c r="AA9" s="145">
        <f>HLOOKUP(AA$3,Data!$AU$4:$BA$19,ROW()-2,FALSE)/VLOOKUP($Y9,$C$20:$D$31,2,FALSE)</f>
        <v>2.7166666666666668</v>
      </c>
      <c r="AB9" s="145">
        <f>HLOOKUP(AB$3,Data!$AU$4:$BA$19,ROW()-2,FALSE)/VLOOKUP($Y9,$C$20:$D$31,2,FALSE)</f>
        <v>0.11666666666666667</v>
      </c>
      <c r="AC9" s="145">
        <f>HLOOKUP(AC$3,Data!$AU$4:$BA$19,ROW()-2,FALSE)/VLOOKUP($Y9,$C$20:$D$31,2,FALSE)</f>
        <v>0.38333333333333336</v>
      </c>
    </row>
    <row r="10" spans="1:29" x14ac:dyDescent="0.25">
      <c r="A10" s="136">
        <v>5</v>
      </c>
      <c r="B10" s="137"/>
      <c r="C10" s="150">
        <v>0.24579999999999999</v>
      </c>
      <c r="E10" s="136">
        <v>5</v>
      </c>
      <c r="F10" s="137"/>
      <c r="G10" s="150">
        <v>0.28110000000000002</v>
      </c>
      <c r="I10" s="136">
        <v>5</v>
      </c>
      <c r="J10" s="137"/>
      <c r="K10" s="150">
        <v>0.24979999999999999</v>
      </c>
      <c r="M10" s="136">
        <v>5</v>
      </c>
      <c r="N10" s="137"/>
      <c r="O10" s="150">
        <v>0.35320000000000001</v>
      </c>
      <c r="Q10" s="4">
        <f t="shared" si="3"/>
        <v>42917</v>
      </c>
      <c r="R10">
        <f t="shared" si="0"/>
        <v>7</v>
      </c>
      <c r="S10" s="145">
        <f>HLOOKUP(S$3,Normals!$B$17:$H$29,$R10+1,FALSE)/VLOOKUP($R10,$C$20:$D$31,2,FALSE)</f>
        <v>0.35483870967741937</v>
      </c>
      <c r="T10" s="145">
        <f>HLOOKUP(T$3,Normals!$B$17:$H$29,$R10+1,FALSE)/VLOOKUP($R10,$C$20:$D$31,2,FALSE)</f>
        <v>1.1935483870967742</v>
      </c>
      <c r="U10" s="145">
        <f>HLOOKUP(U$3,Normals!$B$17:$H$29,$R10+1,FALSE)/VLOOKUP($R10,$C$20:$D$31,2,FALSE)</f>
        <v>0</v>
      </c>
      <c r="V10" s="145">
        <f>HLOOKUP(V$3,Normals!$B$17:$H$29,$R10+1,FALSE)/VLOOKUP($R10,$C$20:$D$31,2,FALSE)</f>
        <v>0</v>
      </c>
      <c r="X10" s="4">
        <f t="shared" si="1"/>
        <v>42917</v>
      </c>
      <c r="Y10">
        <f t="shared" si="2"/>
        <v>7</v>
      </c>
      <c r="Z10" s="145">
        <f>HLOOKUP(Z$3,Data!$AU$4:$BA$19,ROW()-2,FALSE)/VLOOKUP($Y10,$C$20:$D$31,2,FALSE)</f>
        <v>0</v>
      </c>
      <c r="AA10" s="145">
        <f>HLOOKUP(AA$3,Data!$AU$4:$BA$19,ROW()-2,FALSE)/VLOOKUP($Y10,$C$20:$D$31,2,FALSE)</f>
        <v>0.56451612903225812</v>
      </c>
      <c r="AB10" s="145">
        <f>HLOOKUP(AB$3,Data!$AU$4:$BA$19,ROW()-2,FALSE)/VLOOKUP($Y10,$C$20:$D$31,2,FALSE)</f>
        <v>0.967741935483871</v>
      </c>
      <c r="AC10" s="145">
        <f>HLOOKUP(AC$3,Data!$AU$4:$BA$19,ROW()-2,FALSE)/VLOOKUP($Y10,$C$20:$D$31,2,FALSE)</f>
        <v>0</v>
      </c>
    </row>
    <row r="11" spans="1:29" x14ac:dyDescent="0.25">
      <c r="A11" s="136">
        <v>6</v>
      </c>
      <c r="B11" s="137"/>
      <c r="C11" s="150">
        <v>0.22320000000000001</v>
      </c>
      <c r="E11" s="136">
        <v>6</v>
      </c>
      <c r="F11" s="137"/>
      <c r="G11" s="150">
        <v>0.25259999999999999</v>
      </c>
      <c r="I11" s="136">
        <v>6</v>
      </c>
      <c r="J11" s="137"/>
      <c r="K11" s="137">
        <v>0</v>
      </c>
      <c r="M11" s="136">
        <v>6</v>
      </c>
      <c r="N11" s="137"/>
      <c r="O11" s="137">
        <v>0</v>
      </c>
      <c r="Q11" s="4">
        <f t="shared" si="3"/>
        <v>42948</v>
      </c>
      <c r="R11">
        <f t="shared" si="0"/>
        <v>8</v>
      </c>
      <c r="S11" s="145">
        <f>HLOOKUP(S$3,Normals!$B$17:$H$29,$R11+1,FALSE)/VLOOKUP($R11,$C$20:$D$31,2,FALSE)</f>
        <v>0.25806451612903225</v>
      </c>
      <c r="T11" s="145">
        <f>HLOOKUP(T$3,Normals!$B$17:$H$29,$R11+1,FALSE)/VLOOKUP($R11,$C$20:$D$31,2,FALSE)</f>
        <v>1</v>
      </c>
      <c r="U11" s="145">
        <f>HLOOKUP(U$3,Normals!$B$17:$H$29,$R11+1,FALSE)/VLOOKUP($R11,$C$20:$D$31,2,FALSE)</f>
        <v>0</v>
      </c>
      <c r="V11" s="145">
        <f>HLOOKUP(V$3,Normals!$B$17:$H$29,$R11+1,FALSE)/VLOOKUP($R11,$C$20:$D$31,2,FALSE)</f>
        <v>0</v>
      </c>
      <c r="X11" s="4">
        <f t="shared" si="1"/>
        <v>42948</v>
      </c>
      <c r="Y11">
        <f t="shared" si="2"/>
        <v>8</v>
      </c>
      <c r="Z11" s="145">
        <f>HLOOKUP(Z$3,Data!$AU$4:$BA$19,ROW()-2,FALSE)/VLOOKUP($Y11,$C$20:$D$31,2,FALSE)</f>
        <v>0</v>
      </c>
      <c r="AA11" s="145">
        <f>HLOOKUP(AA$3,Data!$AU$4:$BA$19,ROW()-2,FALSE)/VLOOKUP($Y11,$C$20:$D$31,2,FALSE)</f>
        <v>0.24193548387096775</v>
      </c>
      <c r="AB11" s="145">
        <f>HLOOKUP(AB$3,Data!$AU$4:$BA$19,ROW()-2,FALSE)/VLOOKUP($Y11,$C$20:$D$31,2,FALSE)</f>
        <v>0</v>
      </c>
      <c r="AC11" s="145">
        <f>HLOOKUP(AC$3,Data!$AU$4:$BA$19,ROW()-2,FALSE)/VLOOKUP($Y11,$C$20:$D$31,2,FALSE)</f>
        <v>0</v>
      </c>
    </row>
    <row r="12" spans="1:29" x14ac:dyDescent="0.25">
      <c r="A12" s="136">
        <v>7</v>
      </c>
      <c r="B12" s="137"/>
      <c r="C12" s="137">
        <v>0</v>
      </c>
      <c r="E12" s="136">
        <v>7</v>
      </c>
      <c r="F12" s="137"/>
      <c r="G12" s="137">
        <v>0</v>
      </c>
      <c r="I12" s="136">
        <v>7</v>
      </c>
      <c r="J12" s="137"/>
      <c r="K12" s="137">
        <v>0</v>
      </c>
      <c r="M12" s="136">
        <v>7</v>
      </c>
      <c r="N12" s="137"/>
      <c r="O12" s="137">
        <v>0</v>
      </c>
      <c r="Q12" s="4">
        <f t="shared" si="3"/>
        <v>42979</v>
      </c>
      <c r="R12">
        <f t="shared" si="0"/>
        <v>9</v>
      </c>
      <c r="S12" s="145">
        <f>HLOOKUP(S$3,Normals!$B$17:$H$29,$R12+1,FALSE)/VLOOKUP($R12,$C$20:$D$31,2,FALSE)</f>
        <v>3.4666666666666668</v>
      </c>
      <c r="T12" s="145">
        <f>HLOOKUP(T$3,Normals!$B$17:$H$29,$R12+1,FALSE)/VLOOKUP($R12,$C$20:$D$31,2,FALSE)</f>
        <v>2.3666666666666667</v>
      </c>
      <c r="U12" s="145">
        <f>HLOOKUP(U$3,Normals!$B$17:$H$29,$R12+1,FALSE)/VLOOKUP($R12,$C$20:$D$31,2,FALSE)</f>
        <v>0.96666666666666667</v>
      </c>
      <c r="V12" s="145">
        <f>HLOOKUP(V$3,Normals!$B$17:$H$29,$R12+1,FALSE)/VLOOKUP($R12,$C$20:$D$31,2,FALSE)</f>
        <v>2.4666666666666668</v>
      </c>
      <c r="X12" s="4">
        <f t="shared" si="1"/>
        <v>42979</v>
      </c>
      <c r="Y12">
        <f t="shared" si="2"/>
        <v>9</v>
      </c>
      <c r="Z12" s="145">
        <f>HLOOKUP(Z$3,Data!$AU$4:$BA$19,ROW()-2,FALSE)/VLOOKUP($Y12,$C$20:$D$31,2,FALSE)</f>
        <v>1.7833333333333334</v>
      </c>
      <c r="AA12" s="145">
        <f>HLOOKUP(AA$3,Data!$AU$4:$BA$19,ROW()-2,FALSE)/VLOOKUP($Y12,$C$20:$D$31,2,FALSE)</f>
        <v>1.6833333333333333</v>
      </c>
      <c r="AB12" s="145">
        <f>HLOOKUP(AB$3,Data!$AU$4:$BA$19,ROW()-2,FALSE)/VLOOKUP($Y12,$C$20:$D$31,2,FALSE)</f>
        <v>0.93333333333333335</v>
      </c>
      <c r="AC12" s="145">
        <f>HLOOKUP(AC$3,Data!$AU$4:$BA$19,ROW()-2,FALSE)/VLOOKUP($Y12,$C$20:$D$31,2,FALSE)</f>
        <v>1.3833333333333333</v>
      </c>
    </row>
    <row r="13" spans="1:29" x14ac:dyDescent="0.25">
      <c r="A13" s="136">
        <v>8</v>
      </c>
      <c r="B13" s="137"/>
      <c r="C13" s="137">
        <v>0</v>
      </c>
      <c r="E13" s="136">
        <v>8</v>
      </c>
      <c r="F13" s="137"/>
      <c r="G13" s="150">
        <v>0.93310000000000004</v>
      </c>
      <c r="I13" s="136">
        <v>8</v>
      </c>
      <c r="J13" s="137"/>
      <c r="K13" s="137">
        <v>0</v>
      </c>
      <c r="M13" s="136">
        <v>8</v>
      </c>
      <c r="N13" s="137"/>
      <c r="O13" s="137">
        <v>0</v>
      </c>
      <c r="Q13" s="4">
        <f t="shared" si="3"/>
        <v>43009</v>
      </c>
      <c r="R13">
        <f t="shared" si="0"/>
        <v>10</v>
      </c>
      <c r="S13" s="145">
        <f>HLOOKUP(S$3,Normals!$B$17:$H$29,$R13+1,FALSE)/VLOOKUP($R13,$C$20:$D$31,2,FALSE)</f>
        <v>10.225806451612904</v>
      </c>
      <c r="T13" s="145">
        <f>HLOOKUP(T$3,Normals!$B$17:$H$29,$R13+1,FALSE)/VLOOKUP($R13,$C$20:$D$31,2,FALSE)</f>
        <v>7.870967741935484</v>
      </c>
      <c r="U13" s="145">
        <f>HLOOKUP(U$3,Normals!$B$17:$H$29,$R13+1,FALSE)/VLOOKUP($R13,$C$20:$D$31,2,FALSE)</f>
        <v>7.419354838709677</v>
      </c>
      <c r="V13" s="145">
        <f>HLOOKUP(V$3,Normals!$B$17:$H$29,$R13+1,FALSE)/VLOOKUP($R13,$C$20:$D$31,2,FALSE)</f>
        <v>11.161290322580646</v>
      </c>
      <c r="X13" s="4">
        <f t="shared" si="1"/>
        <v>43009</v>
      </c>
      <c r="Y13">
        <f t="shared" si="2"/>
        <v>10</v>
      </c>
      <c r="Z13" s="145">
        <f>HLOOKUP(Z$3,Data!$AU$4:$BA$19,ROW()-2,FALSE)/VLOOKUP($Y13,$C$20:$D$31,2,FALSE)</f>
        <v>9.82258064516129</v>
      </c>
      <c r="AA13" s="145">
        <f>HLOOKUP(AA$3,Data!$AU$4:$BA$19,ROW()-2,FALSE)/VLOOKUP($Y13,$C$20:$D$31,2,FALSE)</f>
        <v>7.693548387096774</v>
      </c>
      <c r="AB13" s="145">
        <f>HLOOKUP(AB$3,Data!$AU$4:$BA$19,ROW()-2,FALSE)/VLOOKUP($Y13,$C$20:$D$31,2,FALSE)</f>
        <v>7.032258064516129</v>
      </c>
      <c r="AC13" s="145">
        <f>HLOOKUP(AC$3,Data!$AU$4:$BA$19,ROW()-2,FALSE)/VLOOKUP($Y13,$C$20:$D$31,2,FALSE)</f>
        <v>10.048387096774194</v>
      </c>
    </row>
    <row r="14" spans="1:29" x14ac:dyDescent="0.25">
      <c r="A14" s="136">
        <v>9</v>
      </c>
      <c r="B14" s="137"/>
      <c r="C14" s="150">
        <v>0.27460000000000001</v>
      </c>
      <c r="E14" s="136">
        <v>9</v>
      </c>
      <c r="F14" s="137"/>
      <c r="G14" s="150">
        <v>0.48249999999999998</v>
      </c>
      <c r="I14" s="136">
        <v>9</v>
      </c>
      <c r="J14" s="137"/>
      <c r="K14" s="150">
        <v>1.3758999999999999</v>
      </c>
      <c r="M14" s="136">
        <v>9</v>
      </c>
      <c r="N14" s="137"/>
      <c r="O14" s="150">
        <v>0.62770000000000004</v>
      </c>
      <c r="Q14" s="4">
        <f t="shared" si="3"/>
        <v>43040</v>
      </c>
      <c r="R14">
        <f t="shared" si="0"/>
        <v>11</v>
      </c>
      <c r="S14" s="145">
        <f>HLOOKUP(S$3,Normals!$B$17:$H$29,$R14+1,FALSE)/VLOOKUP($R14,$C$20:$D$31,2,FALSE)</f>
        <v>16.8</v>
      </c>
      <c r="T14" s="145">
        <f>HLOOKUP(T$3,Normals!$B$17:$H$29,$R14+1,FALSE)/VLOOKUP($R14,$C$20:$D$31,2,FALSE)</f>
        <v>14.266666666666667</v>
      </c>
      <c r="U14" s="145">
        <f>HLOOKUP(U$3,Normals!$B$17:$H$29,$R14+1,FALSE)/VLOOKUP($R14,$C$20:$D$31,2,FALSE)</f>
        <v>18.166666666666668</v>
      </c>
      <c r="V14" s="145">
        <f>HLOOKUP(V$3,Normals!$B$17:$H$29,$R14+1,FALSE)/VLOOKUP($R14,$C$20:$D$31,2,FALSE)</f>
        <v>22.666666666666668</v>
      </c>
      <c r="X14" s="4">
        <f t="shared" si="1"/>
        <v>43040</v>
      </c>
      <c r="Y14">
        <f t="shared" si="2"/>
        <v>11</v>
      </c>
      <c r="Z14" s="145">
        <f>HLOOKUP(Z$3,Data!$AU$4:$BA$19,ROW()-2,FALSE)/VLOOKUP($Y14,$C$20:$D$31,2,FALSE)</f>
        <v>14.683333333333334</v>
      </c>
      <c r="AA14" s="145">
        <f>HLOOKUP(AA$3,Data!$AU$4:$BA$19,ROW()-2,FALSE)/VLOOKUP($Y14,$C$20:$D$31,2,FALSE)</f>
        <v>13.416666666666666</v>
      </c>
      <c r="AB14" s="145">
        <f>HLOOKUP(AB$3,Data!$AU$4:$BA$19,ROW()-2,FALSE)/VLOOKUP($Y14,$C$20:$D$31,2,FALSE)</f>
        <v>15.333333333333334</v>
      </c>
      <c r="AC14" s="145">
        <f>HLOOKUP(AC$3,Data!$AU$4:$BA$19,ROW()-2,FALSE)/VLOOKUP($Y14,$C$20:$D$31,2,FALSE)</f>
        <v>18.816666666666666</v>
      </c>
    </row>
    <row r="15" spans="1:29" x14ac:dyDescent="0.25">
      <c r="A15" s="136">
        <v>10</v>
      </c>
      <c r="B15" s="137"/>
      <c r="C15" s="150">
        <v>0.36409999999999998</v>
      </c>
      <c r="E15" s="136">
        <v>10</v>
      </c>
      <c r="F15" s="137"/>
      <c r="G15" s="150">
        <v>0.60409999999999997</v>
      </c>
      <c r="I15" s="136">
        <v>10</v>
      </c>
      <c r="J15" s="137"/>
      <c r="K15" s="150">
        <v>0.42259999999999998</v>
      </c>
      <c r="M15" s="136">
        <v>10</v>
      </c>
      <c r="N15" s="137"/>
      <c r="O15" s="150">
        <v>0.50729999999999997</v>
      </c>
      <c r="Q15" s="4">
        <f t="shared" si="3"/>
        <v>43070</v>
      </c>
      <c r="R15">
        <f t="shared" si="0"/>
        <v>12</v>
      </c>
      <c r="S15" s="145">
        <f>HLOOKUP(S$3,Normals!$B$17:$H$29,$R15+1,FALSE)/VLOOKUP($R15,$C$20:$D$31,2,FALSE)</f>
        <v>21.677419354838708</v>
      </c>
      <c r="T15" s="145">
        <f>HLOOKUP(T$3,Normals!$B$17:$H$29,$R15+1,FALSE)/VLOOKUP($R15,$C$20:$D$31,2,FALSE)</f>
        <v>18.548387096774192</v>
      </c>
      <c r="U15" s="145">
        <f>HLOOKUP(U$3,Normals!$B$17:$H$29,$R15+1,FALSE)/VLOOKUP($R15,$C$20:$D$31,2,FALSE)</f>
        <v>26.451612903225808</v>
      </c>
      <c r="V15" s="145">
        <f>HLOOKUP(V$3,Normals!$B$17:$H$29,$R15+1,FALSE)/VLOOKUP($R15,$C$20:$D$31,2,FALSE)</f>
        <v>31.387096774193548</v>
      </c>
      <c r="X15" s="4">
        <f t="shared" si="1"/>
        <v>43070</v>
      </c>
      <c r="Y15">
        <f t="shared" si="2"/>
        <v>12</v>
      </c>
      <c r="Z15" s="145">
        <f>HLOOKUP(Z$3,Data!$AU$4:$BA$19,ROW()-2,FALSE)/VLOOKUP($Y15,$C$20:$D$31,2,FALSE)</f>
        <v>22.951612903225808</v>
      </c>
      <c r="AA15" s="145">
        <f>HLOOKUP(AA$3,Data!$AU$4:$BA$19,ROW()-2,FALSE)/VLOOKUP($Y15,$C$20:$D$31,2,FALSE)</f>
        <v>18.838709677419356</v>
      </c>
      <c r="AB15" s="145">
        <f>HLOOKUP(AB$3,Data!$AU$4:$BA$19,ROW()-2,FALSE)/VLOOKUP($Y15,$C$20:$D$31,2,FALSE)</f>
        <v>27.548387096774192</v>
      </c>
      <c r="AC15" s="145">
        <f>HLOOKUP(AC$3,Data!$AU$4:$BA$19,ROW()-2,FALSE)/VLOOKUP($Y15,$C$20:$D$31,2,FALSE)</f>
        <v>28.096774193548388</v>
      </c>
    </row>
    <row r="16" spans="1:29" x14ac:dyDescent="0.25">
      <c r="A16" s="136">
        <v>11</v>
      </c>
      <c r="B16" s="137"/>
      <c r="C16" s="150">
        <v>0.51200000000000001</v>
      </c>
      <c r="E16" s="136">
        <v>11</v>
      </c>
      <c r="F16" s="137"/>
      <c r="G16" s="150">
        <v>0.72650000000000003</v>
      </c>
      <c r="I16" s="136">
        <v>11</v>
      </c>
      <c r="J16" s="137"/>
      <c r="K16" s="150">
        <v>0.46450000000000002</v>
      </c>
      <c r="M16" s="136">
        <v>11</v>
      </c>
      <c r="N16" s="137"/>
      <c r="O16" s="150">
        <v>0.4975</v>
      </c>
    </row>
    <row r="17" spans="1:29" x14ac:dyDescent="0.25">
      <c r="A17" s="136">
        <v>12</v>
      </c>
      <c r="B17" s="137"/>
      <c r="C17" s="150">
        <v>0.50309999999999999</v>
      </c>
      <c r="E17" s="136">
        <v>12</v>
      </c>
      <c r="F17" s="137"/>
      <c r="G17" s="150">
        <v>0.71220000000000006</v>
      </c>
      <c r="I17" s="136">
        <v>12</v>
      </c>
      <c r="J17" s="137"/>
      <c r="K17" s="150">
        <v>0.55930000000000002</v>
      </c>
      <c r="M17" s="136">
        <v>12</v>
      </c>
      <c r="N17" s="137"/>
      <c r="O17" s="150">
        <v>0.57040000000000002</v>
      </c>
      <c r="Q17" s="144" t="s">
        <v>79</v>
      </c>
      <c r="S17" s="167" t="s">
        <v>80</v>
      </c>
      <c r="T17" s="167"/>
      <c r="U17" s="167"/>
      <c r="V17" s="167"/>
      <c r="X17" s="144" t="s">
        <v>81</v>
      </c>
      <c r="Z17" s="167" t="s">
        <v>82</v>
      </c>
      <c r="AA17" s="167"/>
      <c r="AB17" s="167"/>
      <c r="AC17" s="167"/>
    </row>
    <row r="18" spans="1:29" x14ac:dyDescent="0.25">
      <c r="F18" s="137"/>
      <c r="G18" s="137"/>
      <c r="S18" t="s">
        <v>62</v>
      </c>
      <c r="T18" t="s">
        <v>63</v>
      </c>
      <c r="U18" t="s">
        <v>64</v>
      </c>
      <c r="V18" t="s">
        <v>65</v>
      </c>
      <c r="Z18" t="s">
        <v>62</v>
      </c>
      <c r="AA18" t="s">
        <v>63</v>
      </c>
      <c r="AB18" t="s">
        <v>64</v>
      </c>
      <c r="AC18" t="s">
        <v>65</v>
      </c>
    </row>
    <row r="19" spans="1:29" x14ac:dyDescent="0.25">
      <c r="D19" t="s">
        <v>73</v>
      </c>
      <c r="Q19" s="4">
        <f>Q4</f>
        <v>42736</v>
      </c>
      <c r="R19">
        <f>MONTH(Q19)</f>
        <v>1</v>
      </c>
      <c r="S19" s="146">
        <f>(S4-Z4)*VLOOKUP($R19,$A$6:$C$17,3,FALSE)</f>
        <v>-1.9512903225806459</v>
      </c>
      <c r="T19" s="146">
        <f>(T4-AA4)*VLOOKUP($R19,$E$6:$G$17,3,FALSE)</f>
        <v>-2.7778645161290334</v>
      </c>
      <c r="U19" s="146">
        <f>(U4-AB4)*VLOOKUP($R19,$I$6:$K$17,3,FALSE)</f>
        <v>-8.3208870967741948</v>
      </c>
      <c r="V19" s="146">
        <f>(V4-AC4)*VLOOKUP($R19,$M$6:$O$17,3,FALSE)</f>
        <v>-5.2254580645161282</v>
      </c>
      <c r="X19" s="4">
        <f>Q4</f>
        <v>42736</v>
      </c>
      <c r="Y19">
        <f>MONTH(X19)</f>
        <v>1</v>
      </c>
      <c r="Z19" s="127">
        <f>HLOOKUP(Z$18,Data!$AC$4:$AI$19,ROW()-17,FALSE)*VLOOKUP($Y19,$C$20:$D$31,2,FALSE)*S19</f>
        <v>-600302.76000000024</v>
      </c>
      <c r="AA19" s="127">
        <f>HLOOKUP(AA$18,Data!$AC$4:$AI$19,ROW()-17,FALSE)*VLOOKUP($Y19,$C$20:$D$31,2,FALSE)*T19</f>
        <v>-426091.08240000019</v>
      </c>
      <c r="AB19" s="127">
        <f>HLOOKUP(AB$18,Data!$AC$4:$AI$19,ROW()-17,FALSE)*VLOOKUP($Y19,$C$20:$D$31,2,FALSE)*U19</f>
        <v>-1391884.7100000002</v>
      </c>
      <c r="AC19" s="127">
        <f>HLOOKUP(AC$18,Data!$AC$4:$AI$19,ROW()-17,FALSE)*VLOOKUP($Y19,$C$20:$D$31,2,FALSE)*V19</f>
        <v>-923986.39679999987</v>
      </c>
    </row>
    <row r="20" spans="1:29" x14ac:dyDescent="0.25">
      <c r="A20" s="4">
        <f>Data!A1</f>
        <v>42736</v>
      </c>
      <c r="C20">
        <f>MONTH(A20)</f>
        <v>1</v>
      </c>
      <c r="D20">
        <f>A21-A20</f>
        <v>31</v>
      </c>
      <c r="Q20" s="4">
        <f t="shared" ref="Q20:Q30" si="4">Q5</f>
        <v>42767</v>
      </c>
      <c r="R20">
        <f t="shared" ref="R20:R30" si="5">MONTH(Q20)</f>
        <v>2</v>
      </c>
      <c r="S20" s="146">
        <f t="shared" ref="S20:S30" si="6">(S5-Z5)*VLOOKUP($R20,$A$6:$C$17,3,FALSE)</f>
        <v>-1.1989017857142865</v>
      </c>
      <c r="T20" s="146">
        <f t="shared" ref="T20:T30" si="7">(T5-AA5)*VLOOKUP($R20,$E$6:$G$17,3,FALSE)</f>
        <v>-1.3396553571428569</v>
      </c>
      <c r="U20" s="146">
        <f t="shared" ref="U20:U30" si="8">(U5-AB5)*VLOOKUP($R20,$I$6:$K$17,3,FALSE)</f>
        <v>-1.7049517857142866</v>
      </c>
      <c r="V20" s="146">
        <f t="shared" ref="V20:V30" si="9">(V5-AC5)*VLOOKUP($R20,$M$6:$O$17,3,FALSE)</f>
        <v>-2.8560214285714292</v>
      </c>
      <c r="X20" s="4">
        <f t="shared" ref="X20:X30" si="10">Q5</f>
        <v>42767</v>
      </c>
      <c r="Y20">
        <f t="shared" ref="Y20:Y30" si="11">MONTH(X20)</f>
        <v>2</v>
      </c>
      <c r="Z20" s="127">
        <f>HLOOKUP(Z$18,Data!$AC$4:$AI$19,ROW()-17,FALSE)*VLOOKUP($Y20,$C$20:$D$31,2,FALSE)*S20</f>
        <v>-333275.5140000002</v>
      </c>
      <c r="AA20" s="127">
        <f>HLOOKUP(AA$18,Data!$AC$4:$AI$19,ROW()-17,FALSE)*VLOOKUP($Y20,$C$20:$D$31,2,FALSE)*T20</f>
        <v>-185338.63934999995</v>
      </c>
      <c r="AB20" s="127">
        <f>HLOOKUP(AB$18,Data!$AC$4:$AI$19,ROW()-17,FALSE)*VLOOKUP($Y20,$C$20:$D$31,2,FALSE)*U20</f>
        <v>-258266.09650000013</v>
      </c>
      <c r="AC20" s="127">
        <f>HLOOKUP(AC$18,Data!$AC$4:$AI$19,ROW()-17,FALSE)*VLOOKUP($Y20,$C$20:$D$31,2,FALSE)*V20</f>
        <v>-455980.95720000012</v>
      </c>
    </row>
    <row r="21" spans="1:29" x14ac:dyDescent="0.25">
      <c r="A21" s="4">
        <f>DATE(YEAR(A20),MONTH(A20)+1,1)</f>
        <v>42767</v>
      </c>
      <c r="C21">
        <f t="shared" ref="C21:C31" si="12">MONTH(A21)</f>
        <v>2</v>
      </c>
      <c r="D21">
        <f>A22-A21</f>
        <v>28</v>
      </c>
      <c r="Q21" s="4">
        <f t="shared" si="4"/>
        <v>42795</v>
      </c>
      <c r="R21">
        <f t="shared" si="5"/>
        <v>3</v>
      </c>
      <c r="S21" s="146">
        <f t="shared" si="6"/>
        <v>0.41260000000000002</v>
      </c>
      <c r="T21" s="146">
        <f t="shared" si="7"/>
        <v>-0.39876774193548348</v>
      </c>
      <c r="U21" s="146">
        <f t="shared" si="8"/>
        <v>1.2011741935483864</v>
      </c>
      <c r="V21" s="146">
        <f t="shared" si="9"/>
        <v>1.4867177419354849</v>
      </c>
      <c r="X21" s="4">
        <f t="shared" si="10"/>
        <v>42795</v>
      </c>
      <c r="Y21">
        <f t="shared" si="11"/>
        <v>3</v>
      </c>
      <c r="Z21" s="127">
        <f>HLOOKUP(Z$18,Data!$AC$4:$AI$19,ROW()-17,FALSE)*VLOOKUP($Y21,$C$20:$D$31,2,FALSE)*S21</f>
        <v>126780.42720000001</v>
      </c>
      <c r="AA21" s="127">
        <f>HLOOKUP(AA$18,Data!$AC$4:$AI$19,ROW()-17,FALSE)*VLOOKUP($Y21,$C$20:$D$31,2,FALSE)*T21</f>
        <v>-61240.35719999994</v>
      </c>
      <c r="AB21" s="127">
        <f>HLOOKUP(AB$18,Data!$AC$4:$AI$19,ROW()-17,FALSE)*VLOOKUP($Y21,$C$20:$D$31,2,FALSE)*U21</f>
        <v>201299.97839999988</v>
      </c>
      <c r="AC21" s="127">
        <f>HLOOKUP(AC$18,Data!$AC$4:$AI$19,ROW()-17,FALSE)*VLOOKUP($Y21,$C$20:$D$31,2,FALSE)*V21</f>
        <v>261827.34825000018</v>
      </c>
    </row>
    <row r="22" spans="1:29" x14ac:dyDescent="0.25">
      <c r="A22" s="4">
        <f t="shared" ref="A22:A32" si="13">DATE(YEAR(A21),MONTH(A21)+1,1)</f>
        <v>42795</v>
      </c>
      <c r="C22">
        <f t="shared" si="12"/>
        <v>3</v>
      </c>
      <c r="D22">
        <f t="shared" ref="D22:D31" si="14">A23-A22</f>
        <v>31</v>
      </c>
      <c r="Q22" s="4">
        <f t="shared" si="4"/>
        <v>42826</v>
      </c>
      <c r="R22">
        <f t="shared" si="5"/>
        <v>4</v>
      </c>
      <c r="S22" s="146">
        <f t="shared" si="6"/>
        <v>0.70555000000000001</v>
      </c>
      <c r="T22" s="146">
        <f t="shared" si="7"/>
        <v>0.18428666666666671</v>
      </c>
      <c r="U22" s="146">
        <f t="shared" si="8"/>
        <v>0.29685833333333322</v>
      </c>
      <c r="V22" s="146">
        <f t="shared" si="9"/>
        <v>0.51249333333333302</v>
      </c>
      <c r="X22" s="4">
        <f t="shared" si="10"/>
        <v>42826</v>
      </c>
      <c r="Y22">
        <f t="shared" si="11"/>
        <v>4</v>
      </c>
      <c r="Z22" s="127">
        <f>HLOOKUP(Z$18,Data!$AC$4:$AI$19,ROW()-17,FALSE)*VLOOKUP($Y22,$C$20:$D$31,2,FALSE)*S22</f>
        <v>209908.18050000002</v>
      </c>
      <c r="AA22" s="127">
        <f>HLOOKUP(AA$18,Data!$AC$4:$AI$19,ROW()-17,FALSE)*VLOOKUP($Y22,$C$20:$D$31,2,FALSE)*T22</f>
        <v>27267.055200000006</v>
      </c>
      <c r="AB22" s="127">
        <f>HLOOKUP(AB$18,Data!$AC$4:$AI$19,ROW()-17,FALSE)*VLOOKUP($Y22,$C$20:$D$31,2,FALSE)*U22</f>
        <v>48001.992499999986</v>
      </c>
      <c r="AC22" s="127">
        <f>HLOOKUP(AC$18,Data!$AC$4:$AI$19,ROW()-17,FALSE)*VLOOKUP($Y22,$C$20:$D$31,2,FALSE)*V22</f>
        <v>87052.117599999954</v>
      </c>
    </row>
    <row r="23" spans="1:29" x14ac:dyDescent="0.25">
      <c r="A23" s="4">
        <f t="shared" si="13"/>
        <v>42826</v>
      </c>
      <c r="C23">
        <f t="shared" si="12"/>
        <v>4</v>
      </c>
      <c r="D23">
        <f t="shared" si="14"/>
        <v>30</v>
      </c>
      <c r="Q23" s="4">
        <f t="shared" si="4"/>
        <v>42856</v>
      </c>
      <c r="R23">
        <f t="shared" si="5"/>
        <v>5</v>
      </c>
      <c r="S23" s="146">
        <f t="shared" si="6"/>
        <v>0.31319677419354819</v>
      </c>
      <c r="T23" s="146">
        <f t="shared" si="7"/>
        <v>9.9745161290322501E-2</v>
      </c>
      <c r="U23" s="146">
        <f t="shared" si="8"/>
        <v>0.10475483870967743</v>
      </c>
      <c r="V23" s="146">
        <f t="shared" si="9"/>
        <v>0.66082580645161293</v>
      </c>
      <c r="X23" s="4">
        <f t="shared" si="10"/>
        <v>42856</v>
      </c>
      <c r="Y23">
        <f t="shared" si="11"/>
        <v>5</v>
      </c>
      <c r="Z23" s="127">
        <f>HLOOKUP(Z$18,Data!$AC$4:$AI$19,ROW()-17,FALSE)*VLOOKUP($Y23,$C$20:$D$31,2,FALSE)*S23</f>
        <v>96139.508199999938</v>
      </c>
      <c r="AA23" s="127">
        <f>HLOOKUP(AA$18,Data!$AC$4:$AI$19,ROW()-17,FALSE)*VLOOKUP($Y23,$C$20:$D$31,2,FALSE)*T23</f>
        <v>15222.408299999988</v>
      </c>
      <c r="AB23" s="127">
        <f>HLOOKUP(AB$18,Data!$AC$4:$AI$19,ROW()-17,FALSE)*VLOOKUP($Y23,$C$20:$D$31,2,FALSE)*U23</f>
        <v>17471.012000000002</v>
      </c>
      <c r="AC23" s="127">
        <f>HLOOKUP(AC$18,Data!$AC$4:$AI$19,ROW()-17,FALSE)*VLOOKUP($Y23,$C$20:$D$31,2,FALSE)*V23</f>
        <v>115579.7552</v>
      </c>
    </row>
    <row r="24" spans="1:29" x14ac:dyDescent="0.25">
      <c r="A24" s="4">
        <f t="shared" si="13"/>
        <v>42856</v>
      </c>
      <c r="C24">
        <f t="shared" si="12"/>
        <v>5</v>
      </c>
      <c r="D24">
        <f t="shared" si="14"/>
        <v>31</v>
      </c>
      <c r="Q24" s="4">
        <f t="shared" si="4"/>
        <v>42887</v>
      </c>
      <c r="R24">
        <f t="shared" si="5"/>
        <v>6</v>
      </c>
      <c r="S24" s="146">
        <f t="shared" si="6"/>
        <v>0.26784000000000002</v>
      </c>
      <c r="T24" s="146">
        <f t="shared" si="7"/>
        <v>0.19786999999999996</v>
      </c>
      <c r="U24" s="146">
        <f t="shared" si="8"/>
        <v>0</v>
      </c>
      <c r="V24" s="146">
        <f t="shared" si="9"/>
        <v>0</v>
      </c>
      <c r="X24" s="4">
        <f t="shared" si="10"/>
        <v>42887</v>
      </c>
      <c r="Y24">
        <f t="shared" si="11"/>
        <v>6</v>
      </c>
      <c r="Z24" s="127">
        <f>HLOOKUP(Z$18,Data!$AC$4:$AI$19,ROW()-17,FALSE)*VLOOKUP($Y24,$C$20:$D$31,2,FALSE)*S24</f>
        <v>79170.825600000011</v>
      </c>
      <c r="AA24" s="127">
        <f>HLOOKUP(AA$18,Data!$AC$4:$AI$19,ROW()-17,FALSE)*VLOOKUP($Y24,$C$20:$D$31,2,FALSE)*T24</f>
        <v>29104.698299999993</v>
      </c>
      <c r="AB24" s="127">
        <f>HLOOKUP(AB$18,Data!$AC$4:$AI$19,ROW()-17,FALSE)*VLOOKUP($Y24,$C$20:$D$31,2,FALSE)*U24</f>
        <v>0</v>
      </c>
      <c r="AC24" s="127">
        <f>HLOOKUP(AC$18,Data!$AC$4:$AI$19,ROW()-17,FALSE)*VLOOKUP($Y24,$C$20:$D$31,2,FALSE)*V24</f>
        <v>0</v>
      </c>
    </row>
    <row r="25" spans="1:29" x14ac:dyDescent="0.25">
      <c r="A25" s="4">
        <f t="shared" si="13"/>
        <v>42887</v>
      </c>
      <c r="C25">
        <f t="shared" si="12"/>
        <v>6</v>
      </c>
      <c r="D25">
        <f t="shared" si="14"/>
        <v>30</v>
      </c>
      <c r="Q25" s="4">
        <f t="shared" si="4"/>
        <v>42917</v>
      </c>
      <c r="R25">
        <f t="shared" si="5"/>
        <v>7</v>
      </c>
      <c r="S25" s="146">
        <f t="shared" si="6"/>
        <v>0</v>
      </c>
      <c r="T25" s="146">
        <f t="shared" si="7"/>
        <v>0</v>
      </c>
      <c r="U25" s="146">
        <f t="shared" si="8"/>
        <v>0</v>
      </c>
      <c r="V25" s="146">
        <f t="shared" si="9"/>
        <v>0</v>
      </c>
      <c r="X25" s="4">
        <f t="shared" si="10"/>
        <v>42917</v>
      </c>
      <c r="Y25">
        <f t="shared" si="11"/>
        <v>7</v>
      </c>
      <c r="Z25" s="127">
        <f>HLOOKUP(Z$18,Data!$AC$4:$AI$19,ROW()-17,FALSE)*VLOOKUP($Y25,$C$20:$D$31,2,FALSE)*S25</f>
        <v>0</v>
      </c>
      <c r="AA25" s="127">
        <f>HLOOKUP(AA$18,Data!$AC$4:$AI$19,ROW()-17,FALSE)*VLOOKUP($Y25,$C$20:$D$31,2,FALSE)*T25</f>
        <v>0</v>
      </c>
      <c r="AB25" s="127">
        <f>HLOOKUP(AB$18,Data!$AC$4:$AI$19,ROW()-17,FALSE)*VLOOKUP($Y25,$C$20:$D$31,2,FALSE)*U25</f>
        <v>0</v>
      </c>
      <c r="AC25" s="127">
        <f>HLOOKUP(AC$18,Data!$AC$4:$AI$19,ROW()-17,FALSE)*VLOOKUP($Y25,$C$20:$D$31,2,FALSE)*V25</f>
        <v>0</v>
      </c>
    </row>
    <row r="26" spans="1:29" x14ac:dyDescent="0.25">
      <c r="A26" s="4">
        <f t="shared" si="13"/>
        <v>42917</v>
      </c>
      <c r="C26">
        <f t="shared" si="12"/>
        <v>7</v>
      </c>
      <c r="D26">
        <f t="shared" si="14"/>
        <v>31</v>
      </c>
      <c r="Q26" s="4">
        <f t="shared" si="4"/>
        <v>42948</v>
      </c>
      <c r="R26">
        <f t="shared" si="5"/>
        <v>8</v>
      </c>
      <c r="S26" s="146">
        <f t="shared" si="6"/>
        <v>0</v>
      </c>
      <c r="T26" s="146">
        <f t="shared" si="7"/>
        <v>0.70735000000000003</v>
      </c>
      <c r="U26" s="146">
        <f t="shared" si="8"/>
        <v>0</v>
      </c>
      <c r="V26" s="146">
        <f t="shared" si="9"/>
        <v>0</v>
      </c>
      <c r="X26" s="4">
        <f t="shared" si="10"/>
        <v>42948</v>
      </c>
      <c r="Y26">
        <f t="shared" si="11"/>
        <v>8</v>
      </c>
      <c r="Z26" s="127">
        <f>HLOOKUP(Z$18,Data!$AC$4:$AI$19,ROW()-17,FALSE)*VLOOKUP($Y26,$C$20:$D$31,2,FALSE)*S26</f>
        <v>0</v>
      </c>
      <c r="AA26" s="127">
        <f>HLOOKUP(AA$18,Data!$AC$4:$AI$19,ROW()-17,FALSE)*VLOOKUP($Y26,$C$20:$D$31,2,FALSE)*T26</f>
        <v>107292.97005</v>
      </c>
      <c r="AB26" s="127">
        <f>HLOOKUP(AB$18,Data!$AC$4:$AI$19,ROW()-17,FALSE)*VLOOKUP($Y26,$C$20:$D$31,2,FALSE)*U26</f>
        <v>0</v>
      </c>
      <c r="AC26" s="127">
        <f>HLOOKUP(AC$18,Data!$AC$4:$AI$19,ROW()-17,FALSE)*VLOOKUP($Y26,$C$20:$D$31,2,FALSE)*V26</f>
        <v>0</v>
      </c>
    </row>
    <row r="27" spans="1:29" x14ac:dyDescent="0.25">
      <c r="A27" s="4">
        <f t="shared" si="13"/>
        <v>42948</v>
      </c>
      <c r="C27">
        <f t="shared" si="12"/>
        <v>8</v>
      </c>
      <c r="D27">
        <f t="shared" si="14"/>
        <v>31</v>
      </c>
      <c r="Q27" s="4">
        <f t="shared" si="4"/>
        <v>42979</v>
      </c>
      <c r="R27">
        <f t="shared" si="5"/>
        <v>9</v>
      </c>
      <c r="S27" s="146">
        <f t="shared" si="6"/>
        <v>0.46224333333333334</v>
      </c>
      <c r="T27" s="146">
        <f t="shared" si="7"/>
        <v>0.32970833333333333</v>
      </c>
      <c r="U27" s="146">
        <f t="shared" si="8"/>
        <v>4.5863333333333318E-2</v>
      </c>
      <c r="V27" s="146">
        <f t="shared" si="9"/>
        <v>0.68000833333333344</v>
      </c>
      <c r="X27" s="4">
        <f t="shared" si="10"/>
        <v>42979</v>
      </c>
      <c r="Y27">
        <f t="shared" si="11"/>
        <v>9</v>
      </c>
      <c r="Z27" s="127">
        <f>HLOOKUP(Z$18,Data!$AC$4:$AI$19,ROW()-17,FALSE)*VLOOKUP($Y27,$C$20:$D$31,2,FALSE)*S27</f>
        <v>136828.64910000001</v>
      </c>
      <c r="AA27" s="127">
        <f>HLOOKUP(AA$18,Data!$AC$4:$AI$19,ROW()-17,FALSE)*VLOOKUP($Y27,$C$20:$D$31,2,FALSE)*T27</f>
        <v>48427.56</v>
      </c>
      <c r="AB27" s="127">
        <f>HLOOKUP(AB$18,Data!$AC$4:$AI$19,ROW()-17,FALSE)*VLOOKUP($Y27,$C$20:$D$31,2,FALSE)*U27</f>
        <v>7361.0649999999978</v>
      </c>
      <c r="AC27" s="127">
        <f>HLOOKUP(AC$18,Data!$AC$4:$AI$19,ROW()-17,FALSE)*VLOOKUP($Y27,$C$20:$D$31,2,FALSE)*V27</f>
        <v>114261.80025000001</v>
      </c>
    </row>
    <row r="28" spans="1:29" x14ac:dyDescent="0.25">
      <c r="A28" s="4">
        <f t="shared" si="13"/>
        <v>42979</v>
      </c>
      <c r="C28">
        <f t="shared" si="12"/>
        <v>9</v>
      </c>
      <c r="D28">
        <f t="shared" si="14"/>
        <v>30</v>
      </c>
      <c r="Q28" s="4">
        <f t="shared" si="4"/>
        <v>43009</v>
      </c>
      <c r="R28">
        <f t="shared" si="5"/>
        <v>10</v>
      </c>
      <c r="S28" s="146">
        <f t="shared" si="6"/>
        <v>0.1468145161290326</v>
      </c>
      <c r="T28" s="146">
        <f t="shared" si="7"/>
        <v>0.10717903225806469</v>
      </c>
      <c r="U28" s="146">
        <f t="shared" si="8"/>
        <v>0.16358709677419339</v>
      </c>
      <c r="V28" s="146">
        <f t="shared" si="9"/>
        <v>0.56457580645161309</v>
      </c>
      <c r="X28" s="4">
        <f t="shared" si="10"/>
        <v>43009</v>
      </c>
      <c r="Y28">
        <f t="shared" si="11"/>
        <v>10</v>
      </c>
      <c r="Z28" s="127">
        <f>HLOOKUP(Z$18,Data!$AC$4:$AI$19,ROW()-17,FALSE)*VLOOKUP($Y28,$C$20:$D$31,2,FALSE)*S28</f>
        <v>45125.643750000105</v>
      </c>
      <c r="AA28" s="127">
        <f>HLOOKUP(AA$18,Data!$AC$4:$AI$19,ROW()-17,FALSE)*VLOOKUP($Y28,$C$20:$D$31,2,FALSE)*T28</f>
        <v>16363.558750000026</v>
      </c>
      <c r="AB28" s="127">
        <f>HLOOKUP(AB$18,Data!$AC$4:$AI$19,ROW()-17,FALSE)*VLOOKUP($Y28,$C$20:$D$31,2,FALSE)*U28</f>
        <v>27364.195199999973</v>
      </c>
      <c r="AC28" s="127">
        <f>HLOOKUP(AC$18,Data!$AC$4:$AI$19,ROW()-17,FALSE)*VLOOKUP($Y28,$C$20:$D$31,2,FALSE)*V28</f>
        <v>98937.95805000003</v>
      </c>
    </row>
    <row r="29" spans="1:29" x14ac:dyDescent="0.25">
      <c r="A29" s="4">
        <f t="shared" si="13"/>
        <v>43009</v>
      </c>
      <c r="C29">
        <f t="shared" si="12"/>
        <v>10</v>
      </c>
      <c r="D29">
        <f t="shared" si="14"/>
        <v>31</v>
      </c>
      <c r="Q29" s="4">
        <f t="shared" si="4"/>
        <v>43040</v>
      </c>
      <c r="R29">
        <f t="shared" si="5"/>
        <v>11</v>
      </c>
      <c r="S29" s="146">
        <f t="shared" si="6"/>
        <v>1.0837333333333337</v>
      </c>
      <c r="T29" s="146">
        <f t="shared" si="7"/>
        <v>0.6175250000000011</v>
      </c>
      <c r="U29" s="146">
        <f t="shared" si="8"/>
        <v>1.3160833333333337</v>
      </c>
      <c r="V29" s="146">
        <f t="shared" si="9"/>
        <v>1.9153750000000007</v>
      </c>
      <c r="X29" s="4">
        <f t="shared" si="10"/>
        <v>43040</v>
      </c>
      <c r="Y29">
        <f t="shared" si="11"/>
        <v>11</v>
      </c>
      <c r="Z29" s="127">
        <f>HLOOKUP(Z$18,Data!$AC$4:$AI$19,ROW()-17,FALSE)*VLOOKUP($Y29,$C$20:$D$31,2,FALSE)*S29</f>
        <v>324924.92800000007</v>
      </c>
      <c r="AA29" s="127">
        <f>HLOOKUP(AA$18,Data!$AC$4:$AI$19,ROW()-17,FALSE)*VLOOKUP($Y29,$C$20:$D$31,2,FALSE)*T29</f>
        <v>91776.565500000157</v>
      </c>
      <c r="AB29" s="127">
        <f>HLOOKUP(AB$18,Data!$AC$4:$AI$19,ROW()-17,FALSE)*VLOOKUP($Y29,$C$20:$D$31,2,FALSE)*U29</f>
        <v>214903.24750000006</v>
      </c>
      <c r="AC29" s="127">
        <f>HLOOKUP(AC$18,Data!$AC$4:$AI$19,ROW()-17,FALSE)*VLOOKUP($Y29,$C$20:$D$31,2,FALSE)*V29</f>
        <v>328448.50500000012</v>
      </c>
    </row>
    <row r="30" spans="1:29" x14ac:dyDescent="0.25">
      <c r="A30" s="4">
        <f t="shared" si="13"/>
        <v>43040</v>
      </c>
      <c r="C30">
        <f t="shared" si="12"/>
        <v>11</v>
      </c>
      <c r="D30">
        <f t="shared" si="14"/>
        <v>30</v>
      </c>
      <c r="Q30" s="4">
        <f t="shared" si="4"/>
        <v>43070</v>
      </c>
      <c r="R30">
        <f t="shared" si="5"/>
        <v>12</v>
      </c>
      <c r="S30" s="146">
        <f t="shared" si="6"/>
        <v>-0.64104677419354983</v>
      </c>
      <c r="T30" s="146">
        <f t="shared" si="7"/>
        <v>-0.20676774193548561</v>
      </c>
      <c r="U30" s="146">
        <f t="shared" si="8"/>
        <v>-0.61342580645161138</v>
      </c>
      <c r="V30" s="146">
        <f t="shared" si="9"/>
        <v>1.8767999999999994</v>
      </c>
      <c r="X30" s="4">
        <f t="shared" si="10"/>
        <v>43070</v>
      </c>
      <c r="Y30">
        <f t="shared" si="11"/>
        <v>12</v>
      </c>
      <c r="Z30" s="127">
        <f>HLOOKUP(Z$18,Data!$AC$4:$AI$19,ROW()-17,FALSE)*VLOOKUP($Y30,$C$20:$D$31,2,FALSE)*S30</f>
        <v>-199579.01535000044</v>
      </c>
      <c r="AA30" s="127">
        <f>HLOOKUP(AA$18,Data!$AC$4:$AI$19,ROW()-17,FALSE)*VLOOKUP($Y30,$C$20:$D$31,2,FALSE)*T30</f>
        <v>-31843.886400000269</v>
      </c>
      <c r="AB30" s="127">
        <f>HLOOKUP(AB$18,Data!$AC$4:$AI$19,ROW()-17,FALSE)*VLOOKUP($Y30,$C$20:$D$31,2,FALSE)*U30</f>
        <v>-104284.84079999974</v>
      </c>
      <c r="AC30" s="127">
        <f>HLOOKUP(AC$18,Data!$AC$4:$AI$19,ROW()-17,FALSE)*VLOOKUP($Y30,$C$20:$D$31,2,FALSE)*V30</f>
        <v>334714.1423999999</v>
      </c>
    </row>
    <row r="31" spans="1:29" x14ac:dyDescent="0.25">
      <c r="A31" s="4">
        <f t="shared" si="13"/>
        <v>43070</v>
      </c>
      <c r="C31">
        <f t="shared" si="12"/>
        <v>12</v>
      </c>
      <c r="D31">
        <f t="shared" si="14"/>
        <v>31</v>
      </c>
    </row>
    <row r="32" spans="1:29" x14ac:dyDescent="0.25">
      <c r="A32" s="4">
        <f t="shared" si="13"/>
        <v>43101</v>
      </c>
    </row>
  </sheetData>
  <mergeCells count="20">
    <mergeCell ref="S2:V2"/>
    <mergeCell ref="Z2:AC2"/>
    <mergeCell ref="S17:V17"/>
    <mergeCell ref="Z17:AC17"/>
    <mergeCell ref="O2:O3"/>
    <mergeCell ref="A1:C1"/>
    <mergeCell ref="E1:G1"/>
    <mergeCell ref="I1:K1"/>
    <mergeCell ref="M1:O1"/>
    <mergeCell ref="A2:A3"/>
    <mergeCell ref="B2:B3"/>
    <mergeCell ref="C2:C3"/>
    <mergeCell ref="E2:E3"/>
    <mergeCell ref="F2:F3"/>
    <mergeCell ref="G2:G3"/>
    <mergeCell ref="I2:I3"/>
    <mergeCell ref="J2:J3"/>
    <mergeCell ref="K2:K3"/>
    <mergeCell ref="M2:M3"/>
    <mergeCell ref="N2:N3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5466F8E6E5D0A44FBEDA90A93B0C27A4" ma:contentTypeVersion="68" ma:contentTypeDescription="" ma:contentTypeScope="" ma:versionID="8616ec2ae3d0a1b186ddb0b51a3fc893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a924c8152a3ca6d41f5defb10cfa585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150</IndustryCode>
    <CaseStatus xmlns="dc463f71-b30c-4ab2-9473-d307f9d35888">Closed</CaseStatus>
    <OpenedDate xmlns="dc463f71-b30c-4ab2-9473-d307f9d35888">2018-04-27T07:00:00+00:00</OpenedDate>
    <SignificantOrder xmlns="dc463f71-b30c-4ab2-9473-d307f9d35888">false</SignificantOrder>
    <Date1 xmlns="dc463f71-b30c-4ab2-9473-d307f9d35888">2018-06-11T07:00:00+00:00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Cascade Natural Gas Corporation</CaseCompanyNames>
    <Nickname xmlns="http://schemas.microsoft.com/sharepoint/v3" xsi:nil="true"/>
    <DocketNumber xmlns="dc463f71-b30c-4ab2-9473-d307f9d35888">180357</DocketNumber>
    <DelegatedOrder xmlns="dc463f71-b30c-4ab2-9473-d307f9d35888">false</DelegatedOrder>
  </documentManagement>
</p:properti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41AEACFF-3949-4ED0-880F-46A54C68C413}"/>
</file>

<file path=customXml/itemProps2.xml><?xml version="1.0" encoding="utf-8"?>
<ds:datastoreItem xmlns:ds="http://schemas.openxmlformats.org/officeDocument/2006/customXml" ds:itemID="{B56BBF6F-FA4D-430A-828E-B9FD01F29693}"/>
</file>

<file path=customXml/itemProps3.xml><?xml version="1.0" encoding="utf-8"?>
<ds:datastoreItem xmlns:ds="http://schemas.openxmlformats.org/officeDocument/2006/customXml" ds:itemID="{CF986AB6-7A4D-426A-86E4-78EB75316267}"/>
</file>

<file path=customXml/itemProps4.xml><?xml version="1.0" encoding="utf-8"?>
<ds:datastoreItem xmlns:ds="http://schemas.openxmlformats.org/officeDocument/2006/customXml" ds:itemID="{2BF81A11-0E81-4CDA-9827-B49336CE57D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Summary - 60</vt:lpstr>
      <vt:lpstr>Data</vt:lpstr>
      <vt:lpstr>Normals</vt:lpstr>
      <vt:lpstr>503 - 60</vt:lpstr>
      <vt:lpstr>504 - 60</vt:lpstr>
      <vt:lpstr>'Summary - 60'!Print_Area</vt:lpstr>
    </vt:vector>
  </TitlesOfParts>
  <Company>MDU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Cascade Natural Gas</dc:creator>
  <cp:lastModifiedBy>Cascade Natural Gas</cp:lastModifiedBy>
  <dcterms:created xsi:type="dcterms:W3CDTF">2016-12-19T16:13:13Z</dcterms:created>
  <dcterms:modified xsi:type="dcterms:W3CDTF">2018-06-11T18:03:06Z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0x0101006E56B4D1795A2E4DB2F0B01679ED314A005466F8E6E5D0A44FBEDA90A93B0C27A4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