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CEBD6BA8-939C-4FE5-8DFC-A839A6654C6A}" xr6:coauthVersionLast="47" xr6:coauthVersionMax="47" xr10:uidLastSave="{00000000-0000-0000-0000-000000000000}"/>
  <bookViews>
    <workbookView xWindow="20685" yWindow="870" windowWidth="15375" windowHeight="7875" xr2:uid="{D27357E4-DA1A-4181-892A-167F48A4E42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  <c r="E16" i="1"/>
  <c r="C11" i="1"/>
  <c r="E11" i="1" s="1"/>
  <c r="E20" i="1"/>
  <c r="C8" i="1"/>
  <c r="C9" i="1"/>
  <c r="C10" i="1"/>
  <c r="E8" i="1"/>
  <c r="E10" i="1"/>
  <c r="C12" i="1"/>
  <c r="E12" i="1" s="1"/>
  <c r="E9" i="1"/>
  <c r="D11" i="1" l="1"/>
  <c r="D8" i="1"/>
  <c r="D10" i="1"/>
  <c r="D12" i="1"/>
  <c r="E13" i="1"/>
  <c r="E25" i="1" s="1"/>
  <c r="D9" i="1"/>
</calcChain>
</file>

<file path=xl/sharedStrings.xml><?xml version="1.0" encoding="utf-8"?>
<sst xmlns="http://schemas.openxmlformats.org/spreadsheetml/2006/main" count="44" uniqueCount="44">
  <si>
    <t>CONFIDENTIAL EXHIBIT A</t>
  </si>
  <si>
    <t>Rate</t>
  </si>
  <si>
    <t>Hours</t>
  </si>
  <si>
    <t>Cost</t>
  </si>
  <si>
    <t>TOTAL</t>
  </si>
  <si>
    <t>(a) Actual attorney fees directly attributable to participation in proceeding</t>
  </si>
  <si>
    <t>(1) Davison Van Cleve Attorney - Tyler C. Pepple</t>
  </si>
  <si>
    <t>(b) Expert witness fees</t>
  </si>
  <si>
    <t xml:space="preserve">Expert Total </t>
  </si>
  <si>
    <t>(c) Apportioned wages for in-house staff directly related to participation</t>
  </si>
  <si>
    <t>(1) Not Applicable</t>
  </si>
  <si>
    <t>(d) Cost of preparing &amp; copying studies, discovery materials and filings</t>
  </si>
  <si>
    <t>(e) Travel costs directly related to participation in the proceeding</t>
  </si>
  <si>
    <t>(f) Costs of studies, supplies directly related to the proceeding; fees, transcripts</t>
  </si>
  <si>
    <t>(g) Cost of participation in workshops, informal WUTC activities prior to proceeding</t>
  </si>
  <si>
    <t>(h) Costs for outreach to vulnerable populations and highly impacted communities</t>
  </si>
  <si>
    <t>In-House Resources or Outside Funding Used for Eligible Expenses</t>
  </si>
  <si>
    <t xml:space="preserve">Amount of Fund Grant Budget </t>
  </si>
  <si>
    <t>Approved up to $</t>
  </si>
  <si>
    <t>Amount of This Request for Payment</t>
  </si>
  <si>
    <t xml:space="preserve"> </t>
  </si>
  <si>
    <t>Certification of Authorized Officer for AWEC:</t>
  </si>
  <si>
    <t>All of the above expenses are reasonable and were directly attributable to AWEC participation in representing the interests of AWEC in Docket Nos.</t>
  </si>
  <si>
    <t>Except to the extent they qualify as Eligible Expenses under (h), above, none of the above expenses are expenses for general operations, overhead, membership recruitment, fundraising or communications with members.</t>
  </si>
  <si>
    <t>AWEC declares that this is (choose one):</t>
  </si>
  <si>
    <r>
      <rPr>
        <u/>
        <sz val="10"/>
        <rFont val="Arial"/>
        <family val="2"/>
      </rPr>
      <t xml:space="preserve">  X </t>
    </r>
    <r>
      <rPr>
        <sz val="10"/>
        <rFont val="Arial"/>
        <family val="2"/>
      </rPr>
      <t xml:space="preserve"> (A) A final request for payment under this Approved Fund Grant, for the full amount of the Approved Fund Grant.</t>
    </r>
  </si>
  <si>
    <t xml:space="preserve">__  (B) A final request for all payments under this Approved Fund Grant which, combined with any previous requests for payment, is less than the amount of the Approved Issue Fund Grant.                                            </t>
  </si>
  <si>
    <t xml:space="preserve">__ (C) A request by a Prioritized Organization for interim funding and the remainder of the Approved Fund Grant should be reserved pending further requests for payment. 
</t>
  </si>
  <si>
    <t>AWEC has satisfied any other conditions for this Approved Fund Grant as set forth in the Funding Agreement.</t>
  </si>
  <si>
    <t>/s/ Bill Gaines</t>
  </si>
  <si>
    <t>Bill Gaines</t>
  </si>
  <si>
    <t>Executive Director</t>
  </si>
  <si>
    <t>Alliance of Western Energy Consumers ("AWEC")</t>
  </si>
  <si>
    <t>Eligible Expenses Billed April 2024 - December 2024</t>
  </si>
  <si>
    <t>SUBMITTED TO THE WASHINGTON UTILITIES &amp; TRANSPORTATION COMMISSION AND PACIFICORP</t>
  </si>
  <si>
    <t>REQUEST OF AWEC FOR PAYMENT OF FUND GRANT IN DOCKETS UE-220376</t>
  </si>
  <si>
    <t>Total of Eligible Expenses Billed From April 2024 through December 2024</t>
  </si>
  <si>
    <t>Amount Remaining in UE-220376 Fund Grant After this Request for Payment (if request is for Interim Funding by a Prioritized Organization)</t>
  </si>
  <si>
    <t>(2) Davison Van Cleve Attorney - Sommer J. Moser</t>
  </si>
  <si>
    <t>(3) Davison Van Cleve Attorney - Corinne O. Olson</t>
  </si>
  <si>
    <t>(4) Davison Van Cleve Paralegal - Nannette M. Moller</t>
  </si>
  <si>
    <t>(5) Davison Van Cleve Administrative Assistant - Anna V. Congdon</t>
  </si>
  <si>
    <t>1) Western Economics, LLC</t>
  </si>
  <si>
    <t>DOCKET UE-210829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</si>
</sst>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.00;[Red]&quot;$&quot;#,##0.00"/>
    <numFmt numFmtId="166" formatCode="mm/dd/yy;@"/>
    <numFmt numFmtId="167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u/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0" applyFont="1"/>
    <xf numFmtId="0" fontId="4" fillId="0" borderId="0" xfId="0" applyFont="1"/>
    <xf numFmtId="43" fontId="0" fillId="0" borderId="0" xfId="0" applyNumberFormat="1" applyAlignment="1">
      <alignment horizontal="right"/>
    </xf>
    <xf numFmtId="0" fontId="5" fillId="0" borderId="0" xfId="0" applyFont="1"/>
    <xf numFmtId="43" fontId="4" fillId="0" borderId="0" xfId="0" applyNumberFormat="1" applyFont="1" applyAlignment="1">
      <alignment horizontal="center" wrapText="1"/>
    </xf>
    <xf numFmtId="43" fontId="4" fillId="0" borderId="0" xfId="0" applyNumberFormat="1" applyFont="1" applyAlignment="1">
      <alignment horizontal="center"/>
    </xf>
    <xf numFmtId="43" fontId="6" fillId="0" borderId="0" xfId="0" applyNumberFormat="1" applyFont="1"/>
    <xf numFmtId="0" fontId="5" fillId="0" borderId="0" xfId="0" applyFont="1" applyAlignment="1">
      <alignment horizontal="left" indent="2"/>
    </xf>
    <xf numFmtId="164" fontId="0" fillId="0" borderId="0" xfId="0" applyNumberFormat="1"/>
    <xf numFmtId="164" fontId="4" fillId="0" borderId="0" xfId="0" applyNumberFormat="1" applyFont="1"/>
    <xf numFmtId="164" fontId="6" fillId="0" borderId="0" xfId="0" applyNumberFormat="1" applyFont="1"/>
    <xf numFmtId="164" fontId="0" fillId="0" borderId="0" xfId="0" applyNumberFormat="1" applyAlignment="1">
      <alignment horizontal="right"/>
    </xf>
    <xf numFmtId="43" fontId="5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43" fontId="0" fillId="0" borderId="0" xfId="0" applyNumberFormat="1"/>
    <xf numFmtId="43" fontId="5" fillId="0" borderId="0" xfId="1" applyNumberFormat="1" applyFont="1"/>
    <xf numFmtId="44" fontId="5" fillId="0" borderId="0" xfId="0" applyNumberFormat="1" applyFont="1" applyAlignment="1">
      <alignment horizontal="right"/>
    </xf>
    <xf numFmtId="39" fontId="5" fillId="0" borderId="0" xfId="0" applyNumberFormat="1" applyFont="1" applyAlignment="1">
      <alignment horizontal="right"/>
    </xf>
    <xf numFmtId="0" fontId="0" fillId="0" borderId="0" xfId="0" applyAlignment="1">
      <alignment horizontal="left" vertical="top"/>
    </xf>
    <xf numFmtId="10" fontId="0" fillId="0" borderId="0" xfId="0" applyNumberFormat="1" applyAlignment="1">
      <alignment horizontal="right"/>
    </xf>
    <xf numFmtId="164" fontId="0" fillId="2" borderId="0" xfId="0" applyNumberFormat="1" applyFill="1" applyAlignment="1">
      <alignment horizontal="right"/>
    </xf>
    <xf numFmtId="43" fontId="4" fillId="0" borderId="0" xfId="0" applyNumberFormat="1" applyFont="1" applyAlignment="1">
      <alignment horizontal="right"/>
    </xf>
    <xf numFmtId="165" fontId="4" fillId="0" borderId="0" xfId="0" applyNumberFormat="1" applyFont="1" applyAlignment="1">
      <alignment horizontal="right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4" fillId="0" borderId="0" xfId="0" applyFont="1" applyAlignment="1">
      <alignment horizontal="left" wrapText="1"/>
    </xf>
    <xf numFmtId="167" fontId="0" fillId="0" borderId="0" xfId="0" applyNumberFormat="1"/>
    <xf numFmtId="4" fontId="0" fillId="0" borderId="0" xfId="0" applyNumberFormat="1"/>
    <xf numFmtId="0" fontId="3" fillId="0" borderId="0" xfId="0" applyFont="1"/>
    <xf numFmtId="166" fontId="5" fillId="0" borderId="1" xfId="0" applyNumberFormat="1" applyFont="1" applyBorder="1" applyAlignment="1">
      <alignment horizontal="left"/>
    </xf>
    <xf numFmtId="0" fontId="8" fillId="0" borderId="1" xfId="0" applyFont="1" applyBorder="1"/>
    <xf numFmtId="14" fontId="5" fillId="0" borderId="0" xfId="0" applyNumberFormat="1" applyFont="1" applyAlignment="1">
      <alignment horizontal="left"/>
    </xf>
    <xf numFmtId="43" fontId="5" fillId="0" borderId="0" xfId="0" applyNumberFormat="1" applyFont="1" applyAlignment="1">
      <alignment horizontal="center"/>
    </xf>
  </cellXfs>
  <cellStyles count="2">
    <cellStyle name="Normal" xfId="0" builtinId="0"/>
    <cellStyle name="Normal 3" xfId="1" xr:uid="{105BA4D2-4E36-45B4-A2FF-2B5E56CC92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3016A-F5DB-4C36-90C9-75FBFC78B957}">
  <dimension ref="A1:H50"/>
  <sheetViews>
    <sheetView tabSelected="1" workbookViewId="0">
      <selection activeCell="A45" sqref="A45:A50"/>
    </sheetView>
  </sheetViews>
  <sheetFormatPr defaultRowHeight="15" x14ac:dyDescent="0.25"/>
  <cols>
    <col min="1" max="1" width="87" customWidth="1"/>
    <col min="2" max="2" width="10.42578125" style="3" customWidth="1"/>
    <col min="3" max="3" width="10.140625" style="3" customWidth="1"/>
    <col min="4" max="4" width="11.85546875" style="3" customWidth="1"/>
    <col min="5" max="5" width="13.28515625" style="3" customWidth="1"/>
    <col min="6" max="6" width="17.140625" customWidth="1"/>
    <col min="7" max="7" width="12.140625" customWidth="1"/>
  </cols>
  <sheetData>
    <row r="1" spans="1:8" ht="15.75" x14ac:dyDescent="0.25">
      <c r="A1" s="1" t="s">
        <v>0</v>
      </c>
      <c r="B1" s="1"/>
      <c r="C1" s="1"/>
      <c r="D1" s="1"/>
      <c r="E1" s="1"/>
    </row>
    <row r="2" spans="1:8" ht="15.75" x14ac:dyDescent="0.25">
      <c r="A2" s="33" t="s">
        <v>35</v>
      </c>
      <c r="B2" s="2"/>
      <c r="C2" s="2"/>
      <c r="D2" s="2"/>
      <c r="E2" s="2"/>
    </row>
    <row r="3" spans="1:8" x14ac:dyDescent="0.25">
      <c r="A3" s="2" t="s">
        <v>34</v>
      </c>
      <c r="B3" s="2"/>
      <c r="C3" s="2"/>
      <c r="D3" s="2"/>
      <c r="E3" s="2"/>
    </row>
    <row r="5" spans="1:8" x14ac:dyDescent="0.25">
      <c r="A5" s="4" t="s">
        <v>33</v>
      </c>
      <c r="B5" s="37" t="s">
        <v>43</v>
      </c>
      <c r="C5" s="37"/>
      <c r="D5" s="37"/>
      <c r="E5" s="37"/>
      <c r="F5" s="4"/>
    </row>
    <row r="6" spans="1:8" x14ac:dyDescent="0.25">
      <c r="A6" s="2"/>
      <c r="B6" s="5" t="s">
        <v>1</v>
      </c>
      <c r="C6" s="6" t="s">
        <v>2</v>
      </c>
      <c r="D6" s="6" t="s">
        <v>3</v>
      </c>
      <c r="E6" s="6" t="s">
        <v>4</v>
      </c>
    </row>
    <row r="7" spans="1:8" x14ac:dyDescent="0.25">
      <c r="A7" s="2" t="s">
        <v>5</v>
      </c>
      <c r="E7" s="7"/>
    </row>
    <row r="8" spans="1:8" x14ac:dyDescent="0.25">
      <c r="A8" s="8" t="s">
        <v>6</v>
      </c>
      <c r="B8" s="3">
        <v>325</v>
      </c>
      <c r="C8" s="3">
        <f>SUM(2.3+0.2+0.9+1.1)</f>
        <v>4.5</v>
      </c>
      <c r="D8" s="9">
        <f t="shared" ref="D8:D12" si="0">SUM(B8*C8)</f>
        <v>1462.5</v>
      </c>
      <c r="E8" s="9">
        <f t="shared" ref="E8:E12" si="1">SUM(B8*C8)</f>
        <v>1462.5</v>
      </c>
    </row>
    <row r="9" spans="1:8" x14ac:dyDescent="0.25">
      <c r="A9" s="8" t="s">
        <v>38</v>
      </c>
      <c r="B9" s="3">
        <v>325</v>
      </c>
      <c r="C9" s="3">
        <f>SUM(1.5+7.1+2.3+10.9+7.2+6.3+19.6+16.3)</f>
        <v>71.2</v>
      </c>
      <c r="D9" s="9">
        <f t="shared" si="0"/>
        <v>23140</v>
      </c>
      <c r="E9" s="9">
        <f t="shared" si="1"/>
        <v>23140</v>
      </c>
    </row>
    <row r="10" spans="1:8" x14ac:dyDescent="0.25">
      <c r="A10" s="8" t="s">
        <v>39</v>
      </c>
      <c r="B10" s="3">
        <v>275</v>
      </c>
      <c r="C10" s="3">
        <f>SUM(3.1+4.8+3.8+8.5+8+1.5+1.5+5.2)</f>
        <v>36.4</v>
      </c>
      <c r="D10" s="9">
        <f t="shared" si="0"/>
        <v>10010</v>
      </c>
      <c r="E10" s="9">
        <f t="shared" si="1"/>
        <v>10010</v>
      </c>
    </row>
    <row r="11" spans="1:8" x14ac:dyDescent="0.25">
      <c r="A11" s="8" t="s">
        <v>40</v>
      </c>
      <c r="B11" s="3">
        <v>200</v>
      </c>
      <c r="C11" s="3">
        <f>SUM(2+1+1.5+4.4+2.2)</f>
        <v>11.100000000000001</v>
      </c>
      <c r="D11" s="9">
        <f t="shared" si="0"/>
        <v>2220.0000000000005</v>
      </c>
      <c r="E11" s="9">
        <f t="shared" si="1"/>
        <v>2220.0000000000005</v>
      </c>
    </row>
    <row r="12" spans="1:8" x14ac:dyDescent="0.25">
      <c r="A12" s="8" t="s">
        <v>41</v>
      </c>
      <c r="B12" s="3">
        <v>200</v>
      </c>
      <c r="C12" s="3">
        <f>SUM(2)</f>
        <v>2</v>
      </c>
      <c r="D12" s="9">
        <f t="shared" si="0"/>
        <v>400</v>
      </c>
      <c r="E12" s="9">
        <f t="shared" si="1"/>
        <v>400</v>
      </c>
    </row>
    <row r="13" spans="1:8" x14ac:dyDescent="0.25">
      <c r="A13" s="8"/>
      <c r="E13" s="10">
        <f>SUM(E8:E12)</f>
        <v>37232.5</v>
      </c>
    </row>
    <row r="14" spans="1:8" x14ac:dyDescent="0.25">
      <c r="A14" s="2" t="s">
        <v>7</v>
      </c>
      <c r="E14" s="11"/>
    </row>
    <row r="15" spans="1:8" x14ac:dyDescent="0.25">
      <c r="A15" s="8" t="s">
        <v>42</v>
      </c>
      <c r="D15" s="12"/>
      <c r="E15" s="12">
        <v>208</v>
      </c>
    </row>
    <row r="16" spans="1:8" x14ac:dyDescent="0.25">
      <c r="A16" s="8" t="s">
        <v>8</v>
      </c>
      <c r="B16" s="13"/>
      <c r="C16" s="13"/>
      <c r="D16" s="13"/>
      <c r="E16" s="14">
        <f>SUM(E15)</f>
        <v>208</v>
      </c>
      <c r="F16" s="4"/>
      <c r="G16" s="4"/>
      <c r="H16" s="4"/>
    </row>
    <row r="17" spans="1:8" x14ac:dyDescent="0.25">
      <c r="A17" s="8"/>
      <c r="B17" s="13"/>
      <c r="C17" s="13"/>
      <c r="D17" s="13"/>
      <c r="E17" s="14"/>
      <c r="F17" s="4"/>
      <c r="G17" s="4"/>
      <c r="H17" s="4"/>
    </row>
    <row r="18" spans="1:8" x14ac:dyDescent="0.25">
      <c r="A18" s="2" t="s">
        <v>9</v>
      </c>
      <c r="E18" s="15"/>
    </row>
    <row r="19" spans="1:8" x14ac:dyDescent="0.25">
      <c r="A19" s="8" t="s">
        <v>10</v>
      </c>
      <c r="E19" s="16"/>
    </row>
    <row r="20" spans="1:8" x14ac:dyDescent="0.25">
      <c r="A20" s="2" t="s">
        <v>11</v>
      </c>
      <c r="E20" s="9">
        <f>SUM(14.6+7.56+6.2+106.26)</f>
        <v>134.62</v>
      </c>
    </row>
    <row r="21" spans="1:8" x14ac:dyDescent="0.25">
      <c r="A21" s="2" t="s">
        <v>12</v>
      </c>
      <c r="E21" s="12">
        <v>160.80000000000001</v>
      </c>
    </row>
    <row r="22" spans="1:8" x14ac:dyDescent="0.25">
      <c r="A22" s="2" t="s">
        <v>13</v>
      </c>
      <c r="E22" s="9">
        <v>1545.5</v>
      </c>
    </row>
    <row r="23" spans="1:8" x14ac:dyDescent="0.25">
      <c r="A23" s="2" t="s">
        <v>14</v>
      </c>
      <c r="D23" s="17"/>
      <c r="E23" s="10"/>
    </row>
    <row r="24" spans="1:8" x14ac:dyDescent="0.25">
      <c r="A24" s="2" t="s">
        <v>15</v>
      </c>
      <c r="D24" s="17"/>
      <c r="E24" s="10"/>
    </row>
    <row r="25" spans="1:8" x14ac:dyDescent="0.25">
      <c r="A25" s="2" t="s">
        <v>36</v>
      </c>
      <c r="B25" s="18"/>
      <c r="C25" s="17"/>
      <c r="D25" s="19"/>
      <c r="E25" s="14">
        <f>SUM(E13+E16+E20)</f>
        <v>37575.120000000003</v>
      </c>
    </row>
    <row r="26" spans="1:8" x14ac:dyDescent="0.25">
      <c r="A26" s="2" t="s">
        <v>16</v>
      </c>
      <c r="B26" s="19"/>
      <c r="C26" s="19"/>
      <c r="D26" s="20"/>
      <c r="E26" s="21">
        <f>SUM(E25-36000)</f>
        <v>1575.1200000000026</v>
      </c>
    </row>
    <row r="27" spans="1:8" x14ac:dyDescent="0.25">
      <c r="A27" s="19"/>
      <c r="B27" s="15"/>
      <c r="E27" s="20"/>
    </row>
    <row r="28" spans="1:8" x14ac:dyDescent="0.25">
      <c r="A28" s="2" t="s">
        <v>17</v>
      </c>
      <c r="D28" s="22" t="s">
        <v>18</v>
      </c>
      <c r="E28" s="23">
        <v>36000</v>
      </c>
    </row>
    <row r="29" spans="1:8" x14ac:dyDescent="0.25">
      <c r="A29" s="2" t="s">
        <v>19</v>
      </c>
      <c r="E29" s="23">
        <v>36000</v>
      </c>
    </row>
    <row r="30" spans="1:8" ht="26.25" x14ac:dyDescent="0.25">
      <c r="A30" s="24" t="s">
        <v>37</v>
      </c>
      <c r="E30" s="10">
        <v>0</v>
      </c>
    </row>
    <row r="31" spans="1:8" x14ac:dyDescent="0.25">
      <c r="A31" s="2" t="s">
        <v>20</v>
      </c>
      <c r="E31" s="23"/>
    </row>
    <row r="32" spans="1:8" x14ac:dyDescent="0.25">
      <c r="A32" s="2"/>
    </row>
    <row r="33" spans="1:8" x14ac:dyDescent="0.25">
      <c r="A33" s="2" t="s">
        <v>21</v>
      </c>
      <c r="D33" s="25"/>
      <c r="E33" s="25"/>
    </row>
    <row r="34" spans="1:8" ht="26.25" x14ac:dyDescent="0.25">
      <c r="A34" s="26" t="s">
        <v>22</v>
      </c>
      <c r="B34" s="25"/>
      <c r="C34" s="25"/>
      <c r="D34" s="27"/>
      <c r="E34" s="27"/>
    </row>
    <row r="35" spans="1:8" ht="39" x14ac:dyDescent="0.25">
      <c r="A35" s="27" t="s">
        <v>23</v>
      </c>
      <c r="B35" s="27"/>
      <c r="C35" s="27"/>
      <c r="D35" s="27"/>
      <c r="E35" s="27"/>
    </row>
    <row r="36" spans="1:8" x14ac:dyDescent="0.25">
      <c r="A36" s="27"/>
      <c r="B36" s="27"/>
      <c r="C36" s="27"/>
      <c r="D36" s="27"/>
      <c r="E36" s="27"/>
    </row>
    <row r="37" spans="1:8" x14ac:dyDescent="0.25">
      <c r="A37" s="27" t="s">
        <v>24</v>
      </c>
      <c r="B37" s="27"/>
      <c r="C37" s="27"/>
      <c r="D37" s="27"/>
      <c r="E37" s="27"/>
    </row>
    <row r="38" spans="1:8" x14ac:dyDescent="0.25">
      <c r="A38" s="27"/>
      <c r="B38" s="27"/>
      <c r="C38" s="27"/>
      <c r="D38" s="28"/>
      <c r="E38" s="28"/>
    </row>
    <row r="39" spans="1:8" ht="25.5" x14ac:dyDescent="0.25">
      <c r="A39" s="28" t="s">
        <v>25</v>
      </c>
      <c r="B39" s="28"/>
      <c r="C39" s="28"/>
      <c r="D39" s="28"/>
      <c r="E39" s="28"/>
      <c r="F39" s="29"/>
      <c r="G39" s="29"/>
      <c r="H39" s="29"/>
    </row>
    <row r="40" spans="1:8" ht="25.5" x14ac:dyDescent="0.25">
      <c r="A40" s="28" t="s">
        <v>26</v>
      </c>
      <c r="B40" s="28"/>
      <c r="C40" s="28"/>
      <c r="D40" s="28"/>
      <c r="E40" s="28"/>
      <c r="F40" s="29"/>
      <c r="G40" s="29"/>
      <c r="H40" s="29"/>
    </row>
    <row r="41" spans="1:8" ht="38.25" x14ac:dyDescent="0.25">
      <c r="A41" s="28" t="s">
        <v>27</v>
      </c>
      <c r="B41" s="28"/>
      <c r="C41" s="28"/>
      <c r="D41" s="24"/>
      <c r="E41" s="24"/>
      <c r="F41" s="29"/>
      <c r="G41" s="29"/>
      <c r="H41" s="29"/>
    </row>
    <row r="42" spans="1:8" ht="26.25" x14ac:dyDescent="0.25">
      <c r="A42" s="24" t="s">
        <v>28</v>
      </c>
      <c r="B42" s="24"/>
      <c r="C42" s="24"/>
      <c r="D42" s="30"/>
      <c r="E42" s="30"/>
    </row>
    <row r="43" spans="1:8" x14ac:dyDescent="0.25">
      <c r="A43" s="30"/>
      <c r="B43" s="30"/>
      <c r="C43" s="30"/>
      <c r="D43" s="30"/>
      <c r="E43" s="30"/>
    </row>
    <row r="44" spans="1:8" x14ac:dyDescent="0.25">
      <c r="A44" s="30"/>
      <c r="B44" s="30"/>
      <c r="C44" s="30"/>
    </row>
    <row r="45" spans="1:8" x14ac:dyDescent="0.25">
      <c r="A45" s="34">
        <v>45849</v>
      </c>
      <c r="D45" s="31"/>
      <c r="E45" s="32"/>
    </row>
    <row r="46" spans="1:8" x14ac:dyDescent="0.25">
      <c r="B46" s="31"/>
      <c r="C46" s="31"/>
    </row>
    <row r="47" spans="1:8" x14ac:dyDescent="0.25">
      <c r="A47" s="35" t="s">
        <v>29</v>
      </c>
    </row>
    <row r="48" spans="1:8" x14ac:dyDescent="0.25">
      <c r="A48" s="36" t="s">
        <v>30</v>
      </c>
    </row>
    <row r="49" spans="1:1" x14ac:dyDescent="0.25">
      <c r="A49" s="4" t="s">
        <v>31</v>
      </c>
    </row>
    <row r="50" spans="1:1" x14ac:dyDescent="0.25">
      <c r="A50" s="4" t="s">
        <v>32</v>
      </c>
    </row>
  </sheetData>
  <mergeCells count="1">
    <mergeCell ref="B5:E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C72E5D22E394D4DB7434C6DBCF5FAC0" ma:contentTypeVersion="44" ma:contentTypeDescription="" ma:contentTypeScope="" ma:versionID="f7bccf6ad2485618662af5cc389d7f2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Document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140</IndustryCode>
    <CaseStatus xmlns="dc463f71-b30c-4ab2-9473-d307f9d35888">Formal</CaseStatus>
    <OpenedDate xmlns="dc463f71-b30c-4ab2-9473-d307f9d35888">2021-11-01T07:00:00+00:00</OpenedDate>
    <SignificantOrder xmlns="dc463f71-b30c-4ab2-9473-d307f9d35888">false</SignificantOrder>
    <Date1 xmlns="dc463f71-b30c-4ab2-9473-d307f9d35888">2025-07-14T07:00:00+00:00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210829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503EAB9-9D7F-44AD-A9C7-D20107D10C80}"/>
</file>

<file path=customXml/itemProps2.xml><?xml version="1.0" encoding="utf-8"?>
<ds:datastoreItem xmlns:ds="http://schemas.openxmlformats.org/officeDocument/2006/customXml" ds:itemID="{FFAD5D29-B52B-4B90-AC29-FDB07E605B2B}"/>
</file>

<file path=customXml/itemProps3.xml><?xml version="1.0" encoding="utf-8"?>
<ds:datastoreItem xmlns:ds="http://schemas.openxmlformats.org/officeDocument/2006/customXml" ds:itemID="{8E6E6E08-0C02-4BFC-A387-AF6A860A892E}"/>
</file>

<file path=customXml/itemProps4.xml><?xml version="1.0" encoding="utf-8"?>
<ds:datastoreItem xmlns:ds="http://schemas.openxmlformats.org/officeDocument/2006/customXml" ds:itemID="{114E9060-4A8A-46B0-BCAC-5A00102EA4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Congdon</dc:creator>
  <cp:lastModifiedBy>Booth, Avery (UTC)</cp:lastModifiedBy>
  <dcterms:created xsi:type="dcterms:W3CDTF">2025-07-11T23:25:25Z</dcterms:created>
  <dcterms:modified xsi:type="dcterms:W3CDTF">2025-07-14T23:12:16Z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0x0101006E56B4D1795A2E4DB2F0B01679ED314A00EC72E5D22E394D4DB7434C6DBCF5FAC0</vt:lpwstr>
  </property>
  <property fmtid="{D5CDD505-2E9C-101B-9397-08002B2CF9AE}" pid="3" name="_docset_NoMedatataSyncRequired">
    <vt:lpwstr>False</vt:lpwstr>
  </property>
</Properties>
</file>