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7. July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4" i="2" l="1"/>
  <c r="D66" i="2"/>
  <c r="D46" i="2"/>
  <c r="D18" i="2"/>
  <c r="D19" i="2" s="1"/>
  <c r="D37" i="2" l="1"/>
  <c r="D28" i="2" l="1"/>
  <c r="D85" i="2" l="1"/>
  <c r="D80" i="2"/>
  <c r="D73" i="2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<sst xmlns="http://schemas.openxmlformats.org/spreadsheetml/2006/main" count="78" uniqueCount="34">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</sst>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89</xdr:row>
      <xdr:rowOff>50800</xdr:rowOff>
    </xdr:from>
    <xdr:to>
      <xdr:col>12</xdr:col>
      <xdr:colOff>457200</xdr:colOff>
      <xdr:row>114</xdr:row>
      <xdr:rowOff>130433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1931650"/>
          <a:ext cx="8229600" cy="350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24" sqref="D24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 t="s">
        <v>33</v>
      </c>
      <c r="B3" s="57" t="s">
        <v>26</v>
      </c>
      <c r="C3" s="57"/>
      <c r="D3" s="57"/>
    </row>
    <row r="4" spans="1:13" x14ac:dyDescent="0.25">
      <c r="A4" s="56">
        <v>2021</v>
      </c>
      <c r="B4" s="57"/>
      <c r="C4" s="57"/>
      <c r="D4" s="57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44377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529034.66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-78754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1426.26</v>
      </c>
      <c r="E16" s="15"/>
      <c r="F16" s="16"/>
    </row>
    <row r="17" spans="1:14" x14ac:dyDescent="0.25">
      <c r="A17" s="6"/>
      <c r="B17" s="6" t="s">
        <v>6</v>
      </c>
      <c r="C17" s="6"/>
      <c r="D17" s="19">
        <v>-2357.62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-79685.36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449349.30000000005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4684906.01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-649837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6243.49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23154.26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-620439.25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4064466.76</v>
      </c>
      <c r="E29" s="15"/>
      <c r="F29" s="18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49816644.350000009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-786547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119422.99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-667124.01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49149520.340000011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-9991213.8200000003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5933103.2800000003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5933103.2800000003</v>
      </c>
      <c r="E55" s="15"/>
    </row>
    <row r="56" spans="1:14" x14ac:dyDescent="0.25">
      <c r="A56" s="6"/>
      <c r="B56" s="6" t="s">
        <v>8</v>
      </c>
      <c r="C56" s="6"/>
      <c r="D56" s="35">
        <f>+D55+D50</f>
        <v>-4058110.54</v>
      </c>
      <c r="E56" s="1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1547590.76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-1853757.32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-1853757.32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-306166.56000000006</v>
      </c>
      <c r="E67" s="1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119996.59999999999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-26160.57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-26160.57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93836.03</v>
      </c>
      <c r="E74" s="15"/>
      <c r="F74" s="2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27789.81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3968.91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3968.91</v>
      </c>
      <c r="E80" s="15"/>
      <c r="M80" s="15"/>
    </row>
    <row r="81" spans="1:7" x14ac:dyDescent="0.25">
      <c r="A81" s="6"/>
      <c r="B81" s="6" t="s">
        <v>8</v>
      </c>
      <c r="C81" s="6"/>
      <c r="D81" s="35">
        <f>+D80+D77</f>
        <v>31758.720000000001</v>
      </c>
      <c r="E81" s="15"/>
    </row>
    <row r="82" spans="1:7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5">
      <c r="A84" s="6"/>
      <c r="B84" s="6" t="s">
        <v>2</v>
      </c>
      <c r="C84" s="6"/>
      <c r="D84" s="42">
        <f>SUMIF($B$1:$B$81,B84,$D$1:$D$81)</f>
        <v>46734748.370000012</v>
      </c>
      <c r="E84" s="15"/>
      <c r="F84" s="43">
        <f>SUM(D12,D22,D32,D50,D59,D70,D77)</f>
        <v>-3081895.9800000004</v>
      </c>
      <c r="G84" s="44">
        <f>+F84-D84</f>
        <v>-49816644.350000009</v>
      </c>
    </row>
    <row r="85" spans="1:7" s="27" customFormat="1" x14ac:dyDescent="0.25">
      <c r="A85" s="6"/>
      <c r="B85" s="6" t="s">
        <v>7</v>
      </c>
      <c r="C85" s="6"/>
      <c r="D85" s="45">
        <f>SUMIF($B$1:$B$81,B85,$D$1:$D$81)</f>
        <v>2689905.68</v>
      </c>
      <c r="E85" s="15"/>
      <c r="F85" s="46">
        <f>SUM(D18+D28+D37+D55+D66+D73+D80)</f>
        <v>3357029.69</v>
      </c>
      <c r="G85" s="44">
        <f t="shared" ref="G85:G88" si="0">+F85-D85</f>
        <v>667124.00999999978</v>
      </c>
    </row>
    <row r="86" spans="1:7" ht="11" thickBot="1" x14ac:dyDescent="0.3">
      <c r="A86" s="6"/>
      <c r="B86" s="6" t="s">
        <v>8</v>
      </c>
      <c r="C86" s="6"/>
      <c r="D86" s="47">
        <f>SUMIF($B$1:$B$81,B86,$D$1:$D$81)</f>
        <v>49424654.050000012</v>
      </c>
      <c r="E86" s="15"/>
      <c r="F86" s="43">
        <f>SUM(F84:F85)</f>
        <v>275133.7099999995</v>
      </c>
      <c r="G86" s="44">
        <f t="shared" si="0"/>
        <v>-49149520.340000011</v>
      </c>
    </row>
    <row r="87" spans="1:7" thickTop="1" x14ac:dyDescent="0.2">
      <c r="A87" s="6" t="s">
        <v>17</v>
      </c>
      <c r="B87" s="6"/>
      <c r="C87" s="6"/>
      <c r="D87" s="48">
        <f>+D19+D29+D38+D47</f>
        <v>53663336.400000013</v>
      </c>
      <c r="E87" s="15"/>
      <c r="F87" s="48">
        <f>+D19+D29+D38</f>
        <v>4513816.0599999996</v>
      </c>
      <c r="G87" s="44">
        <f t="shared" si="0"/>
        <v>-49149520.340000011</v>
      </c>
    </row>
    <row r="88" spans="1:7" ht="11" thickBot="1" x14ac:dyDescent="0.3">
      <c r="A88" s="6" t="s">
        <v>18</v>
      </c>
      <c r="B88" s="6"/>
      <c r="C88" s="6"/>
      <c r="D88" s="49">
        <f>+D81+D74+D67+D56</f>
        <v>-4238682.3499999996</v>
      </c>
      <c r="E88" s="15"/>
      <c r="F88" s="43">
        <f>+F86-F87</f>
        <v>-4238682.3499999996</v>
      </c>
      <c r="G88" s="44">
        <f t="shared" si="0"/>
        <v>0</v>
      </c>
    </row>
    <row r="89" spans="1:7" ht="11" thickTop="1" x14ac:dyDescent="0.25">
      <c r="A89" s="6"/>
      <c r="B89" s="6"/>
      <c r="C89" s="6"/>
      <c r="E89" s="15"/>
    </row>
    <row r="90" spans="1:7" x14ac:dyDescent="0.25">
      <c r="A90" s="6"/>
      <c r="B90" s="6"/>
      <c r="C90" s="6"/>
      <c r="E90" s="15"/>
    </row>
    <row r="91" spans="1:7" s="26" customFormat="1" x14ac:dyDescent="0.25">
      <c r="A91" s="6"/>
      <c r="B91" s="6"/>
      <c r="C91" s="6"/>
      <c r="D91" s="4"/>
      <c r="E91" s="15"/>
      <c r="F91" s="2"/>
      <c r="G91" s="1"/>
    </row>
    <row r="92" spans="1:7" s="27" customFormat="1" x14ac:dyDescent="0.25">
      <c r="A92" s="6"/>
      <c r="B92" s="6"/>
      <c r="C92" s="6"/>
      <c r="D92" s="4"/>
      <c r="E92" s="15"/>
      <c r="F92" s="2"/>
      <c r="G92" s="1"/>
    </row>
    <row r="93" spans="1:7" x14ac:dyDescent="0.25">
      <c r="A93" s="6"/>
      <c r="B93" s="6"/>
      <c r="C93" s="6"/>
      <c r="E93" s="15"/>
    </row>
    <row r="94" spans="1:7" x14ac:dyDescent="0.25">
      <c r="A94" s="6"/>
      <c r="B94" s="6"/>
      <c r="C94" s="6"/>
      <c r="E94" s="15"/>
    </row>
    <row r="95" spans="1:7" x14ac:dyDescent="0.25">
      <c r="A95" s="6"/>
      <c r="B95" s="6"/>
      <c r="C95" s="6"/>
      <c r="E95" s="15"/>
    </row>
    <row r="96" spans="1:7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1884C62-5A43-4672-9310-E2DAA9167559}"/>
</file>

<file path=customXml/itemProps3.xml><?xml version="1.0" encoding="utf-8"?>
<ds:datastoreItem xmlns:ds="http://schemas.openxmlformats.org/officeDocument/2006/customXml" ds:itemID="{512EF825-BCC5-4EF9-A6A6-D7F5962E0C69}"/>
</file>

<file path=customXml/itemProps4.xml><?xml version="1.0" encoding="utf-8"?>
<ds:datastoreItem xmlns:ds="http://schemas.openxmlformats.org/officeDocument/2006/customXml" ds:itemID="{71355735-2D23-497B-975C-2F29B7D0DB3D}"/>
</file>

<file path=customXml/itemProps5.xml><?xml version="1.0" encoding="utf-8"?>
<ds:datastoreItem xmlns:ds="http://schemas.openxmlformats.org/officeDocument/2006/customXml" ds:itemID="{13D6C457-EF04-4A5E-8E04-AC83AF9EA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2021-07-07T20:46:50Z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