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27975" windowHeight="12840"/>
  </bookViews>
  <sheets>
    <sheet name="JAP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ec03">[3]BS!$T$7:$T$3582</definedName>
    <definedName name="_Dec04">[4]BS!$AC$7:$AC$3580</definedName>
    <definedName name="_End">[7]BS!#REF!</definedName>
    <definedName name="_Feb04">[4]BS!$S$7:$S$3582</definedName>
    <definedName name="_Feb05">[7]BS!#REF!</definedName>
    <definedName name="_Fill">[8]model!#REF!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Sep03">[3]BS!$Q$7:$Q$3582</definedName>
    <definedName name="_Sep04">[4]BS!$Z$7:$Z$3582</definedName>
    <definedName name="_Sep05">[7]BS!#REF!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ug03AMA">[5]BS!#REF!</definedName>
    <definedName name="Aug04AMA">[4]BS!$AK$7:$AK$3582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[8]model!#REF!</definedName>
    <definedName name="BD">[10]model!#REF!</definedName>
    <definedName name="BEP">[8]model!#REF!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>#REF!</definedName>
    <definedName name="CL_RT2">'[11]Transp Data'!$A$6:$C$81</definedName>
    <definedName name="COLHOUSE">[8]model!#REF!</definedName>
    <definedName name="COLXFER">[8]model!#REF!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[9]Assumptions!$I$65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[7]BS!#REF!</definedName>
    <definedName name="ElRBLine">[4]BS!$AQ$7:$AQ$3303</definedName>
    <definedName name="EMPLBENE">#REF!</definedName>
    <definedName name="EndDate">[9]Assumptions!$C$11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[16]Inputs!$E$112</definedName>
    <definedName name="FEDERAL_INCOME_TAX">#REF!</definedName>
    <definedName name="FedTaxRate">[9]Assumptions!$C$33</definedName>
    <definedName name="FF">#REF!</definedName>
    <definedName name="FIELDCHRG">#REF!</definedName>
    <definedName name="Final">#REF!</definedName>
    <definedName name="FIT">'[17]2.29'!#REF!</definedName>
    <definedName name="Fuel">#REF!</definedName>
    <definedName name="GasRBLine">[4]BS!$AS$7:$AS$3631</definedName>
    <definedName name="GasWC_LineItem">[4]BS!$AR$7:$AR$3631</definedName>
    <definedName name="GeoDate">'[13]Dispatch Cases'!#REF!</definedName>
    <definedName name="graph">#REF!</definedName>
    <definedName name="HydroCap">#REF!</definedName>
    <definedName name="HydroGen">[13]Dispatch!#REF!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[5]BS!#REF!</definedName>
    <definedName name="Jul04AMA">[4]BS!$AJ$7:$AJ$3582</definedName>
    <definedName name="Jul05AMA">[7]BS!#REF!</definedName>
    <definedName name="Jun03AMA">[5]BS!#REF!</definedName>
    <definedName name="Jun04AMA">[4]BS!$AI$7:$AI$3582</definedName>
    <definedName name="Jun05AMA">[7]BS!#REF!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ERGER_COST">[20]Sheet1!$AF$3:$AJ$28</definedName>
    <definedName name="MERGERCOSTS">[21]model!#REF!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>[6]DT_A_AMW93!#REF!</definedName>
    <definedName name="OBCLEASE">#REF!</definedName>
    <definedName name="Oct03AMA">[3]BS!$AH$7:$AH$3582</definedName>
    <definedName name="Oct04AMA">[4]BS!$AM$7:$AM$3582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[9]Assumptions!$I$56</definedName>
    <definedName name="PreTaxWACC">[9]Assumptions!$I$62</definedName>
    <definedName name="PriceCaseTable">#REF!</definedName>
    <definedName name="Prices_Aurora">'[15]Monthly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[24]IPOA2002!#REF!</definedName>
    <definedName name="qqq" localSheetId="0" hidden="1">{#N/A,#N/A,FALSE,"schA"}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[6]DT_A_AMW93!#REF!</definedName>
    <definedName name="Sep03AMA">[3]BS!$AG$7:$AG$3582</definedName>
    <definedName name="Sep04AMA">[4]BS!$AL$7:$AL$3582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[9]Assumptions!$C$9</definedName>
    <definedName name="STORM">#REF!</definedName>
    <definedName name="SUMMARY">#REF!</definedName>
    <definedName name="SWSales_MWH">[6]DT_A_AMW93!#REF!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>#REF!</definedName>
    <definedName name="TenaskaShare">[13]Dispatch!#REF!</definedName>
    <definedName name="Test">[7]BS!#REF!</definedName>
    <definedName name="TESTYEAR">#REF!</definedName>
    <definedName name="Therm_upload">#REF!</definedName>
    <definedName name="ThermalBookLife">[9]Assumptions!$C$25</definedName>
    <definedName name="therms">#REF!</definedName>
    <definedName name="THM_ALL_YEARS">#REF!</definedName>
    <definedName name="Title">[9]Assumptions!$A$1</definedName>
    <definedName name="TopLeft">#REF!</definedName>
    <definedName name="TRADING_NET">[6]DT_A_DOL93!#REF!</definedName>
    <definedName name="tran_revenue">#REF!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0" hidden="1">{#N/A,#N/A,FALSE,"Coversheet";#N/A,#N/A,FALSE,"QA"}</definedName>
    <definedName name="v" hidden="1">{#N/A,#N/A,FALSE,"Coversheet";#N/A,#N/A,FALSE,"QA"}</definedName>
    <definedName name="VOMEsc">[9]Assumptions!$C$21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[8]model!#REF!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'[26]Dispatch Cases'!#REF!</definedName>
    <definedName name="WRKCAP">[8]model!#REF!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z" localSheetId="0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1" i="1"/>
  <c r="A12"/>
  <c r="A13" s="1"/>
  <c r="A14" s="1"/>
  <c r="P13"/>
  <c r="E14" s="1"/>
  <c r="D14"/>
  <c r="F14"/>
  <c r="H14"/>
  <c r="J14"/>
  <c r="L14"/>
  <c r="N14"/>
  <c r="P17"/>
  <c r="E18" s="1"/>
  <c r="D18"/>
  <c r="F18"/>
  <c r="H18"/>
  <c r="J18"/>
  <c r="L18"/>
  <c r="N18"/>
  <c r="D23"/>
  <c r="F23"/>
  <c r="H23"/>
  <c r="J23"/>
  <c r="L23"/>
  <c r="N23"/>
  <c r="D26"/>
  <c r="F26"/>
  <c r="H26"/>
  <c r="J26"/>
  <c r="L26"/>
  <c r="N26"/>
  <c r="D29"/>
  <c r="F29"/>
  <c r="H29"/>
  <c r="J29"/>
  <c r="L29"/>
  <c r="N29"/>
  <c r="D32"/>
  <c r="F32"/>
  <c r="H32"/>
  <c r="J32"/>
  <c r="L32"/>
  <c r="N32"/>
  <c r="D35"/>
  <c r="F35"/>
  <c r="H35"/>
  <c r="J35"/>
  <c r="L35"/>
  <c r="N35"/>
  <c r="D39"/>
  <c r="F39"/>
  <c r="H39"/>
  <c r="J39"/>
  <c r="L39"/>
  <c r="N39"/>
  <c r="D42"/>
  <c r="F42"/>
  <c r="H42"/>
  <c r="J42"/>
  <c r="L42"/>
  <c r="N42"/>
  <c r="D45"/>
  <c r="F45"/>
  <c r="H45"/>
  <c r="J45"/>
  <c r="L45"/>
  <c r="N45"/>
  <c r="D48"/>
  <c r="F48"/>
  <c r="H48"/>
  <c r="J48"/>
  <c r="L48"/>
  <c r="N48"/>
  <c r="D51"/>
  <c r="F51"/>
  <c r="H51"/>
  <c r="J51"/>
  <c r="L51"/>
  <c r="N51"/>
  <c r="E39" l="1"/>
  <c r="E42"/>
  <c r="E45"/>
  <c r="E48"/>
  <c r="E51"/>
  <c r="A15"/>
  <c r="A16" s="1"/>
  <c r="A17" s="1"/>
  <c r="A18" s="1"/>
  <c r="E23"/>
  <c r="E26"/>
  <c r="E29"/>
  <c r="E32"/>
  <c r="E35"/>
  <c r="O18"/>
  <c r="M18"/>
  <c r="K18"/>
  <c r="I18"/>
  <c r="G18"/>
  <c r="O14"/>
  <c r="M14"/>
  <c r="K14"/>
  <c r="I14"/>
  <c r="G14"/>
  <c r="G23" l="1"/>
  <c r="P23" s="1"/>
  <c r="G26"/>
  <c r="G29"/>
  <c r="G32"/>
  <c r="G35"/>
  <c r="P35" s="1"/>
  <c r="K23"/>
  <c r="K26"/>
  <c r="K29"/>
  <c r="K32"/>
  <c r="K35"/>
  <c r="O23"/>
  <c r="O26"/>
  <c r="O29"/>
  <c r="O32"/>
  <c r="O35"/>
  <c r="I39"/>
  <c r="I42"/>
  <c r="I45"/>
  <c r="I48"/>
  <c r="I51"/>
  <c r="M39"/>
  <c r="M42"/>
  <c r="M45"/>
  <c r="M48"/>
  <c r="M51"/>
  <c r="I23"/>
  <c r="I26"/>
  <c r="P26" s="1"/>
  <c r="I29"/>
  <c r="I32"/>
  <c r="I35"/>
  <c r="M23"/>
  <c r="M26"/>
  <c r="M29"/>
  <c r="M32"/>
  <c r="M35"/>
  <c r="G39"/>
  <c r="G42"/>
  <c r="G45"/>
  <c r="G48"/>
  <c r="P48" s="1"/>
  <c r="G51"/>
  <c r="K39"/>
  <c r="K42"/>
  <c r="K45"/>
  <c r="P45" s="1"/>
  <c r="K48"/>
  <c r="K51"/>
  <c r="O39"/>
  <c r="O42"/>
  <c r="O45"/>
  <c r="O48"/>
  <c r="O51"/>
  <c r="A19"/>
  <c r="A20" s="1"/>
  <c r="A21" s="1"/>
  <c r="A22" s="1"/>
  <c r="P29"/>
  <c r="P51"/>
  <c r="P39"/>
  <c r="P14"/>
  <c r="P42"/>
  <c r="P18"/>
  <c r="A23" l="1"/>
  <c r="A24" s="1"/>
  <c r="A25" s="1"/>
  <c r="C23"/>
  <c r="P32"/>
  <c r="A26" l="1"/>
  <c r="A27" s="1"/>
  <c r="A28" s="1"/>
  <c r="C26"/>
  <c r="A29" l="1"/>
  <c r="A30" s="1"/>
  <c r="A31" s="1"/>
  <c r="C29"/>
  <c r="A32" l="1"/>
  <c r="A33" s="1"/>
  <c r="A34" s="1"/>
  <c r="C32"/>
  <c r="A35" l="1"/>
  <c r="A36" s="1"/>
  <c r="A37" s="1"/>
  <c r="A38" s="1"/>
  <c r="C35"/>
  <c r="A39" l="1"/>
  <c r="A40" s="1"/>
  <c r="A41" s="1"/>
  <c r="C39"/>
  <c r="A42" l="1"/>
  <c r="A43" s="1"/>
  <c r="A44" s="1"/>
  <c r="C42"/>
  <c r="A45" l="1"/>
  <c r="A46" s="1"/>
  <c r="A47" s="1"/>
  <c r="C45"/>
  <c r="A48" l="1"/>
  <c r="A49" s="1"/>
  <c r="A50" s="1"/>
  <c r="C48"/>
  <c r="A51" l="1"/>
  <c r="A52" s="1"/>
  <c r="A53" s="1"/>
  <c r="C51"/>
</calcChain>
</file>

<file path=xl/sharedStrings.xml><?xml version="1.0" encoding="utf-8"?>
<sst xmlns="http://schemas.openxmlformats.org/spreadsheetml/2006/main" count="78" uniqueCount="54">
  <si>
    <t xml:space="preserve">  - 2017 Monthly Allowed Volumetric Delivery RPC</t>
  </si>
  <si>
    <t>JAP-15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</si>
  <si>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</si>
  <si>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</si>
  <si>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</si>
  <si>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</si>
  <si>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</si>
  <si>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</si>
  <si>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</si>
  <si>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</si>
  <si>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</si>
  <si>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</si>
  <si>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</si>
  <si>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</si>
  <si>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</si>
  <si>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</si>
  <si>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</si>
  <si>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</si>
  <si>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</si>
  <si>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</si>
  <si>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</si>
  <si>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</si>
  <si>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</si>
  <si>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</si>
  <si>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</si>
  <si>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</si>
  <si>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</si>
  <si>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</si>
  <si>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</si>
  <si>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</si>
  <si>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</si>
  <si>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</si>
  <si>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</si>
  <si>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</si>
  <si>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</si>
  <si>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</si>
  <si>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</si>
  <si>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</si>
  <si>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</si>
  <si>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</si>
  <si>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</si>
  <si>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</si>
  <si>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</si>
  <si>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</si>
  <si>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</si>
  <si>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</si>
  <si>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</si>
  <si>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</si>
  <si>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</si>
  <si>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</si>
  <si>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</si>
  <si>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Filing</t>
  </si>
  <si>
    <t>Puget Sound Energy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</si>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</sst>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8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2" fillId="0" borderId="0" applyFill="0" applyBorder="0" applyAlignment="0"/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3" fillId="68" borderId="11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6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2" applyNumberFormat="0" applyAlignment="0" applyProtection="0"/>
    <xf numFmtId="0" fontId="35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5" fontId="38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8" fillId="0" borderId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2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3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38" fontId="55" fillId="71" borderId="0" applyNumberFormat="0" applyBorder="0" applyAlignment="0" applyProtection="0"/>
    <xf numFmtId="179" fontId="56" fillId="0" borderId="0" applyNumberFormat="0" applyFill="0" applyBorder="0" applyProtection="0">
      <alignment horizontal="right"/>
    </xf>
    <xf numFmtId="0" fontId="57" fillId="0" borderId="13" applyNumberFormat="0" applyAlignment="0" applyProtection="0">
      <alignment horizontal="left"/>
    </xf>
    <xf numFmtId="0" fontId="57" fillId="0" borderId="13" applyNumberFormat="0" applyAlignment="0" applyProtection="0">
      <alignment horizontal="left"/>
    </xf>
    <xf numFmtId="0" fontId="57" fillId="0" borderId="14">
      <alignment horizontal="left"/>
    </xf>
    <xf numFmtId="0" fontId="57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3" fillId="0" borderId="1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4" fillId="0" borderId="2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5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10" fontId="55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0" fontId="68" fillId="42" borderId="11" applyNumberFormat="0" applyAlignment="0" applyProtection="0"/>
    <xf numFmtId="41" fontId="69" fillId="76" borderId="23">
      <alignment horizontal="left"/>
      <protection locked="0"/>
    </xf>
    <xf numFmtId="10" fontId="69" fillId="76" borderId="23">
      <alignment horizontal="right"/>
      <protection locked="0"/>
    </xf>
    <xf numFmtId="41" fontId="69" fillId="76" borderId="23">
      <alignment horizontal="left"/>
      <protection locked="0"/>
    </xf>
    <xf numFmtId="0" fontId="55" fillId="71" borderId="0"/>
    <xf numFmtId="0" fontId="55" fillId="71" borderId="0"/>
    <xf numFmtId="0" fontId="55" fillId="71" borderId="0"/>
    <xf numFmtId="3" fontId="70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2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5" fillId="0" borderId="0"/>
    <xf numFmtId="37" fontId="75" fillId="0" borderId="0"/>
    <xf numFmtId="180" fontId="76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7" fillId="0" borderId="0"/>
    <xf numFmtId="182" fontId="77" fillId="0" borderId="0"/>
    <xf numFmtId="180" fontId="76" fillId="0" borderId="0"/>
    <xf numFmtId="180" fontId="76" fillId="0" borderId="0"/>
    <xf numFmtId="183" fontId="22" fillId="0" borderId="0"/>
    <xf numFmtId="184" fontId="7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7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7" fillId="0" borderId="0">
      <alignment horizontal="left" wrapText="1"/>
    </xf>
    <xf numFmtId="167" fontId="22" fillId="0" borderId="0">
      <alignment horizontal="left" wrapText="1"/>
    </xf>
    <xf numFmtId="181" fontId="77" fillId="0" borderId="0">
      <alignment horizontal="left" wrapText="1"/>
    </xf>
    <xf numFmtId="181" fontId="77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7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8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7" fontId="22" fillId="0" borderId="0">
      <alignment horizontal="left" wrapText="1"/>
    </xf>
    <xf numFmtId="39" fontId="79" fillId="0" borderId="0" applyNumberFormat="0" applyFill="0" applyBorder="0" applyAlignment="0" applyProtection="0"/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7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28" applyNumberFormat="0" applyFont="0" applyAlignment="0" applyProtection="0"/>
    <xf numFmtId="0" fontId="29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8" borderId="8" applyNumberFormat="0" applyFont="0" applyAlignment="0" applyProtection="0"/>
    <xf numFmtId="0" fontId="22" fillId="40" borderId="28" applyNumberFormat="0" applyFont="0" applyAlignment="0" applyProtection="0"/>
    <xf numFmtId="0" fontId="29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29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0" fillId="68" borderId="29" applyNumberFormat="0" applyAlignment="0" applyProtection="0"/>
    <xf numFmtId="0" fontId="80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2" fillId="0" borderId="23"/>
    <xf numFmtId="9" fontId="49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2" fillId="0" borderId="23"/>
    <xf numFmtId="9" fontId="29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37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81" fillId="0" borderId="15">
      <alignment horizontal="center"/>
    </xf>
    <xf numFmtId="0" fontId="81" fillId="0" borderId="15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0" fontId="41" fillId="0" borderId="0"/>
    <xf numFmtId="0" fontId="42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3" fontId="82" fillId="0" borderId="0" applyFill="0" applyBorder="0" applyAlignment="0" applyProtection="0"/>
    <xf numFmtId="42" fontId="22" fillId="34" borderId="0"/>
    <xf numFmtId="0" fontId="40" fillId="79" borderId="0"/>
    <xf numFmtId="0" fontId="85" fillId="79" borderId="30"/>
    <xf numFmtId="0" fontId="86" fillId="80" borderId="31"/>
    <xf numFmtId="0" fontId="87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6" fillId="0" borderId="0" applyBorder="0" applyAlignment="0"/>
    <xf numFmtId="164" fontId="66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8" fillId="34" borderId="34">
      <alignment horizontal="left"/>
    </xf>
    <xf numFmtId="164" fontId="66" fillId="0" borderId="0" applyBorder="0" applyAlignment="0"/>
    <xf numFmtId="14" fontId="77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9" fillId="76" borderId="29" applyNumberFormat="0" applyProtection="0">
      <alignment vertical="center"/>
    </xf>
    <xf numFmtId="4" fontId="90" fillId="76" borderId="29" applyNumberFormat="0" applyProtection="0">
      <alignment vertical="center"/>
    </xf>
    <xf numFmtId="4" fontId="89" fillId="76" borderId="29" applyNumberFormat="0" applyProtection="0">
      <alignment horizontal="left" vertical="center" indent="1"/>
    </xf>
    <xf numFmtId="4" fontId="89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9" fillId="82" borderId="29" applyNumberFormat="0" applyProtection="0">
      <alignment horizontal="right" vertical="center"/>
    </xf>
    <xf numFmtId="4" fontId="89" fillId="83" borderId="29" applyNumberFormat="0" applyProtection="0">
      <alignment horizontal="right" vertical="center"/>
    </xf>
    <xf numFmtId="4" fontId="89" fillId="84" borderId="29" applyNumberFormat="0" applyProtection="0">
      <alignment horizontal="right" vertical="center"/>
    </xf>
    <xf numFmtId="4" fontId="89" fillId="85" borderId="29" applyNumberFormat="0" applyProtection="0">
      <alignment horizontal="right" vertical="center"/>
    </xf>
    <xf numFmtId="4" fontId="89" fillId="86" borderId="29" applyNumberFormat="0" applyProtection="0">
      <alignment horizontal="right" vertical="center"/>
    </xf>
    <xf numFmtId="4" fontId="89" fillId="87" borderId="29" applyNumberFormat="0" applyProtection="0">
      <alignment horizontal="right" vertical="center"/>
    </xf>
    <xf numFmtId="4" fontId="89" fillId="88" borderId="29" applyNumberFormat="0" applyProtection="0">
      <alignment horizontal="right" vertical="center"/>
    </xf>
    <xf numFmtId="4" fontId="89" fillId="89" borderId="29" applyNumberFormat="0" applyProtection="0">
      <alignment horizontal="right" vertical="center"/>
    </xf>
    <xf numFmtId="4" fontId="89" fillId="90" borderId="29" applyNumberFormat="0" applyProtection="0">
      <alignment horizontal="right" vertical="center"/>
    </xf>
    <xf numFmtId="4" fontId="91" fillId="91" borderId="29" applyNumberFormat="0" applyProtection="0">
      <alignment horizontal="left" vertical="center" indent="1"/>
    </xf>
    <xf numFmtId="4" fontId="89" fillId="92" borderId="35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9" fillId="92" borderId="29" applyNumberFormat="0" applyProtection="0">
      <alignment horizontal="left" vertical="center" indent="1"/>
    </xf>
    <xf numFmtId="4" fontId="89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6" fillId="65" borderId="36" applyBorder="0"/>
    <xf numFmtId="4" fontId="89" fillId="96" borderId="29" applyNumberFormat="0" applyProtection="0">
      <alignment vertical="center"/>
    </xf>
    <xf numFmtId="4" fontId="90" fillId="96" borderId="29" applyNumberFormat="0" applyProtection="0">
      <alignment vertical="center"/>
    </xf>
    <xf numFmtId="4" fontId="89" fillId="96" borderId="29" applyNumberFormat="0" applyProtection="0">
      <alignment horizontal="left" vertical="center" indent="1"/>
    </xf>
    <xf numFmtId="4" fontId="89" fillId="96" borderId="29" applyNumberFormat="0" applyProtection="0">
      <alignment horizontal="left" vertical="center" indent="1"/>
    </xf>
    <xf numFmtId="4" fontId="89" fillId="92" borderId="29" applyNumberFormat="0" applyProtection="0">
      <alignment horizontal="right" vertical="center"/>
    </xf>
    <xf numFmtId="4" fontId="90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3" fillId="0" borderId="0"/>
    <xf numFmtId="0" fontId="55" fillId="97" borderId="22"/>
    <xf numFmtId="4" fontId="94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5" fillId="0" borderId="0" applyNumberFormat="0" applyFill="0" applyBorder="0" applyAlignment="0" applyProtection="0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55" fillId="0" borderId="37"/>
    <xf numFmtId="38" fontId="66" fillId="0" borderId="34"/>
    <xf numFmtId="39" fontId="77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6" fillId="0" borderId="0" applyBorder="0">
      <alignment horizontal="right"/>
    </xf>
    <xf numFmtId="41" fontId="97" fillId="34" borderId="0">
      <alignment horizontal="left"/>
    </xf>
    <xf numFmtId="0" fontId="98" fillId="0" borderId="0"/>
    <xf numFmtId="0" fontId="22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/>
    <xf numFmtId="0" fontId="85" fillId="79" borderId="0"/>
    <xf numFmtId="192" fontId="101" fillId="34" borderId="0">
      <alignment horizontal="left" vertical="center"/>
    </xf>
    <xf numFmtId="192" fontId="102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3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38" applyNumberFormat="0" applyFont="0" applyFill="0" applyAlignment="0" applyProtection="0"/>
    <xf numFmtId="0" fontId="51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6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1"/>
    <xf numFmtId="0" fontId="42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</cellXfs>
  <cellStyles count="6318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2"/>
    <cellStyle name="Currency 2 2" xfId="6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1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4"/>
    <cellStyle name="Percent 2 2" xfId="5833"/>
    <cellStyle name="Percent 2 2 2" xfId="5834"/>
    <cellStyle name="Percent 2 3" xfId="5835"/>
    <cellStyle name="Percent 2 4" xfId="5836"/>
    <cellStyle name="Percent 20" xfId="5837"/>
    <cellStyle name="Percent 20 2" xfId="5838"/>
    <cellStyle name="Percent 20 2 2" xfId="5839"/>
    <cellStyle name="Percent 20 3" xfId="5840"/>
    <cellStyle name="Percent 21" xfId="5841"/>
    <cellStyle name="Percent 21 2" xfId="5842"/>
    <cellStyle name="Percent 22" xfId="5843"/>
    <cellStyle name="Percent 22 2" xfId="5844"/>
    <cellStyle name="Percent 22 3" xfId="5845"/>
    <cellStyle name="Percent 22 4" xfId="5846"/>
    <cellStyle name="Percent 23" xfId="5847"/>
    <cellStyle name="Percent 23 2" xfId="5848"/>
    <cellStyle name="Percent 23 3" xfId="5849"/>
    <cellStyle name="Percent 23 4" xfId="5850"/>
    <cellStyle name="Percent 24" xfId="5851"/>
    <cellStyle name="Percent 24 2" xfId="5852"/>
    <cellStyle name="Percent 24 3" xfId="5853"/>
    <cellStyle name="Percent 24 4" xfId="5854"/>
    <cellStyle name="Percent 25" xfId="5855"/>
    <cellStyle name="Percent 25 2" xfId="5856"/>
    <cellStyle name="Percent 26" xfId="5857"/>
    <cellStyle name="Percent 27" xfId="5858"/>
    <cellStyle name="Percent 28" xfId="5859"/>
    <cellStyle name="Percent 29" xfId="5860"/>
    <cellStyle name="Percent 3" xfId="5861"/>
    <cellStyle name="Percent 3 2" xfId="5862"/>
    <cellStyle name="Percent 3 2 2" xfId="5863"/>
    <cellStyle name="Percent 3 3" xfId="5864"/>
    <cellStyle name="Percent 30" xfId="5865"/>
    <cellStyle name="Percent 31" xfId="5866"/>
    <cellStyle name="Percent 32" xfId="5867"/>
    <cellStyle name="Percent 33" xfId="5868"/>
    <cellStyle name="Percent 34" xfId="5869"/>
    <cellStyle name="Percent 35" xfId="5870"/>
    <cellStyle name="Percent 36" xfId="5871"/>
    <cellStyle name="Percent 37" xfId="5872"/>
    <cellStyle name="Percent 38" xfId="5873"/>
    <cellStyle name="Percent 39" xfId="5874"/>
    <cellStyle name="Percent 4" xfId="5875"/>
    <cellStyle name="Percent 4 2" xfId="5876"/>
    <cellStyle name="Percent 4 2 2" xfId="5877"/>
    <cellStyle name="Percent 4 2 3" xfId="5878"/>
    <cellStyle name="Percent 4 3" xfId="5879"/>
    <cellStyle name="Percent 40" xfId="5880"/>
    <cellStyle name="Percent 41" xfId="5881"/>
    <cellStyle name="Percent 42" xfId="5882"/>
    <cellStyle name="Percent 43" xfId="5883"/>
    <cellStyle name="Percent 44" xfId="5884"/>
    <cellStyle name="Percent 45" xfId="5885"/>
    <cellStyle name="Percent 46" xfId="5886"/>
    <cellStyle name="Percent 47" xfId="5887"/>
    <cellStyle name="Percent 48" xfId="5888"/>
    <cellStyle name="Percent 49" xfId="5889"/>
    <cellStyle name="Percent 5" xfId="5890"/>
    <cellStyle name="Percent 5 2" xfId="5891"/>
    <cellStyle name="Percent 50" xfId="5892"/>
    <cellStyle name="Percent 51" xfId="5893"/>
    <cellStyle name="Percent 52" xfId="5894"/>
    <cellStyle name="Percent 53" xfId="5895"/>
    <cellStyle name="Percent 54" xfId="5896"/>
    <cellStyle name="Percent 55" xfId="5897"/>
    <cellStyle name="Percent 56" xfId="5898"/>
    <cellStyle name="Percent 57" xfId="5899"/>
    <cellStyle name="Percent 58" xfId="5900"/>
    <cellStyle name="Percent 59" xfId="5901"/>
    <cellStyle name="Percent 6" xfId="5902"/>
    <cellStyle name="Percent 6 2" xfId="5903"/>
    <cellStyle name="Percent 6 2 2" xfId="5904"/>
    <cellStyle name="Percent 6 3" xfId="5905"/>
    <cellStyle name="Percent 60" xfId="5906"/>
    <cellStyle name="Percent 61" xfId="5907"/>
    <cellStyle name="Percent 62" xfId="5908"/>
    <cellStyle name="Percent 63" xfId="5909"/>
    <cellStyle name="Percent 64" xfId="5910"/>
    <cellStyle name="Percent 65" xfId="5911"/>
    <cellStyle name="Percent 66" xfId="5912"/>
    <cellStyle name="Percent 67" xfId="5913"/>
    <cellStyle name="Percent 68" xfId="5914"/>
    <cellStyle name="Percent 69" xfId="5915"/>
    <cellStyle name="Percent 7" xfId="5916"/>
    <cellStyle name="Percent 7 2" xfId="5917"/>
    <cellStyle name="Percent 7 3" xfId="5918"/>
    <cellStyle name="Percent 7 3 2" xfId="5919"/>
    <cellStyle name="Percent 7 4" xfId="5920"/>
    <cellStyle name="Percent 7 5" xfId="5921"/>
    <cellStyle name="Percent 7 6" xfId="5922"/>
    <cellStyle name="Percent 70" xfId="5923"/>
    <cellStyle name="Percent 8" xfId="5924"/>
    <cellStyle name="Percent 9" xfId="5925"/>
    <cellStyle name="Percent 9 2" xfId="5926"/>
    <cellStyle name="Processing" xfId="5927"/>
    <cellStyle name="Processing 2" xfId="5928"/>
    <cellStyle name="PSChar" xfId="5929"/>
    <cellStyle name="PSChar 2" xfId="5930"/>
    <cellStyle name="PSDate" xfId="5931"/>
    <cellStyle name="PSDate 2" xfId="5932"/>
    <cellStyle name="PSDec" xfId="5933"/>
    <cellStyle name="PSDec 2" xfId="5934"/>
    <cellStyle name="PSHeading" xfId="5935"/>
    <cellStyle name="PSHeading 2" xfId="5936"/>
    <cellStyle name="PSInt" xfId="5937"/>
    <cellStyle name="PSInt 2" xfId="5938"/>
    <cellStyle name="PSSpacer" xfId="5939"/>
    <cellStyle name="PSSpacer 2" xfId="5940"/>
    <cellStyle name="purple - Style8" xfId="5941"/>
    <cellStyle name="purple - Style8 2" xfId="5942"/>
    <cellStyle name="RED" xfId="5943"/>
    <cellStyle name="Red - Style7" xfId="5944"/>
    <cellStyle name="Red - Style7 2" xfId="5945"/>
    <cellStyle name="RED_04 07E Wild Horse Wind Expansion (C) (2)" xfId="5946"/>
    <cellStyle name="Report" xfId="5947"/>
    <cellStyle name="Report - Style5" xfId="5948"/>
    <cellStyle name="Report - Style6" xfId="5949"/>
    <cellStyle name="Report - Style7" xfId="5950"/>
    <cellStyle name="Report - Style8" xfId="5951"/>
    <cellStyle name="Report 2" xfId="5952"/>
    <cellStyle name="Report Bar" xfId="5953"/>
    <cellStyle name="Report Bar 2" xfId="5954"/>
    <cellStyle name="Report Heading" xfId="7"/>
    <cellStyle name="Report Heading 2" xfId="5955"/>
    <cellStyle name="Report Percent" xfId="5956"/>
    <cellStyle name="Report Percent 2" xfId="5957"/>
    <cellStyle name="Report Percent 2 2" xfId="5958"/>
    <cellStyle name="Report Percent 3" xfId="5959"/>
    <cellStyle name="Report Percent 3 2" xfId="5960"/>
    <cellStyle name="Report Percent 3 3" xfId="5961"/>
    <cellStyle name="Report Percent 3 4" xfId="5962"/>
    <cellStyle name="Report Percent 4" xfId="5963"/>
    <cellStyle name="Report Unit Cost" xfId="5964"/>
    <cellStyle name="Report Unit Cost 2" xfId="5965"/>
    <cellStyle name="Report Unit Cost 2 2" xfId="5966"/>
    <cellStyle name="Report Unit Cost 3" xfId="5967"/>
    <cellStyle name="Report Unit Cost 3 2" xfId="5968"/>
    <cellStyle name="Report Unit Cost 3 3" xfId="5969"/>
    <cellStyle name="Report Unit Cost 3 4" xfId="5970"/>
    <cellStyle name="Report Unit Cost 4" xfId="5971"/>
    <cellStyle name="Report_Adj Bench DR 3 for Initial Briefs (Electric)" xfId="5972"/>
    <cellStyle name="Reports" xfId="5973"/>
    <cellStyle name="Reports 2" xfId="5974"/>
    <cellStyle name="Reports Total" xfId="5975"/>
    <cellStyle name="Reports Total 2" xfId="5976"/>
    <cellStyle name="Reports Unit Cost Total" xfId="5977"/>
    <cellStyle name="Reports_16.37E Wild Horse Expansion DeferralRevwrkingfile SF" xfId="5978"/>
    <cellStyle name="RevList" xfId="5979"/>
    <cellStyle name="round100" xfId="5980"/>
    <cellStyle name="round100 2" xfId="5981"/>
    <cellStyle name="round100 2 2" xfId="5982"/>
    <cellStyle name="round100 3" xfId="5983"/>
    <cellStyle name="round100 3 2" xfId="5984"/>
    <cellStyle name="round100 3 3" xfId="5985"/>
    <cellStyle name="round100 3 4" xfId="5986"/>
    <cellStyle name="round100 4" xfId="5987"/>
    <cellStyle name="SAPBEXaggData" xfId="5988"/>
    <cellStyle name="SAPBEXaggDataEmph" xfId="5989"/>
    <cellStyle name="SAPBEXaggItem" xfId="5990"/>
    <cellStyle name="SAPBEXaggItemX" xfId="5991"/>
    <cellStyle name="SAPBEXchaText" xfId="5992"/>
    <cellStyle name="SAPBEXchaText 2" xfId="5993"/>
    <cellStyle name="SAPBEXchaText 2 2" xfId="5994"/>
    <cellStyle name="SAPBEXchaText 3" xfId="5995"/>
    <cellStyle name="SAPBEXchaText 3 2" xfId="5996"/>
    <cellStyle name="SAPBEXchaText 3 3" xfId="5997"/>
    <cellStyle name="SAPBEXchaText 3 4" xfId="5998"/>
    <cellStyle name="SAPBEXchaText 4" xfId="5999"/>
    <cellStyle name="SAPBEXexcBad7" xfId="6000"/>
    <cellStyle name="SAPBEXexcBad8" xfId="6001"/>
    <cellStyle name="SAPBEXexcBad9" xfId="6002"/>
    <cellStyle name="SAPBEXexcCritical4" xfId="6003"/>
    <cellStyle name="SAPBEXexcCritical5" xfId="6004"/>
    <cellStyle name="SAPBEXexcCritical6" xfId="6005"/>
    <cellStyle name="SAPBEXexcGood1" xfId="6006"/>
    <cellStyle name="SAPBEXexcGood2" xfId="6007"/>
    <cellStyle name="SAPBEXexcGood3" xfId="6008"/>
    <cellStyle name="SAPBEXfilterDrill" xfId="6009"/>
    <cellStyle name="SAPBEXfilterItem" xfId="6010"/>
    <cellStyle name="SAPBEXfilterText" xfId="6011"/>
    <cellStyle name="SAPBEXformats" xfId="6012"/>
    <cellStyle name="SAPBEXformats 2" xfId="6013"/>
    <cellStyle name="SAPBEXheaderItem" xfId="6014"/>
    <cellStyle name="SAPBEXheaderText" xfId="6015"/>
    <cellStyle name="SAPBEXHLevel0" xfId="6016"/>
    <cellStyle name="SAPBEXHLevel0 2" xfId="6017"/>
    <cellStyle name="SAPBEXHLevel0X" xfId="6018"/>
    <cellStyle name="SAPBEXHLevel0X 2" xfId="6019"/>
    <cellStyle name="SAPBEXHLevel0X 2 2" xfId="6020"/>
    <cellStyle name="SAPBEXHLevel0X 3" xfId="6021"/>
    <cellStyle name="SAPBEXHLevel0X 3 2" xfId="6022"/>
    <cellStyle name="SAPBEXHLevel0X 3 3" xfId="6023"/>
    <cellStyle name="SAPBEXHLevel0X 3 4" xfId="6024"/>
    <cellStyle name="SAPBEXHLevel0X 4" xfId="6025"/>
    <cellStyle name="SAPBEXHLevel1" xfId="6026"/>
    <cellStyle name="SAPBEXHLevel1 2" xfId="6027"/>
    <cellStyle name="SAPBEXHLevel1X" xfId="6028"/>
    <cellStyle name="SAPBEXHLevel1X 2" xfId="6029"/>
    <cellStyle name="SAPBEXHLevel2" xfId="6030"/>
    <cellStyle name="SAPBEXHLevel2 2" xfId="6031"/>
    <cellStyle name="SAPBEXHLevel2X" xfId="6032"/>
    <cellStyle name="SAPBEXHLevel2X 2" xfId="6033"/>
    <cellStyle name="SAPBEXHLevel3" xfId="6034"/>
    <cellStyle name="SAPBEXHLevel3 2" xfId="6035"/>
    <cellStyle name="SAPBEXHLevel3X" xfId="6036"/>
    <cellStyle name="SAPBEXHLevel3X 2" xfId="6037"/>
    <cellStyle name="SAPBEXinputData" xfId="6038"/>
    <cellStyle name="SAPBEXinputData 2" xfId="6039"/>
    <cellStyle name="SAPBEXItemHeader" xfId="6040"/>
    <cellStyle name="SAPBEXresData" xfId="6041"/>
    <cellStyle name="SAPBEXresDataEmph" xfId="6042"/>
    <cellStyle name="SAPBEXresItem" xfId="6043"/>
    <cellStyle name="SAPBEXresItemX" xfId="6044"/>
    <cellStyle name="SAPBEXstdData" xfId="6045"/>
    <cellStyle name="SAPBEXstdDataEmph" xfId="6046"/>
    <cellStyle name="SAPBEXstdItem" xfId="6047"/>
    <cellStyle name="SAPBEXstdItem 2" xfId="6048"/>
    <cellStyle name="SAPBEXstdItem 2 2" xfId="6049"/>
    <cellStyle name="SAPBEXstdItem 3" xfId="6050"/>
    <cellStyle name="SAPBEXstdItem 3 2" xfId="6051"/>
    <cellStyle name="SAPBEXstdItem 3 3" xfId="6052"/>
    <cellStyle name="SAPBEXstdItem 3 4" xfId="6053"/>
    <cellStyle name="SAPBEXstdItem 4" xfId="6054"/>
    <cellStyle name="SAPBEXstdItemX" xfId="6055"/>
    <cellStyle name="SAPBEXstdItemX 2" xfId="6056"/>
    <cellStyle name="SAPBEXstdItemX 2 2" xfId="6057"/>
    <cellStyle name="SAPBEXstdItemX 3" xfId="6058"/>
    <cellStyle name="SAPBEXstdItemX 3 2" xfId="6059"/>
    <cellStyle name="SAPBEXstdItemX 3 3" xfId="6060"/>
    <cellStyle name="SAPBEXstdItemX 3 4" xfId="6061"/>
    <cellStyle name="SAPBEXstdItemX 4" xfId="6062"/>
    <cellStyle name="SAPBEXtitle" xfId="6063"/>
    <cellStyle name="SAPBEXunassignedItem" xfId="6064"/>
    <cellStyle name="SAPBEXundefined" xfId="6065"/>
    <cellStyle name="shade" xfId="6066"/>
    <cellStyle name="shade 2" xfId="6067"/>
    <cellStyle name="shade 2 2" xfId="6068"/>
    <cellStyle name="shade 3" xfId="6069"/>
    <cellStyle name="shade 3 2" xfId="6070"/>
    <cellStyle name="shade 3 3" xfId="6071"/>
    <cellStyle name="shade 3 4" xfId="6072"/>
    <cellStyle name="shade 4" xfId="6073"/>
    <cellStyle name="Sheet Title" xfId="6074"/>
    <cellStyle name="StmtTtl1" xfId="6075"/>
    <cellStyle name="StmtTtl1 2" xfId="6076"/>
    <cellStyle name="StmtTtl1 2 2" xfId="6077"/>
    <cellStyle name="StmtTtl1 2 3" xfId="6078"/>
    <cellStyle name="StmtTtl1 3" xfId="6079"/>
    <cellStyle name="StmtTtl1 3 2" xfId="6080"/>
    <cellStyle name="StmtTtl1 3 3" xfId="6081"/>
    <cellStyle name="StmtTtl1 4" xfId="6082"/>
    <cellStyle name="StmtTtl1 4 2" xfId="6083"/>
    <cellStyle name="StmtTtl1 4 3" xfId="6084"/>
    <cellStyle name="StmtTtl1 5" xfId="6085"/>
    <cellStyle name="StmtTtl1_(C) WHE Proforma with ITC cash grant 10 Yr Amort_for deferral_102809" xfId="6086"/>
    <cellStyle name="StmtTtl2" xfId="6087"/>
    <cellStyle name="STYL1 - Style1" xfId="6088"/>
    <cellStyle name="Style 1" xfId="6089"/>
    <cellStyle name="Style 1 2" xfId="6090"/>
    <cellStyle name="Style 1 2 2" xfId="6091"/>
    <cellStyle name="Style 1 3" xfId="6092"/>
    <cellStyle name="Style 1 3 2" xfId="6093"/>
    <cellStyle name="Style 1 3 2 2" xfId="6094"/>
    <cellStyle name="Style 1 3 2 3" xfId="6095"/>
    <cellStyle name="Style 1 3 3" xfId="6096"/>
    <cellStyle name="Style 1 3 4" xfId="6097"/>
    <cellStyle name="Style 1 3 5" xfId="6098"/>
    <cellStyle name="Style 1 4" xfId="6099"/>
    <cellStyle name="Style 1 4 2" xfId="6100"/>
    <cellStyle name="Style 1 5" xfId="6101"/>
    <cellStyle name="Style 1 5 2" xfId="6102"/>
    <cellStyle name="Style 1 6" xfId="6103"/>
    <cellStyle name="Style 1 6 2" xfId="6104"/>
    <cellStyle name="Style 1_04.07E Wild Horse Wind Expansion" xfId="6105"/>
    <cellStyle name="Subtotal" xfId="6106"/>
    <cellStyle name="Sub-total" xfId="6107"/>
    <cellStyle name="taples Plaza" xfId="6108"/>
    <cellStyle name="Test" xfId="6109"/>
    <cellStyle name="Tickmark" xfId="6110"/>
    <cellStyle name="Title 10" xfId="6111"/>
    <cellStyle name="Title 11" xfId="6112"/>
    <cellStyle name="Title 12" xfId="6113"/>
    <cellStyle name="Title 13" xfId="6114"/>
    <cellStyle name="Title 14" xfId="6115"/>
    <cellStyle name="Title 15" xfId="6116"/>
    <cellStyle name="Title 16" xfId="6117"/>
    <cellStyle name="Title 17" xfId="6118"/>
    <cellStyle name="Title 18" xfId="6119"/>
    <cellStyle name="Title 19" xfId="6120"/>
    <cellStyle name="Title 2" xfId="6121"/>
    <cellStyle name="Title 2 2" xfId="6122"/>
    <cellStyle name="Title 20" xfId="6123"/>
    <cellStyle name="Title 21" xfId="6124"/>
    <cellStyle name="Title 22" xfId="6125"/>
    <cellStyle name="Title 23" xfId="6126"/>
    <cellStyle name="Title 24" xfId="6127"/>
    <cellStyle name="Title 25" xfId="6128"/>
    <cellStyle name="Title 26" xfId="6129"/>
    <cellStyle name="Title 27" xfId="6130"/>
    <cellStyle name="Title 28" xfId="6131"/>
    <cellStyle name="Title 29" xfId="6132"/>
    <cellStyle name="Title 3" xfId="6133"/>
    <cellStyle name="Title 3 2" xfId="6134"/>
    <cellStyle name="Title 30" xfId="6135"/>
    <cellStyle name="Title 31" xfId="6136"/>
    <cellStyle name="Title 32" xfId="6137"/>
    <cellStyle name="Title 33" xfId="6138"/>
    <cellStyle name="Title 34" xfId="6139"/>
    <cellStyle name="Title 35" xfId="6140"/>
    <cellStyle name="Title 36" xfId="6141"/>
    <cellStyle name="Title 37" xfId="6142"/>
    <cellStyle name="Title 38" xfId="6143"/>
    <cellStyle name="Title 39" xfId="6144"/>
    <cellStyle name="Title 4" xfId="6145"/>
    <cellStyle name="Title 40" xfId="6146"/>
    <cellStyle name="Title 41" xfId="6147"/>
    <cellStyle name="Title 42" xfId="6148"/>
    <cellStyle name="Title 43" xfId="6149"/>
    <cellStyle name="Title 44" xfId="6150"/>
    <cellStyle name="Title 45" xfId="6151"/>
    <cellStyle name="Title 46" xfId="6152"/>
    <cellStyle name="Title 47" xfId="6153"/>
    <cellStyle name="Title 48" xfId="6154"/>
    <cellStyle name="Title 49" xfId="6155"/>
    <cellStyle name="Title 5" xfId="6156"/>
    <cellStyle name="Title 50" xfId="6157"/>
    <cellStyle name="Title 51" xfId="6158"/>
    <cellStyle name="Title 52" xfId="6159"/>
    <cellStyle name="Title 53" xfId="6160"/>
    <cellStyle name="Title 54" xfId="6161"/>
    <cellStyle name="Title 55" xfId="6162"/>
    <cellStyle name="Title 56" xfId="6163"/>
    <cellStyle name="Title 57" xfId="6164"/>
    <cellStyle name="Title 58" xfId="6165"/>
    <cellStyle name="Title 59" xfId="6166"/>
    <cellStyle name="Title 6" xfId="6167"/>
    <cellStyle name="Title 60" xfId="6168"/>
    <cellStyle name="Title 61" xfId="6169"/>
    <cellStyle name="Title 62" xfId="6170"/>
    <cellStyle name="Title 63" xfId="6171"/>
    <cellStyle name="Title 64" xfId="6172"/>
    <cellStyle name="Title 7" xfId="6173"/>
    <cellStyle name="Title 8" xfId="6174"/>
    <cellStyle name="Title 9" xfId="6175"/>
    <cellStyle name="Title: - Style3" xfId="6176"/>
    <cellStyle name="Title: - Style4" xfId="6177"/>
    <cellStyle name="Title: Major" xfId="6178"/>
    <cellStyle name="Title: Major 2" xfId="6179"/>
    <cellStyle name="Title: Minor" xfId="6180"/>
    <cellStyle name="Title: Minor 2" xfId="6181"/>
    <cellStyle name="Title: Worksheet" xfId="6182"/>
    <cellStyle name="Total 10" xfId="6183"/>
    <cellStyle name="Total 11" xfId="6184"/>
    <cellStyle name="Total 12" xfId="6185"/>
    <cellStyle name="Total 13" xfId="6186"/>
    <cellStyle name="Total 14" xfId="6187"/>
    <cellStyle name="Total 15" xfId="6188"/>
    <cellStyle name="Total 16" xfId="6189"/>
    <cellStyle name="Total 17" xfId="6190"/>
    <cellStyle name="Total 18" xfId="6191"/>
    <cellStyle name="Total 19" xfId="6192"/>
    <cellStyle name="Total 2" xfId="6193"/>
    <cellStyle name="Total 2 2" xfId="6194"/>
    <cellStyle name="Total 2 3" xfId="6195"/>
    <cellStyle name="Total 2 3 2" xfId="6196"/>
    <cellStyle name="Total 20" xfId="6197"/>
    <cellStyle name="Total 21" xfId="6198"/>
    <cellStyle name="Total 22" xfId="6199"/>
    <cellStyle name="Total 23" xfId="6200"/>
    <cellStyle name="Total 24" xfId="6201"/>
    <cellStyle name="Total 25" xfId="6202"/>
    <cellStyle name="Total 26" xfId="6203"/>
    <cellStyle name="Total 27" xfId="6204"/>
    <cellStyle name="Total 28" xfId="6205"/>
    <cellStyle name="Total 29" xfId="6206"/>
    <cellStyle name="Total 3" xfId="6207"/>
    <cellStyle name="Total 3 2" xfId="6208"/>
    <cellStyle name="Total 30" xfId="6209"/>
    <cellStyle name="Total 31" xfId="6210"/>
    <cellStyle name="Total 32" xfId="6211"/>
    <cellStyle name="Total 33" xfId="6212"/>
    <cellStyle name="Total 34" xfId="6213"/>
    <cellStyle name="Total 35" xfId="6214"/>
    <cellStyle name="Total 36" xfId="6215"/>
    <cellStyle name="Total 37" xfId="6216"/>
    <cellStyle name="Total 38" xfId="6217"/>
    <cellStyle name="Total 39" xfId="6218"/>
    <cellStyle name="Total 4" xfId="6219"/>
    <cellStyle name="Total 40" xfId="6220"/>
    <cellStyle name="Total 41" xfId="6221"/>
    <cellStyle name="Total 42" xfId="6222"/>
    <cellStyle name="Total 43" xfId="6223"/>
    <cellStyle name="Total 44" xfId="6224"/>
    <cellStyle name="Total 45" xfId="6225"/>
    <cellStyle name="Total 46" xfId="6226"/>
    <cellStyle name="Total 47" xfId="6227"/>
    <cellStyle name="Total 48" xfId="6228"/>
    <cellStyle name="Total 49" xfId="6229"/>
    <cellStyle name="Total 5" xfId="6230"/>
    <cellStyle name="Total 50" xfId="6231"/>
    <cellStyle name="Total 51" xfId="6232"/>
    <cellStyle name="Total 52" xfId="6233"/>
    <cellStyle name="Total 53" xfId="6234"/>
    <cellStyle name="Total 54" xfId="6235"/>
    <cellStyle name="Total 55" xfId="6236"/>
    <cellStyle name="Total 56" xfId="6237"/>
    <cellStyle name="Total 57" xfId="6238"/>
    <cellStyle name="Total 58" xfId="6239"/>
    <cellStyle name="Total 59" xfId="6240"/>
    <cellStyle name="Total 6" xfId="6241"/>
    <cellStyle name="Total 60" xfId="6242"/>
    <cellStyle name="Total 61" xfId="6243"/>
    <cellStyle name="Total 62" xfId="6244"/>
    <cellStyle name="Total 63" xfId="6245"/>
    <cellStyle name="Total 64" xfId="6246"/>
    <cellStyle name="Total 65" xfId="6247"/>
    <cellStyle name="Total 66" xfId="6248"/>
    <cellStyle name="Total 7" xfId="6249"/>
    <cellStyle name="Total 8" xfId="6250"/>
    <cellStyle name="Total 9" xfId="6251"/>
    <cellStyle name="Total4 - Style4" xfId="6252"/>
    <cellStyle name="Total4 - Style4 2" xfId="6253"/>
    <cellStyle name="Warning Text 10" xfId="6254"/>
    <cellStyle name="Warning Text 11" xfId="6255"/>
    <cellStyle name="Warning Text 12" xfId="6256"/>
    <cellStyle name="Warning Text 13" xfId="6257"/>
    <cellStyle name="Warning Text 14" xfId="6258"/>
    <cellStyle name="Warning Text 15" xfId="6259"/>
    <cellStyle name="Warning Text 16" xfId="6260"/>
    <cellStyle name="Warning Text 17" xfId="6261"/>
    <cellStyle name="Warning Text 18" xfId="6262"/>
    <cellStyle name="Warning Text 19" xfId="6263"/>
    <cellStyle name="Warning Text 2" xfId="6264"/>
    <cellStyle name="Warning Text 2 2" xfId="6265"/>
    <cellStyle name="Warning Text 20" xfId="6266"/>
    <cellStyle name="Warning Text 21" xfId="6267"/>
    <cellStyle name="Warning Text 22" xfId="6268"/>
    <cellStyle name="Warning Text 23" xfId="6269"/>
    <cellStyle name="Warning Text 24" xfId="6270"/>
    <cellStyle name="Warning Text 25" xfId="6271"/>
    <cellStyle name="Warning Text 26" xfId="6272"/>
    <cellStyle name="Warning Text 27" xfId="6273"/>
    <cellStyle name="Warning Text 28" xfId="6274"/>
    <cellStyle name="Warning Text 29" xfId="6275"/>
    <cellStyle name="Warning Text 3" xfId="6276"/>
    <cellStyle name="Warning Text 30" xfId="6277"/>
    <cellStyle name="Warning Text 31" xfId="6278"/>
    <cellStyle name="Warning Text 32" xfId="6279"/>
    <cellStyle name="Warning Text 33" xfId="6280"/>
    <cellStyle name="Warning Text 34" xfId="6281"/>
    <cellStyle name="Warning Text 35" xfId="6282"/>
    <cellStyle name="Warning Text 36" xfId="6283"/>
    <cellStyle name="Warning Text 37" xfId="6284"/>
    <cellStyle name="Warning Text 38" xfId="6285"/>
    <cellStyle name="Warning Text 39" xfId="6286"/>
    <cellStyle name="Warning Text 4" xfId="6287"/>
    <cellStyle name="Warning Text 40" xfId="6288"/>
    <cellStyle name="Warning Text 41" xfId="6289"/>
    <cellStyle name="Warning Text 42" xfId="6290"/>
    <cellStyle name="Warning Text 43" xfId="6291"/>
    <cellStyle name="Warning Text 44" xfId="6292"/>
    <cellStyle name="Warning Text 45" xfId="6293"/>
    <cellStyle name="Warning Text 46" xfId="6294"/>
    <cellStyle name="Warning Text 47" xfId="6295"/>
    <cellStyle name="Warning Text 48" xfId="6296"/>
    <cellStyle name="Warning Text 49" xfId="6297"/>
    <cellStyle name="Warning Text 5" xfId="6298"/>
    <cellStyle name="Warning Text 50" xfId="6299"/>
    <cellStyle name="Warning Text 51" xfId="6300"/>
    <cellStyle name="Warning Text 52" xfId="6301"/>
    <cellStyle name="Warning Text 53" xfId="6302"/>
    <cellStyle name="Warning Text 54" xfId="6303"/>
    <cellStyle name="Warning Text 55" xfId="6304"/>
    <cellStyle name="Warning Text 56" xfId="6305"/>
    <cellStyle name="Warning Text 57" xfId="6306"/>
    <cellStyle name="Warning Text 58" xfId="6307"/>
    <cellStyle name="Warning Text 59" xfId="6308"/>
    <cellStyle name="Warning Text 6" xfId="6309"/>
    <cellStyle name="Warning Text 60" xfId="6310"/>
    <cellStyle name="Warning Text 61" xfId="6311"/>
    <cellStyle name="Warning Text 62" xfId="6312"/>
    <cellStyle name="Warning Text 63" xfId="6313"/>
    <cellStyle name="Warning Text 64" xfId="6314"/>
    <cellStyle name="Warning Text 7" xfId="6315"/>
    <cellStyle name="Warning Text 8" xfId="6316"/>
    <cellStyle name="Warning Text 9" xfId="63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1%20JAP-15%20JAP-17%20JAP-19%20JAP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9"/>
  <sheetViews>
    <sheetView tabSelected="1" zoomScale="90" zoomScaleNormal="90" workbookViewId="0">
      <pane xSplit="3" ySplit="9" topLeftCell="D10" activePane="bottomRight" state="frozen"/>
      <selection sqref="A1:O1"/>
      <selection pane="topRight" sqref="A1:O1"/>
      <selection pane="bottomLeft" sqref="A1:O1"/>
      <selection pane="bottomRight" activeCell="D10" sqref="D10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49</v>
      </c>
      <c r="B8" s="27"/>
      <c r="C8" s="26" t="s">
        <v>48</v>
      </c>
      <c r="D8" s="25" t="s">
        <v>47</v>
      </c>
      <c r="E8" s="25" t="s">
        <v>46</v>
      </c>
      <c r="F8" s="25" t="s">
        <v>45</v>
      </c>
      <c r="G8" s="25" t="s">
        <v>44</v>
      </c>
      <c r="H8" s="25" t="s">
        <v>43</v>
      </c>
      <c r="I8" s="25" t="s">
        <v>42</v>
      </c>
      <c r="J8" s="25" t="s">
        <v>41</v>
      </c>
      <c r="K8" s="25" t="s">
        <v>40</v>
      </c>
      <c r="L8" s="25" t="s">
        <v>39</v>
      </c>
      <c r="M8" s="25" t="s">
        <v>38</v>
      </c>
      <c r="N8" s="25" t="s">
        <v>37</v>
      </c>
      <c r="O8" s="25" t="s">
        <v>36</v>
      </c>
      <c r="P8" s="24" t="s">
        <v>35</v>
      </c>
    </row>
    <row r="9" spans="1:17">
      <c r="A9" s="4"/>
      <c r="B9" s="5" t="s">
        <v>34</v>
      </c>
      <c r="C9" s="5" t="s">
        <v>33</v>
      </c>
      <c r="D9" s="5" t="s">
        <v>32</v>
      </c>
      <c r="E9" s="5" t="s">
        <v>31</v>
      </c>
      <c r="F9" s="5" t="s">
        <v>30</v>
      </c>
      <c r="G9" s="5" t="s">
        <v>29</v>
      </c>
      <c r="H9" s="5" t="s">
        <v>28</v>
      </c>
      <c r="I9" s="5" t="s">
        <v>27</v>
      </c>
      <c r="J9" s="5" t="s">
        <v>26</v>
      </c>
      <c r="K9" s="5" t="s">
        <v>25</v>
      </c>
      <c r="L9" s="5" t="s">
        <v>24</v>
      </c>
      <c r="M9" s="5" t="s">
        <v>23</v>
      </c>
      <c r="N9" s="5" t="s">
        <v>22</v>
      </c>
      <c r="O9" s="5" t="s">
        <v>21</v>
      </c>
      <c r="P9" s="5" t="s">
        <v>20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>A10+1</f>
        <v>2</v>
      </c>
      <c r="B11" s="12" t="s">
        <v>19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>A11+1</f>
        <v>3</v>
      </c>
      <c r="B12" s="10" t="s">
        <v>12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>A12+1</f>
        <v>4</v>
      </c>
      <c r="B13" s="4" t="s">
        <v>17</v>
      </c>
      <c r="C13" s="5" t="s">
        <v>16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>A13+1</f>
        <v>5</v>
      </c>
      <c r="B14" s="4" t="s">
        <v>15</v>
      </c>
      <c r="C14" s="21" t="s">
        <v>18</v>
      </c>
      <c r="D14" s="20">
        <f>D13/$P13</f>
        <v>0.14813506399864287</v>
      </c>
      <c r="E14" s="20">
        <f>E13/$P13</f>
        <v>0.13743536674936829</v>
      </c>
      <c r="F14" s="20">
        <f>F13/$P13</f>
        <v>0.1166906509237659</v>
      </c>
      <c r="G14" s="20">
        <f>G13/$P13</f>
        <v>8.3456070740014557E-2</v>
      </c>
      <c r="H14" s="20">
        <f>H13/$P13</f>
        <v>5.2246509634551609E-2</v>
      </c>
      <c r="I14" s="20">
        <f>I13/$P13</f>
        <v>3.3732625692089784E-2</v>
      </c>
      <c r="J14" s="20">
        <f>J13/$P13</f>
        <v>2.665708543876413E-2</v>
      </c>
      <c r="K14" s="20">
        <f>K13/$P13</f>
        <v>2.4624911872827268E-2</v>
      </c>
      <c r="L14" s="20">
        <f>L13/$P13</f>
        <v>3.4114323157451928E-2</v>
      </c>
      <c r="M14" s="20">
        <f>M13/$P13</f>
        <v>7.1407468947404087E-2</v>
      </c>
      <c r="N14" s="20">
        <f>N13/$P13</f>
        <v>0.12022901384408521</v>
      </c>
      <c r="O14" s="20">
        <f>O13/$P13</f>
        <v>0.15127090900103418</v>
      </c>
      <c r="P14" s="20">
        <f>SUM(D14:O14)</f>
        <v>0.99999999999999978</v>
      </c>
    </row>
    <row r="15" spans="1:17">
      <c r="A15" s="5">
        <f>A14+1</f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>A15+1</f>
        <v>7</v>
      </c>
      <c r="B16" s="10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>A16+1</f>
        <v>8</v>
      </c>
      <c r="B17" s="4" t="s">
        <v>17</v>
      </c>
      <c r="C17" s="5" t="s">
        <v>16</v>
      </c>
      <c r="D17" s="17">
        <v>58944315.1304719</v>
      </c>
      <c r="E17" s="17">
        <v>55356697.104481503</v>
      </c>
      <c r="F17" s="17">
        <v>53238118.243660301</v>
      </c>
      <c r="G17" s="17">
        <v>43887463.452638201</v>
      </c>
      <c r="H17" s="17">
        <v>36684340.404447496</v>
      </c>
      <c r="I17" s="17">
        <v>29745132.768336527</v>
      </c>
      <c r="J17" s="17">
        <v>27591556.443996172</v>
      </c>
      <c r="K17" s="17">
        <v>28082412.589556828</v>
      </c>
      <c r="L17" s="17">
        <v>29559794.736060359</v>
      </c>
      <c r="M17" s="17">
        <v>39744438.432542883</v>
      </c>
      <c r="N17" s="17">
        <v>50454741.355431505</v>
      </c>
      <c r="O17" s="17">
        <v>58994569.167245798</v>
      </c>
      <c r="P17" s="16">
        <f>SUM(D17:O17)</f>
        <v>512283579.82886946</v>
      </c>
      <c r="Q17" s="15"/>
    </row>
    <row r="18" spans="1:17">
      <c r="A18" s="5">
        <f>A17+1</f>
        <v>9</v>
      </c>
      <c r="B18" s="4" t="s">
        <v>15</v>
      </c>
      <c r="C18" s="14" t="s">
        <v>14</v>
      </c>
      <c r="D18" s="13">
        <f>D17/$P17</f>
        <v>0.11506188652418355</v>
      </c>
      <c r="E18" s="13">
        <f>E17/$P17</f>
        <v>0.10805869890066289</v>
      </c>
      <c r="F18" s="13">
        <f>F17/$P17</f>
        <v>0.1039231401120542</v>
      </c>
      <c r="G18" s="13">
        <f>G17/$P17</f>
        <v>8.567025214296152E-2</v>
      </c>
      <c r="H18" s="13">
        <f>H17/$P17</f>
        <v>7.1609440257097562E-2</v>
      </c>
      <c r="I18" s="13">
        <f>I17/$P17</f>
        <v>5.8063802822399688E-2</v>
      </c>
      <c r="J18" s="13">
        <f>J17/$P17</f>
        <v>5.385992745114581E-2</v>
      </c>
      <c r="K18" s="13">
        <f>K17/$P17</f>
        <v>5.4818100160340645E-2</v>
      </c>
      <c r="L18" s="13">
        <f>L17/$P17</f>
        <v>5.7702014860470316E-2</v>
      </c>
      <c r="M18" s="13">
        <f>M17/$P17</f>
        <v>7.7582885724777048E-2</v>
      </c>
      <c r="N18" s="13">
        <f>N17/$P17</f>
        <v>9.8489866437425397E-2</v>
      </c>
      <c r="O18" s="13">
        <f>O17/$P17</f>
        <v>0.11515998460648141</v>
      </c>
      <c r="P18" s="13">
        <f>SUM(D18:O18)</f>
        <v>1</v>
      </c>
    </row>
    <row r="19" spans="1:17">
      <c r="A19" s="5">
        <f>A18+1</f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>A19+1</f>
        <v>11</v>
      </c>
      <c r="B20" s="12" t="s">
        <v>13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>A20+1</f>
        <v>12</v>
      </c>
      <c r="B21" s="10" t="s">
        <v>12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>A21+1</f>
        <v>13</v>
      </c>
      <c r="B22" s="4" t="s">
        <v>10</v>
      </c>
      <c r="C22" s="5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v>298.55999999999995</v>
      </c>
    </row>
    <row r="23" spans="1:17">
      <c r="A23" s="5">
        <f>A22+1</f>
        <v>14</v>
      </c>
      <c r="B23" s="4" t="s">
        <v>9</v>
      </c>
      <c r="C23" s="5" t="str">
        <f>"("&amp;A$14&amp;") x ("&amp;A22&amp;")"</f>
        <v>(5) x (13)</v>
      </c>
      <c r="D23" s="8">
        <f>$P22*D$14</f>
        <v>44.227204707434808</v>
      </c>
      <c r="E23" s="8">
        <f>$P22*E$14</f>
        <v>41.032703096691392</v>
      </c>
      <c r="F23" s="8">
        <f>$P22*F$14</f>
        <v>34.839160739799539</v>
      </c>
      <c r="G23" s="8">
        <f>$P22*G$14</f>
        <v>24.916644480138743</v>
      </c>
      <c r="H23" s="8">
        <f>$P22*H$14</f>
        <v>15.598717916491726</v>
      </c>
      <c r="I23" s="8">
        <f>$P22*I$14</f>
        <v>10.071212726630323</v>
      </c>
      <c r="J23" s="8">
        <f>$P22*J$14</f>
        <v>7.9587394285974167</v>
      </c>
      <c r="K23" s="8">
        <f>$P22*K$14</f>
        <v>7.3520136887513079</v>
      </c>
      <c r="L23" s="8">
        <f>$P22*L$14</f>
        <v>10.185172321888846</v>
      </c>
      <c r="M23" s="8">
        <f>$P22*M$14</f>
        <v>21.31941392893696</v>
      </c>
      <c r="N23" s="8">
        <f>$P22*N$14</f>
        <v>35.895574373290074</v>
      </c>
      <c r="O23" s="8">
        <f>$P22*O$14</f>
        <v>45.163442591348755</v>
      </c>
      <c r="P23" s="7">
        <f>SUM(D23:O23)</f>
        <v>298.55999999999995</v>
      </c>
    </row>
    <row r="24" spans="1:17">
      <c r="A24" s="5">
        <f>A23+1</f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>A24+1</f>
        <v>16</v>
      </c>
      <c r="B25" s="4" t="s">
        <v>8</v>
      </c>
      <c r="C25" s="5" t="s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307.89</v>
      </c>
    </row>
    <row r="26" spans="1:17">
      <c r="A26" s="5">
        <f>A25+1</f>
        <v>17</v>
      </c>
      <c r="B26" s="4" t="s">
        <v>7</v>
      </c>
      <c r="C26" s="5" t="str">
        <f>"("&amp;A$14&amp;") x ("&amp;A25&amp;")"</f>
        <v>(5) x (16)</v>
      </c>
      <c r="D26" s="8">
        <f>$P25*D$14</f>
        <v>45.609304854542152</v>
      </c>
      <c r="E26" s="8">
        <f>$P25*E$14</f>
        <v>42.314975068462999</v>
      </c>
      <c r="F26" s="8">
        <f>$P25*F$14</f>
        <v>35.927884512918283</v>
      </c>
      <c r="G26" s="8">
        <f>$P25*G$14</f>
        <v>25.695289620143082</v>
      </c>
      <c r="H26" s="8">
        <f>$P25*H$14</f>
        <v>16.086177851382093</v>
      </c>
      <c r="I26" s="8">
        <f>$P25*I$14</f>
        <v>10.385938124337523</v>
      </c>
      <c r="J26" s="8">
        <f>$P25*J$14</f>
        <v>8.207450035741088</v>
      </c>
      <c r="K26" s="8">
        <f>$P25*K$14</f>
        <v>7.5817641165247869</v>
      </c>
      <c r="L26" s="8">
        <f>$P25*L$14</f>
        <v>10.503458956947874</v>
      </c>
      <c r="M26" s="8">
        <f>$P25*M$14</f>
        <v>21.985645614216242</v>
      </c>
      <c r="N26" s="8">
        <f>$P25*N$14</f>
        <v>37.017311072455392</v>
      </c>
      <c r="O26" s="8">
        <f>$P25*O$14</f>
        <v>46.574800172328409</v>
      </c>
      <c r="P26" s="7">
        <f>SUM(D26:O26)</f>
        <v>307.88999999999993</v>
      </c>
    </row>
    <row r="27" spans="1:17">
      <c r="A27" s="5">
        <f>A26+1</f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>A27+1</f>
        <v>19</v>
      </c>
      <c r="B28" s="4" t="s">
        <v>6</v>
      </c>
      <c r="C28" s="5" t="s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317.42999999999995</v>
      </c>
    </row>
    <row r="29" spans="1:17">
      <c r="A29" s="5">
        <f>A28+1</f>
        <v>20</v>
      </c>
      <c r="B29" s="4" t="s">
        <v>5</v>
      </c>
      <c r="C29" s="5" t="str">
        <f>"("&amp;A$14&amp;") x ("&amp;A28&amp;")"</f>
        <v>(5) x (19)</v>
      </c>
      <c r="D29" s="8">
        <f>$P28*D$14</f>
        <v>47.022513365089203</v>
      </c>
      <c r="E29" s="8">
        <f>$P28*E$14</f>
        <v>43.626108467251967</v>
      </c>
      <c r="F29" s="8">
        <f>$P28*F$14</f>
        <v>37.041113322731007</v>
      </c>
      <c r="G29" s="8">
        <f>$P28*G$14</f>
        <v>26.491460535002815</v>
      </c>
      <c r="H29" s="8">
        <f>$P28*H$14</f>
        <v>16.584609553295714</v>
      </c>
      <c r="I29" s="8">
        <f>$P28*I$14</f>
        <v>10.707747373440059</v>
      </c>
      <c r="J29" s="8">
        <f>$P28*J$14</f>
        <v>8.4617586308268962</v>
      </c>
      <c r="K29" s="8">
        <f>$P28*K$14</f>
        <v>7.8166857757915587</v>
      </c>
      <c r="L29" s="8">
        <f>$P28*L$14</f>
        <v>10.828909599869965</v>
      </c>
      <c r="M29" s="8">
        <f>$P28*M$14</f>
        <v>22.666872867974476</v>
      </c>
      <c r="N29" s="8">
        <f>$P28*N$14</f>
        <v>38.164295864527965</v>
      </c>
      <c r="O29" s="8">
        <f>$P28*O$14</f>
        <v>48.017924644198274</v>
      </c>
      <c r="P29" s="7">
        <f>SUM(D29:O29)</f>
        <v>317.42999999999995</v>
      </c>
    </row>
    <row r="30" spans="1:17">
      <c r="A30" s="5">
        <f>A29+1</f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>A30+1</f>
        <v>22</v>
      </c>
      <c r="B31" s="4" t="s">
        <v>4</v>
      </c>
      <c r="C31" s="5" t="s">
        <v>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327.17999999999995</v>
      </c>
    </row>
    <row r="32" spans="1:17">
      <c r="A32" s="5">
        <f>A31+1</f>
        <v>23</v>
      </c>
      <c r="B32" s="4" t="s">
        <v>3</v>
      </c>
      <c r="C32" s="5" t="str">
        <f>"("&amp;A$14&amp;") x ("&amp;A31&amp;")"</f>
        <v>(5) x (22)</v>
      </c>
      <c r="D32" s="8">
        <f>$P31*D$14</f>
        <v>48.466830239075968</v>
      </c>
      <c r="E32" s="8">
        <f>$P31*E$14</f>
        <v>44.96610329305831</v>
      </c>
      <c r="F32" s="8">
        <f>$P31*F$14</f>
        <v>38.17884716923772</v>
      </c>
      <c r="G32" s="8">
        <f>$P31*G$14</f>
        <v>27.305157224717959</v>
      </c>
      <c r="H32" s="8">
        <f>$P31*H$14</f>
        <v>17.094013022232591</v>
      </c>
      <c r="I32" s="8">
        <f>$P31*I$14</f>
        <v>11.036640473937934</v>
      </c>
      <c r="J32" s="8">
        <f>$P31*J$14</f>
        <v>8.7216652138548465</v>
      </c>
      <c r="K32" s="8">
        <f>$P31*K$14</f>
        <v>8.0567786665516241</v>
      </c>
      <c r="L32" s="8">
        <f>$P31*L$14</f>
        <v>11.16152425065512</v>
      </c>
      <c r="M32" s="8">
        <f>$P31*M$14</f>
        <v>23.363095690211665</v>
      </c>
      <c r="N32" s="8">
        <f>$P31*N$14</f>
        <v>39.336528749507792</v>
      </c>
      <c r="O32" s="8">
        <f>$P31*O$14</f>
        <v>49.492816006958357</v>
      </c>
      <c r="P32" s="7">
        <f>SUM(D32:O32)</f>
        <v>327.17999999999989</v>
      </c>
    </row>
    <row r="33" spans="1:16">
      <c r="A33" s="5">
        <f>A32+1</f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>A33+1</f>
        <v>25</v>
      </c>
      <c r="B34" s="4" t="s">
        <v>2</v>
      </c>
      <c r="C34" s="5" t="s">
        <v>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>
        <v>337.14</v>
      </c>
    </row>
    <row r="35" spans="1:16">
      <c r="A35" s="5">
        <f>A34+1</f>
        <v>26</v>
      </c>
      <c r="B35" s="4" t="s">
        <v>0</v>
      </c>
      <c r="C35" s="5" t="str">
        <f>"("&amp;A$14&amp;") x ("&amp;A34&amp;")"</f>
        <v>(5) x (25)</v>
      </c>
      <c r="D35" s="8">
        <f>$P34*D$14</f>
        <v>49.94225547650246</v>
      </c>
      <c r="E35" s="8">
        <f>$P34*E$14</f>
        <v>46.334959545882022</v>
      </c>
      <c r="F35" s="8">
        <f>$P34*F$14</f>
        <v>39.341086052438435</v>
      </c>
      <c r="G35" s="8">
        <f>$P34*G$14</f>
        <v>28.136379689288507</v>
      </c>
      <c r="H35" s="8">
        <f>$P34*H$14</f>
        <v>17.614388258192729</v>
      </c>
      <c r="I35" s="8">
        <f>$P34*I$14</f>
        <v>11.37261742583115</v>
      </c>
      <c r="J35" s="8">
        <f>$P34*J$14</f>
        <v>8.987169784824939</v>
      </c>
      <c r="K35" s="8">
        <f>$P34*K$14</f>
        <v>8.3020427888049841</v>
      </c>
      <c r="L35" s="8">
        <f>$P34*L$14</f>
        <v>11.501302909303343</v>
      </c>
      <c r="M35" s="8">
        <f>$P34*M$14</f>
        <v>24.074314080927813</v>
      </c>
      <c r="N35" s="8">
        <f>$P34*N$14</f>
        <v>40.534009727394889</v>
      </c>
      <c r="O35" s="8">
        <f>$P34*O$14</f>
        <v>50.999474260608665</v>
      </c>
      <c r="P35" s="7">
        <f>SUM(D35:O35)</f>
        <v>337.13999999999993</v>
      </c>
    </row>
    <row r="36" spans="1:16">
      <c r="A36" s="5">
        <f>A35+1</f>
        <v>27</v>
      </c>
      <c r="B36" s="4"/>
      <c r="C36" s="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</row>
    <row r="37" spans="1:16">
      <c r="A37" s="5">
        <f>A36+1</f>
        <v>28</v>
      </c>
      <c r="B37" s="10" t="s">
        <v>11</v>
      </c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>A37+1</f>
        <v>29</v>
      </c>
      <c r="B38" s="4" t="s">
        <v>10</v>
      </c>
      <c r="C38" s="5" t="s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1638.7299999999998</v>
      </c>
    </row>
    <row r="39" spans="1:16">
      <c r="A39" s="5">
        <f>A38+1</f>
        <v>30</v>
      </c>
      <c r="B39" s="4" t="s">
        <v>9</v>
      </c>
      <c r="C39" s="5" t="str">
        <f>"("&amp;A$18&amp;") x ("&amp;A38&amp;")"</f>
        <v>(9) x (29)</v>
      </c>
      <c r="D39" s="8">
        <f>$P38*D$18</f>
        <v>188.55536530377529</v>
      </c>
      <c r="E39" s="8">
        <f>$P38*E$18</f>
        <v>177.07903164948326</v>
      </c>
      <c r="F39" s="8">
        <f>$P38*F$18</f>
        <v>170.30196739582655</v>
      </c>
      <c r="G39" s="8">
        <f>$P38*G$18</f>
        <v>140.39041229423532</v>
      </c>
      <c r="H39" s="8">
        <f>$P38*H$18</f>
        <v>117.34853803251347</v>
      </c>
      <c r="I39" s="8">
        <f>$P38*I$18</f>
        <v>95.150895599151028</v>
      </c>
      <c r="J39" s="8">
        <f>$P38*J$18</f>
        <v>88.261878912016158</v>
      </c>
      <c r="K39" s="8">
        <f>$P38*K$18</f>
        <v>89.832065275755014</v>
      </c>
      <c r="L39" s="8">
        <f>$P38*L$18</f>
        <v>94.558022812298503</v>
      </c>
      <c r="M39" s="8">
        <f>$P38*M$18</f>
        <v>127.13740232376388</v>
      </c>
      <c r="N39" s="8">
        <f>$P38*N$18</f>
        <v>161.39829882700209</v>
      </c>
      <c r="O39" s="8">
        <f>$P38*O$18</f>
        <v>188.71612157417925</v>
      </c>
      <c r="P39" s="7">
        <f>SUM(D39:O39)</f>
        <v>1638.7299999999998</v>
      </c>
    </row>
    <row r="40" spans="1:16">
      <c r="A40" s="5">
        <f>A39+1</f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>A40+1</f>
        <v>32</v>
      </c>
      <c r="B41" s="4" t="s">
        <v>8</v>
      </c>
      <c r="C41" s="5" t="s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1687.0800000000002</v>
      </c>
    </row>
    <row r="42" spans="1:16">
      <c r="A42" s="5">
        <f>A41+1</f>
        <v>33</v>
      </c>
      <c r="B42" s="4" t="s">
        <v>7</v>
      </c>
      <c r="C42" s="5" t="str">
        <f>"("&amp;A$18&amp;") x ("&amp;A41&amp;")"</f>
        <v>(9) x (32)</v>
      </c>
      <c r="D42" s="8">
        <f>$P41*D$18</f>
        <v>194.1186075172196</v>
      </c>
      <c r="E42" s="8">
        <f>$P41*E$18</f>
        <v>182.30366974133037</v>
      </c>
      <c r="F42" s="8">
        <f>$P41*F$18</f>
        <v>175.3266512202444</v>
      </c>
      <c r="G42" s="8">
        <f>$P41*G$18</f>
        <v>144.53256898534752</v>
      </c>
      <c r="H42" s="8">
        <f>$P41*H$18</f>
        <v>120.81085446894417</v>
      </c>
      <c r="I42" s="8">
        <f>$P41*I$18</f>
        <v>97.958280465614081</v>
      </c>
      <c r="J42" s="8">
        <f>$P41*J$18</f>
        <v>90.866006404279076</v>
      </c>
      <c r="K42" s="8">
        <f>$P41*K$18</f>
        <v>92.482520418507505</v>
      </c>
      <c r="L42" s="8">
        <f>$P41*L$18</f>
        <v>97.347915230802272</v>
      </c>
      <c r="M42" s="8">
        <f>$P41*M$18</f>
        <v>130.88853484855687</v>
      </c>
      <c r="N42" s="8">
        <f>$P41*N$18</f>
        <v>166.16028386925166</v>
      </c>
      <c r="O42" s="8">
        <f>$P41*O$18</f>
        <v>194.28410682990267</v>
      </c>
      <c r="P42" s="7">
        <f>SUM(D42:O42)</f>
        <v>1687.0800000000004</v>
      </c>
    </row>
    <row r="43" spans="1:16">
      <c r="A43" s="5">
        <f>A42+1</f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>A43+1</f>
        <v>35</v>
      </c>
      <c r="B44" s="4" t="s">
        <v>6</v>
      </c>
      <c r="C44" s="5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1736.4999999999998</v>
      </c>
    </row>
    <row r="45" spans="1:16">
      <c r="A45" s="5">
        <f>A44+1</f>
        <v>36</v>
      </c>
      <c r="B45" s="4" t="s">
        <v>5</v>
      </c>
      <c r="C45" s="5" t="str">
        <f>"("&amp;A$18&amp;") x ("&amp;A44&amp;")"</f>
        <v>(9) x (35)</v>
      </c>
      <c r="D45" s="8">
        <f>$P44*D$18</f>
        <v>199.80496594924469</v>
      </c>
      <c r="E45" s="8">
        <f>$P44*E$18</f>
        <v>187.64393064100108</v>
      </c>
      <c r="F45" s="8">
        <f>$P44*F$18</f>
        <v>180.46253280458208</v>
      </c>
      <c r="G45" s="8">
        <f>$P44*G$18</f>
        <v>148.76639284625267</v>
      </c>
      <c r="H45" s="8">
        <f>$P44*H$18</f>
        <v>124.3497930064499</v>
      </c>
      <c r="I45" s="8">
        <f>$P44*I$18</f>
        <v>100.82779360109704</v>
      </c>
      <c r="J45" s="8">
        <f>$P44*J$18</f>
        <v>93.527764018914681</v>
      </c>
      <c r="K45" s="8">
        <f>$P44*K$18</f>
        <v>95.191630928431522</v>
      </c>
      <c r="L45" s="8">
        <f>$P44*L$18</f>
        <v>100.19954880520669</v>
      </c>
      <c r="M45" s="8">
        <f>$P44*M$18</f>
        <v>134.72268106107532</v>
      </c>
      <c r="N45" s="8">
        <f>$P44*N$18</f>
        <v>171.02765306858919</v>
      </c>
      <c r="O45" s="8">
        <f>$P44*O$18</f>
        <v>199.97531326915495</v>
      </c>
      <c r="P45" s="7">
        <f>SUM(D45:O45)</f>
        <v>1736.4999999999995</v>
      </c>
    </row>
    <row r="46" spans="1:16">
      <c r="A46" s="5">
        <f>A45+1</f>
        <v>37</v>
      </c>
      <c r="B46" s="4"/>
      <c r="C46" s="9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7"/>
    </row>
    <row r="47" spans="1:16">
      <c r="A47" s="5">
        <f>A46+1</f>
        <v>38</v>
      </c>
      <c r="B47" s="4" t="s">
        <v>4</v>
      </c>
      <c r="C47" s="5" t="s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7">
        <v>1787.01</v>
      </c>
    </row>
    <row r="48" spans="1:16">
      <c r="A48" s="5">
        <f>A47+1</f>
        <v>39</v>
      </c>
      <c r="B48" s="4" t="s">
        <v>3</v>
      </c>
      <c r="C48" s="5" t="str">
        <f>"("&amp;A$18&amp;") x ("&amp;A47&amp;")"</f>
        <v>(9) x (38)</v>
      </c>
      <c r="D48" s="8">
        <f>$P47*D$18</f>
        <v>205.61674183758123</v>
      </c>
      <c r="E48" s="8">
        <f>$P47*E$18</f>
        <v>193.10197552247359</v>
      </c>
      <c r="F48" s="8">
        <f>$P47*F$18</f>
        <v>185.71169061164196</v>
      </c>
      <c r="G48" s="8">
        <f>$P47*G$18</f>
        <v>153.09359728199365</v>
      </c>
      <c r="H48" s="8">
        <f>$P47*H$18</f>
        <v>127.96678583383591</v>
      </c>
      <c r="I48" s="8">
        <f>$P47*I$18</f>
        <v>103.76059628165646</v>
      </c>
      <c r="J48" s="8">
        <f>$P47*J$18</f>
        <v>96.248228954472069</v>
      </c>
      <c r="K48" s="8">
        <f>$P47*K$18</f>
        <v>97.960493167530331</v>
      </c>
      <c r="L48" s="8">
        <f>$P47*L$18</f>
        <v>103.11407757580906</v>
      </c>
      <c r="M48" s="8">
        <f>$P47*M$18</f>
        <v>138.64139261903384</v>
      </c>
      <c r="N48" s="8">
        <f>$P47*N$18</f>
        <v>176.00237622234357</v>
      </c>
      <c r="O48" s="8">
        <f>$P47*O$18</f>
        <v>205.79204409162836</v>
      </c>
      <c r="P48" s="7">
        <f>SUM(D48:O48)</f>
        <v>1787.0100000000002</v>
      </c>
    </row>
    <row r="49" spans="1:16">
      <c r="A49" s="5">
        <f>A48+1</f>
        <v>40</v>
      </c>
      <c r="B49" s="4"/>
      <c r="C49" s="9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7"/>
    </row>
    <row r="50" spans="1:16">
      <c r="A50" s="5">
        <f>A49+1</f>
        <v>41</v>
      </c>
      <c r="B50" s="4" t="s">
        <v>2</v>
      </c>
      <c r="C50" s="5" t="s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7">
        <v>1838.6299999999999</v>
      </c>
    </row>
    <row r="51" spans="1:16">
      <c r="A51" s="5">
        <f>A50+1</f>
        <v>42</v>
      </c>
      <c r="B51" s="4" t="s">
        <v>0</v>
      </c>
      <c r="C51" s="5" t="str">
        <f>"("&amp;A$18&amp;") x ("&amp;A50&amp;")"</f>
        <v>(9) x (41)</v>
      </c>
      <c r="D51" s="8">
        <f>$P50*D$18</f>
        <v>211.55623641995959</v>
      </c>
      <c r="E51" s="8">
        <f>$P50*E$18</f>
        <v>198.67996555972579</v>
      </c>
      <c r="F51" s="8">
        <f>$P50*F$18</f>
        <v>191.07620310422618</v>
      </c>
      <c r="G51" s="8">
        <f>$P50*G$18</f>
        <v>157.51589569761333</v>
      </c>
      <c r="H51" s="8">
        <f>$P50*H$18</f>
        <v>131.66326513990728</v>
      </c>
      <c r="I51" s="8">
        <f>$P50*I$18</f>
        <v>106.75784978334873</v>
      </c>
      <c r="J51" s="8">
        <f>$P50*J$18</f>
        <v>99.02847840950021</v>
      </c>
      <c r="K51" s="8">
        <f>$P50*K$18</f>
        <v>100.79020349780711</v>
      </c>
      <c r="L51" s="8">
        <f>$P50*L$18</f>
        <v>106.09265558290653</v>
      </c>
      <c r="M51" s="8">
        <f>$P50*M$18</f>
        <v>142.64622118014682</v>
      </c>
      <c r="N51" s="8">
        <f>$P50*N$18</f>
        <v>181.08642312784343</v>
      </c>
      <c r="O51" s="8">
        <f>$P50*O$18</f>
        <v>211.7366024970149</v>
      </c>
      <c r="P51" s="7">
        <f>SUM(D51:O51)</f>
        <v>1838.6299999999999</v>
      </c>
    </row>
    <row r="52" spans="1:16">
      <c r="A52" s="5">
        <f>A51+1</f>
        <v>43</v>
      </c>
      <c r="B52" s="4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">
        <f>A52+1</f>
        <v>44</v>
      </c>
      <c r="B53" s="6" t="s">
        <v>53</v>
      </c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</row>
    <row r="58" spans="1:16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6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6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6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6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6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6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37B79-6DA0-4084-B86A-FD9B9301AAD9}"/>
</file>

<file path=customXml/itemProps2.xml><?xml version="1.0" encoding="utf-8"?>
<ds:datastoreItem xmlns:ds="http://schemas.openxmlformats.org/officeDocument/2006/customXml" ds:itemID="{6189230B-9B90-42EF-BFE2-2E7B4F1FE42A}"/>
</file>

<file path=customXml/itemProps3.xml><?xml version="1.0" encoding="utf-8"?>
<ds:datastoreItem xmlns:ds="http://schemas.openxmlformats.org/officeDocument/2006/customXml" ds:itemID="{B643D532-DEC3-4541-BF14-DDE1812FBDA1}"/>
</file>

<file path=customXml/itemProps4.xml><?xml version="1.0" encoding="utf-8"?>
<ds:datastoreItem xmlns:ds="http://schemas.openxmlformats.org/officeDocument/2006/customXml" ds:itemID="{049A02CC-7399-4753-8993-AB34919B8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JAP-17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2013-02-28T17:25:34Z</cp:lastPrinted>
  <dcterms:created xsi:type="dcterms:W3CDTF">2013-02-28T17:16:41Z</dcterms:created>
  <dcterms:modified xsi:type="dcterms:W3CDTF">2013-02-28T17:25:39Z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