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40CD9DE-4095-4307-811D-4C6B1147B565}" xr6:coauthVersionLast="47" xr6:coauthVersionMax="47" xr10:uidLastSave="{00000000-0000-0000-0000-000000000000}"/>
  <bookViews>
    <workbookView xWindow="-120" yWindow="-120" windowWidth="29040" windowHeight="15840" xr2:uid="{896EF08E-0132-46FA-90DC-65AA80FCAEA0}"/>
  </bookViews>
  <sheets>
    <sheet name="B2" sheetId="1" r:id="rId1"/>
  </sheets>
  <externalReferences>
    <externalReference r:id="rId2"/>
  </externalReferences>
  <definedNames>
    <definedName name="_xlnm._FilterDatabase" localSheetId="0" hidden="1">'B2'!$A$10:$N$873</definedName>
    <definedName name="Act" localSheetId="0">_Top1:Bottom1</definedName>
    <definedName name="Actuals" localSheetId="0">High_Act:Low_Act</definedName>
    <definedName name="B_1" localSheetId="0">'B2'!$C$824</definedName>
    <definedName name="B_2" localSheetId="0">'B2'!$D$824</definedName>
    <definedName name="B1_Print" localSheetId="0">'B2'!#REF!</definedName>
    <definedName name="B2_Print">#REF!</definedName>
    <definedName name="B3_Print">#REF!</definedName>
    <definedName name="Bottom" localSheetId="0">'B2'!$A$824</definedName>
    <definedName name="High_Plan" localSheetId="0">'B2'!#REF!</definedName>
    <definedName name="High_Plan">#REF!</definedName>
    <definedName name="LastCell">#REF!</definedName>
    <definedName name="Low_Plan" localSheetId="0">'B2'!#REF!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'B2'!High_Plan:'B2'!Low_Plan</definedName>
    <definedName name="_xlnm.Print_Area" localSheetId="0">'B2'!$A$1:$N$874</definedName>
    <definedName name="_xlnm.Print_Titles" localSheetId="0">'B2'!$1:$10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'B2'!$A$10:$N$824</definedName>
    <definedName name="ST_Bottom1">#REF!</definedName>
    <definedName name="ST_Top1">#REF!</definedName>
    <definedName name="ST_Top2">#REF!</definedName>
    <definedName name="ST_Top3" localSheetId="0">'B2'!#REF!</definedName>
    <definedName name="T_1" localSheetId="0">'B2'!$C$11</definedName>
    <definedName name="T_2" localSheetId="0">'B2'!$D$11</definedName>
    <definedName name="T1_Print" localSheetId="0">'B2'!$A$1</definedName>
    <definedName name="T2_Print">#REF!</definedName>
    <definedName name="T3_Print">#REF!</definedName>
    <definedName name="Top" localSheetId="0">'B2'!#REF!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73" i="1" l="1"/>
  <c r="H873" i="1"/>
  <c r="M873" i="1"/>
  <c r="K873" i="1"/>
  <c r="I873" i="1"/>
  <c r="G873" i="1"/>
  <c r="F872" i="1"/>
  <c r="N873" i="1"/>
  <c r="M871" i="1"/>
  <c r="K871" i="1"/>
  <c r="I871" i="1"/>
  <c r="G871" i="1"/>
  <c r="F870" i="1"/>
  <c r="J871" i="1"/>
  <c r="L869" i="1"/>
  <c r="J869" i="1"/>
  <c r="H869" i="1"/>
  <c r="M869" i="1"/>
  <c r="K869" i="1"/>
  <c r="I869" i="1"/>
  <c r="G869" i="1"/>
  <c r="F868" i="1"/>
  <c r="N869" i="1"/>
  <c r="M867" i="1"/>
  <c r="K867" i="1"/>
  <c r="I867" i="1"/>
  <c r="G867" i="1"/>
  <c r="F866" i="1"/>
  <c r="N867" i="1"/>
  <c r="L865" i="1"/>
  <c r="H865" i="1"/>
  <c r="M865" i="1"/>
  <c r="K865" i="1"/>
  <c r="I865" i="1"/>
  <c r="G865" i="1"/>
  <c r="F864" i="1"/>
  <c r="N865" i="1"/>
  <c r="M863" i="1"/>
  <c r="K863" i="1"/>
  <c r="I863" i="1"/>
  <c r="G863" i="1"/>
  <c r="F862" i="1"/>
  <c r="J863" i="1"/>
  <c r="L861" i="1"/>
  <c r="J861" i="1"/>
  <c r="H861" i="1"/>
  <c r="M861" i="1"/>
  <c r="K861" i="1"/>
  <c r="I861" i="1"/>
  <c r="G861" i="1"/>
  <c r="F860" i="1"/>
  <c r="N861" i="1"/>
  <c r="N859" i="1"/>
  <c r="L859" i="1"/>
  <c r="J859" i="1"/>
  <c r="H859" i="1"/>
  <c r="F859" i="1"/>
  <c r="M859" i="1"/>
  <c r="K859" i="1"/>
  <c r="I859" i="1"/>
  <c r="G859" i="1"/>
  <c r="M855" i="1"/>
  <c r="K855" i="1"/>
  <c r="I855" i="1"/>
  <c r="G855" i="1"/>
  <c r="F855" i="1"/>
  <c r="N855" i="1"/>
  <c r="L855" i="1"/>
  <c r="J855" i="1"/>
  <c r="H855" i="1"/>
  <c r="N853" i="1"/>
  <c r="L853" i="1"/>
  <c r="J853" i="1"/>
  <c r="H853" i="1"/>
  <c r="F853" i="1"/>
  <c r="M853" i="1"/>
  <c r="K853" i="1"/>
  <c r="I853" i="1"/>
  <c r="G853" i="1"/>
  <c r="M851" i="1"/>
  <c r="K851" i="1"/>
  <c r="I851" i="1"/>
  <c r="G851" i="1"/>
  <c r="F851" i="1"/>
  <c r="N851" i="1"/>
  <c r="L851" i="1"/>
  <c r="J851" i="1"/>
  <c r="H851" i="1"/>
  <c r="N849" i="1"/>
  <c r="L849" i="1"/>
  <c r="J849" i="1"/>
  <c r="H849" i="1"/>
  <c r="F849" i="1"/>
  <c r="M849" i="1"/>
  <c r="K849" i="1"/>
  <c r="I849" i="1"/>
  <c r="G849" i="1"/>
  <c r="M847" i="1"/>
  <c r="K847" i="1"/>
  <c r="I847" i="1"/>
  <c r="G847" i="1"/>
  <c r="F847" i="1"/>
  <c r="N847" i="1"/>
  <c r="L847" i="1"/>
  <c r="J847" i="1"/>
  <c r="H847" i="1"/>
  <c r="N845" i="1"/>
  <c r="L845" i="1"/>
  <c r="J845" i="1"/>
  <c r="H845" i="1"/>
  <c r="F845" i="1"/>
  <c r="M845" i="1"/>
  <c r="K845" i="1"/>
  <c r="I845" i="1"/>
  <c r="G845" i="1"/>
  <c r="M843" i="1"/>
  <c r="K843" i="1"/>
  <c r="I843" i="1"/>
  <c r="G843" i="1"/>
  <c r="F843" i="1"/>
  <c r="N843" i="1"/>
  <c r="L843" i="1"/>
  <c r="J843" i="1"/>
  <c r="H843" i="1"/>
  <c r="N841" i="1"/>
  <c r="L841" i="1"/>
  <c r="J841" i="1"/>
  <c r="H841" i="1"/>
  <c r="F841" i="1"/>
  <c r="M841" i="1"/>
  <c r="K841" i="1"/>
  <c r="I841" i="1"/>
  <c r="G841" i="1"/>
  <c r="M839" i="1"/>
  <c r="K839" i="1"/>
  <c r="I839" i="1"/>
  <c r="G839" i="1"/>
  <c r="F839" i="1"/>
  <c r="N839" i="1"/>
  <c r="L839" i="1"/>
  <c r="J839" i="1"/>
  <c r="H839" i="1"/>
  <c r="N837" i="1"/>
  <c r="L837" i="1"/>
  <c r="J837" i="1"/>
  <c r="H837" i="1"/>
  <c r="F837" i="1"/>
  <c r="M837" i="1"/>
  <c r="K837" i="1"/>
  <c r="I837" i="1"/>
  <c r="G837" i="1"/>
  <c r="M835" i="1"/>
  <c r="K835" i="1"/>
  <c r="I835" i="1"/>
  <c r="G835" i="1"/>
  <c r="F835" i="1"/>
  <c r="N835" i="1"/>
  <c r="L835" i="1"/>
  <c r="J835" i="1"/>
  <c r="H835" i="1"/>
  <c r="N833" i="1"/>
  <c r="L833" i="1"/>
  <c r="J833" i="1"/>
  <c r="H833" i="1"/>
  <c r="F833" i="1"/>
  <c r="M833" i="1"/>
  <c r="K833" i="1"/>
  <c r="I833" i="1"/>
  <c r="G833" i="1"/>
  <c r="M831" i="1"/>
  <c r="K831" i="1"/>
  <c r="I831" i="1"/>
  <c r="G831" i="1"/>
  <c r="F831" i="1"/>
  <c r="N831" i="1"/>
  <c r="L831" i="1"/>
  <c r="J831" i="1"/>
  <c r="H831" i="1"/>
  <c r="N829" i="1"/>
  <c r="L829" i="1"/>
  <c r="J829" i="1"/>
  <c r="H829" i="1"/>
  <c r="F829" i="1"/>
  <c r="M829" i="1"/>
  <c r="K829" i="1"/>
  <c r="I829" i="1"/>
  <c r="G829" i="1"/>
  <c r="M827" i="1"/>
  <c r="K827" i="1"/>
  <c r="I827" i="1"/>
  <c r="G827" i="1"/>
  <c r="F827" i="1"/>
  <c r="N827" i="1"/>
  <c r="L827" i="1"/>
  <c r="J827" i="1"/>
  <c r="H827" i="1"/>
  <c r="F825" i="1"/>
  <c r="H825" i="1"/>
  <c r="K825" i="1"/>
  <c r="J825" i="1"/>
  <c r="F815" i="1"/>
  <c r="L815" i="1"/>
  <c r="K815" i="1"/>
  <c r="J815" i="1"/>
  <c r="I815" i="1"/>
  <c r="J807" i="1"/>
  <c r="F807" i="1"/>
  <c r="N807" i="1"/>
  <c r="L807" i="1"/>
  <c r="H807" i="1"/>
  <c r="M807" i="1"/>
  <c r="K807" i="1"/>
  <c r="I807" i="1"/>
  <c r="G807" i="1"/>
  <c r="N804" i="1"/>
  <c r="M804" i="1"/>
  <c r="J804" i="1"/>
  <c r="I804" i="1"/>
  <c r="F804" i="1"/>
  <c r="L804" i="1"/>
  <c r="K804" i="1"/>
  <c r="H804" i="1"/>
  <c r="G804" i="1"/>
  <c r="L802" i="1"/>
  <c r="K802" i="1"/>
  <c r="H802" i="1"/>
  <c r="G802" i="1"/>
  <c r="F802" i="1"/>
  <c r="N802" i="1"/>
  <c r="M802" i="1"/>
  <c r="J802" i="1"/>
  <c r="I802" i="1"/>
  <c r="N800" i="1"/>
  <c r="M800" i="1"/>
  <c r="J800" i="1"/>
  <c r="I800" i="1"/>
  <c r="F800" i="1"/>
  <c r="L800" i="1"/>
  <c r="K800" i="1"/>
  <c r="H800" i="1"/>
  <c r="G800" i="1"/>
  <c r="L798" i="1"/>
  <c r="K798" i="1"/>
  <c r="H798" i="1"/>
  <c r="G798" i="1"/>
  <c r="F798" i="1"/>
  <c r="N798" i="1"/>
  <c r="M798" i="1"/>
  <c r="J798" i="1"/>
  <c r="I798" i="1"/>
  <c r="N796" i="1"/>
  <c r="M796" i="1"/>
  <c r="J796" i="1"/>
  <c r="I796" i="1"/>
  <c r="F796" i="1"/>
  <c r="L796" i="1"/>
  <c r="K796" i="1"/>
  <c r="H796" i="1"/>
  <c r="G796" i="1"/>
  <c r="L794" i="1"/>
  <c r="K794" i="1"/>
  <c r="H794" i="1"/>
  <c r="G794" i="1"/>
  <c r="F794" i="1"/>
  <c r="N794" i="1"/>
  <c r="M794" i="1"/>
  <c r="J794" i="1"/>
  <c r="I794" i="1"/>
  <c r="N792" i="1"/>
  <c r="M792" i="1"/>
  <c r="J792" i="1"/>
  <c r="I792" i="1"/>
  <c r="F792" i="1"/>
  <c r="L792" i="1"/>
  <c r="K792" i="1"/>
  <c r="H792" i="1"/>
  <c r="G792" i="1"/>
  <c r="L790" i="1"/>
  <c r="K790" i="1"/>
  <c r="H790" i="1"/>
  <c r="G790" i="1"/>
  <c r="F790" i="1"/>
  <c r="N790" i="1"/>
  <c r="M790" i="1"/>
  <c r="J790" i="1"/>
  <c r="I790" i="1"/>
  <c r="N788" i="1"/>
  <c r="M788" i="1"/>
  <c r="J788" i="1"/>
  <c r="I788" i="1"/>
  <c r="F788" i="1"/>
  <c r="L788" i="1"/>
  <c r="K788" i="1"/>
  <c r="H788" i="1"/>
  <c r="G788" i="1"/>
  <c r="F786" i="1"/>
  <c r="L786" i="1"/>
  <c r="H786" i="1"/>
  <c r="G786" i="1"/>
  <c r="F778" i="1"/>
  <c r="M778" i="1"/>
  <c r="H778" i="1"/>
  <c r="G778" i="1"/>
  <c r="L770" i="1"/>
  <c r="K770" i="1"/>
  <c r="H770" i="1"/>
  <c r="G770" i="1"/>
  <c r="F770" i="1"/>
  <c r="N770" i="1"/>
  <c r="M770" i="1"/>
  <c r="J770" i="1"/>
  <c r="I770" i="1"/>
  <c r="N768" i="1"/>
  <c r="M768" i="1"/>
  <c r="J768" i="1"/>
  <c r="I768" i="1"/>
  <c r="F768" i="1"/>
  <c r="L768" i="1"/>
  <c r="K768" i="1"/>
  <c r="H768" i="1"/>
  <c r="G768" i="1"/>
  <c r="L766" i="1"/>
  <c r="K766" i="1"/>
  <c r="H766" i="1"/>
  <c r="G766" i="1"/>
  <c r="F766" i="1"/>
  <c r="N766" i="1"/>
  <c r="M766" i="1"/>
  <c r="J766" i="1"/>
  <c r="I766" i="1"/>
  <c r="N764" i="1"/>
  <c r="M764" i="1"/>
  <c r="J764" i="1"/>
  <c r="I764" i="1"/>
  <c r="F764" i="1"/>
  <c r="L764" i="1"/>
  <c r="K764" i="1"/>
  <c r="H764" i="1"/>
  <c r="G764" i="1"/>
  <c r="L762" i="1"/>
  <c r="K762" i="1"/>
  <c r="H762" i="1"/>
  <c r="G762" i="1"/>
  <c r="F762" i="1"/>
  <c r="N762" i="1"/>
  <c r="M762" i="1"/>
  <c r="J762" i="1"/>
  <c r="I762" i="1"/>
  <c r="N760" i="1"/>
  <c r="M760" i="1"/>
  <c r="J760" i="1"/>
  <c r="I760" i="1"/>
  <c r="F760" i="1"/>
  <c r="L760" i="1"/>
  <c r="K760" i="1"/>
  <c r="H760" i="1"/>
  <c r="G760" i="1"/>
  <c r="L758" i="1"/>
  <c r="K758" i="1"/>
  <c r="H758" i="1"/>
  <c r="G758" i="1"/>
  <c r="F758" i="1"/>
  <c r="N758" i="1"/>
  <c r="M758" i="1"/>
  <c r="J758" i="1"/>
  <c r="I758" i="1"/>
  <c r="M756" i="1"/>
  <c r="I756" i="1"/>
  <c r="F756" i="1"/>
  <c r="K756" i="1"/>
  <c r="G756" i="1"/>
  <c r="N756" i="1"/>
  <c r="L756" i="1"/>
  <c r="J756" i="1"/>
  <c r="H756" i="1"/>
  <c r="M753" i="1"/>
  <c r="L753" i="1"/>
  <c r="I753" i="1"/>
  <c r="H753" i="1"/>
  <c r="F753" i="1"/>
  <c r="N753" i="1"/>
  <c r="K753" i="1"/>
  <c r="J753" i="1"/>
  <c r="G753" i="1"/>
  <c r="J751" i="1"/>
  <c r="F751" i="1"/>
  <c r="L751" i="1"/>
  <c r="H751" i="1"/>
  <c r="M751" i="1"/>
  <c r="K751" i="1"/>
  <c r="I751" i="1"/>
  <c r="N744" i="1"/>
  <c r="M744" i="1"/>
  <c r="J744" i="1"/>
  <c r="I744" i="1"/>
  <c r="F744" i="1"/>
  <c r="L744" i="1"/>
  <c r="K744" i="1"/>
  <c r="H744" i="1"/>
  <c r="G744" i="1"/>
  <c r="K742" i="1"/>
  <c r="G742" i="1"/>
  <c r="F742" i="1"/>
  <c r="M742" i="1"/>
  <c r="I742" i="1"/>
  <c r="N742" i="1"/>
  <c r="L742" i="1"/>
  <c r="J742" i="1"/>
  <c r="H742" i="1"/>
  <c r="N739" i="1"/>
  <c r="K739" i="1"/>
  <c r="J739" i="1"/>
  <c r="G739" i="1"/>
  <c r="F739" i="1"/>
  <c r="M739" i="1"/>
  <c r="L739" i="1"/>
  <c r="I739" i="1"/>
  <c r="H739" i="1"/>
  <c r="M737" i="1"/>
  <c r="L737" i="1"/>
  <c r="I737" i="1"/>
  <c r="H737" i="1"/>
  <c r="F737" i="1"/>
  <c r="N737" i="1"/>
  <c r="K737" i="1"/>
  <c r="J737" i="1"/>
  <c r="G737" i="1"/>
  <c r="J735" i="1"/>
  <c r="F735" i="1"/>
  <c r="N735" i="1"/>
  <c r="K735" i="1"/>
  <c r="I735" i="1"/>
  <c r="H735" i="1"/>
  <c r="G735" i="1"/>
  <c r="N731" i="1"/>
  <c r="F731" i="1"/>
  <c r="L731" i="1"/>
  <c r="H731" i="1"/>
  <c r="M731" i="1"/>
  <c r="G731" i="1"/>
  <c r="M724" i="1"/>
  <c r="F724" i="1"/>
  <c r="K724" i="1"/>
  <c r="I724" i="1"/>
  <c r="G724" i="1"/>
  <c r="N724" i="1"/>
  <c r="L724" i="1"/>
  <c r="J724" i="1"/>
  <c r="H724" i="1"/>
  <c r="J719" i="1"/>
  <c r="F719" i="1"/>
  <c r="N719" i="1"/>
  <c r="M719" i="1"/>
  <c r="L719" i="1"/>
  <c r="K719" i="1"/>
  <c r="I719" i="1"/>
  <c r="H719" i="1"/>
  <c r="G719" i="1"/>
  <c r="L710" i="1"/>
  <c r="K710" i="1"/>
  <c r="H710" i="1"/>
  <c r="G710" i="1"/>
  <c r="F710" i="1"/>
  <c r="N710" i="1"/>
  <c r="M710" i="1"/>
  <c r="J710" i="1"/>
  <c r="I710" i="1"/>
  <c r="F708" i="1"/>
  <c r="M708" i="1"/>
  <c r="I708" i="1"/>
  <c r="H708" i="1"/>
  <c r="G708" i="1"/>
  <c r="F698" i="1"/>
  <c r="M698" i="1"/>
  <c r="K698" i="1"/>
  <c r="G698" i="1"/>
  <c r="N698" i="1"/>
  <c r="L698" i="1"/>
  <c r="J698" i="1"/>
  <c r="I698" i="1"/>
  <c r="H698" i="1"/>
  <c r="M693" i="1"/>
  <c r="L693" i="1"/>
  <c r="I693" i="1"/>
  <c r="H693" i="1"/>
  <c r="F693" i="1"/>
  <c r="N693" i="1"/>
  <c r="K693" i="1"/>
  <c r="J693" i="1"/>
  <c r="G693" i="1"/>
  <c r="N691" i="1"/>
  <c r="K691" i="1"/>
  <c r="J691" i="1"/>
  <c r="G691" i="1"/>
  <c r="F691" i="1"/>
  <c r="M691" i="1"/>
  <c r="L691" i="1"/>
  <c r="I691" i="1"/>
  <c r="H691" i="1"/>
  <c r="F689" i="1"/>
  <c r="L689" i="1"/>
  <c r="H689" i="1"/>
  <c r="M689" i="1"/>
  <c r="M680" i="1"/>
  <c r="J680" i="1"/>
  <c r="F680" i="1"/>
  <c r="N680" i="1"/>
  <c r="L680" i="1"/>
  <c r="K680" i="1"/>
  <c r="I680" i="1"/>
  <c r="H680" i="1"/>
  <c r="G680" i="1"/>
  <c r="L678" i="1"/>
  <c r="I678" i="1"/>
  <c r="G678" i="1"/>
  <c r="F678" i="1"/>
  <c r="N678" i="1"/>
  <c r="M678" i="1"/>
  <c r="K678" i="1"/>
  <c r="J678" i="1"/>
  <c r="H678" i="1"/>
  <c r="N676" i="1"/>
  <c r="M676" i="1"/>
  <c r="J676" i="1"/>
  <c r="I676" i="1"/>
  <c r="F676" i="1"/>
  <c r="L676" i="1"/>
  <c r="K676" i="1"/>
  <c r="H676" i="1"/>
  <c r="G676" i="1"/>
  <c r="L674" i="1"/>
  <c r="K674" i="1"/>
  <c r="H674" i="1"/>
  <c r="F674" i="1"/>
  <c r="N674" i="1"/>
  <c r="M674" i="1"/>
  <c r="J674" i="1"/>
  <c r="I674" i="1"/>
  <c r="G674" i="1"/>
  <c r="N672" i="1"/>
  <c r="M672" i="1"/>
  <c r="J672" i="1"/>
  <c r="I672" i="1"/>
  <c r="F672" i="1"/>
  <c r="L672" i="1"/>
  <c r="K672" i="1"/>
  <c r="H672" i="1"/>
  <c r="G672" i="1"/>
  <c r="F670" i="1"/>
  <c r="K670" i="1"/>
  <c r="I670" i="1"/>
  <c r="G670" i="1"/>
  <c r="J670" i="1"/>
  <c r="H670" i="1"/>
  <c r="N663" i="1"/>
  <c r="L663" i="1"/>
  <c r="H663" i="1"/>
  <c r="G663" i="1"/>
  <c r="F663" i="1"/>
  <c r="M663" i="1"/>
  <c r="K663" i="1"/>
  <c r="J663" i="1"/>
  <c r="I663" i="1"/>
  <c r="J661" i="1"/>
  <c r="F661" i="1"/>
  <c r="M661" i="1"/>
  <c r="K661" i="1"/>
  <c r="L661" i="1"/>
  <c r="I661" i="1"/>
  <c r="I654" i="1"/>
  <c r="H654" i="1"/>
  <c r="F654" i="1"/>
  <c r="J654" i="1"/>
  <c r="N654" i="1"/>
  <c r="M654" i="1"/>
  <c r="G654" i="1"/>
  <c r="M650" i="1"/>
  <c r="L650" i="1"/>
  <c r="F650" i="1"/>
  <c r="N650" i="1"/>
  <c r="G650" i="1"/>
  <c r="K650" i="1"/>
  <c r="J650" i="1"/>
  <c r="I650" i="1"/>
  <c r="H650" i="1"/>
  <c r="L646" i="1"/>
  <c r="I646" i="1"/>
  <c r="H646" i="1"/>
  <c r="G646" i="1"/>
  <c r="F646" i="1"/>
  <c r="N646" i="1"/>
  <c r="M646" i="1"/>
  <c r="K646" i="1"/>
  <c r="J646" i="1"/>
  <c r="K644" i="1"/>
  <c r="J644" i="1"/>
  <c r="F644" i="1"/>
  <c r="L644" i="1"/>
  <c r="N644" i="1"/>
  <c r="I644" i="1"/>
  <c r="H644" i="1"/>
  <c r="G644" i="1"/>
  <c r="N641" i="1"/>
  <c r="F641" i="1"/>
  <c r="I641" i="1"/>
  <c r="K641" i="1"/>
  <c r="G641" i="1"/>
  <c r="M641" i="1"/>
  <c r="L641" i="1"/>
  <c r="J641" i="1"/>
  <c r="H641" i="1"/>
  <c r="F634" i="1"/>
  <c r="N634" i="1"/>
  <c r="M634" i="1"/>
  <c r="L634" i="1"/>
  <c r="K634" i="1"/>
  <c r="G634" i="1"/>
  <c r="M626" i="1"/>
  <c r="L626" i="1"/>
  <c r="F626" i="1"/>
  <c r="N626" i="1"/>
  <c r="K626" i="1"/>
  <c r="J626" i="1"/>
  <c r="I626" i="1"/>
  <c r="F622" i="1"/>
  <c r="N622" i="1"/>
  <c r="M622" i="1"/>
  <c r="L622" i="1"/>
  <c r="K622" i="1"/>
  <c r="J622" i="1"/>
  <c r="I622" i="1"/>
  <c r="F614" i="1"/>
  <c r="L614" i="1"/>
  <c r="I614" i="1"/>
  <c r="M614" i="1"/>
  <c r="K614" i="1"/>
  <c r="J614" i="1"/>
  <c r="J605" i="1"/>
  <c r="I605" i="1"/>
  <c r="F605" i="1"/>
  <c r="N605" i="1"/>
  <c r="K605" i="1"/>
  <c r="H605" i="1"/>
  <c r="N599" i="1"/>
  <c r="K599" i="1"/>
  <c r="H599" i="1"/>
  <c r="G599" i="1"/>
  <c r="F599" i="1"/>
  <c r="M599" i="1"/>
  <c r="L599" i="1"/>
  <c r="J599" i="1"/>
  <c r="I599" i="1"/>
  <c r="M597" i="1"/>
  <c r="J597" i="1"/>
  <c r="I597" i="1"/>
  <c r="H597" i="1"/>
  <c r="F597" i="1"/>
  <c r="N597" i="1"/>
  <c r="L597" i="1"/>
  <c r="K597" i="1"/>
  <c r="G597" i="1"/>
  <c r="L595" i="1"/>
  <c r="F595" i="1"/>
  <c r="I595" i="1"/>
  <c r="G595" i="1"/>
  <c r="N595" i="1"/>
  <c r="M595" i="1"/>
  <c r="J595" i="1"/>
  <c r="H595" i="1"/>
  <c r="M586" i="1"/>
  <c r="L586" i="1"/>
  <c r="F586" i="1"/>
  <c r="N586" i="1"/>
  <c r="K586" i="1"/>
  <c r="J586" i="1"/>
  <c r="I586" i="1"/>
  <c r="H586" i="1"/>
  <c r="F583" i="1"/>
  <c r="I583" i="1"/>
  <c r="H583" i="1"/>
  <c r="H575" i="1"/>
  <c r="F575" i="1"/>
  <c r="K575" i="1"/>
  <c r="G575" i="1"/>
  <c r="N575" i="1"/>
  <c r="M575" i="1"/>
  <c r="L575" i="1"/>
  <c r="J575" i="1"/>
  <c r="I575" i="1"/>
  <c r="F566" i="1"/>
  <c r="L566" i="1"/>
  <c r="K566" i="1"/>
  <c r="J566" i="1"/>
  <c r="I566" i="1"/>
  <c r="L558" i="1"/>
  <c r="I558" i="1"/>
  <c r="H558" i="1"/>
  <c r="G558" i="1"/>
  <c r="F558" i="1"/>
  <c r="N558" i="1"/>
  <c r="M558" i="1"/>
  <c r="K558" i="1"/>
  <c r="J558" i="1"/>
  <c r="F556" i="1"/>
  <c r="K556" i="1"/>
  <c r="L556" i="1"/>
  <c r="L547" i="1"/>
  <c r="F547" i="1"/>
  <c r="M547" i="1"/>
  <c r="K547" i="1"/>
  <c r="F540" i="1"/>
  <c r="K540" i="1"/>
  <c r="J540" i="1"/>
  <c r="M540" i="1"/>
  <c r="L540" i="1"/>
  <c r="L531" i="1"/>
  <c r="F531" i="1"/>
  <c r="G531" i="1"/>
  <c r="N531" i="1"/>
  <c r="M531" i="1"/>
  <c r="H531" i="1"/>
  <c r="M522" i="1"/>
  <c r="F522" i="1"/>
  <c r="L522" i="1"/>
  <c r="H522" i="1"/>
  <c r="N522" i="1"/>
  <c r="K522" i="1"/>
  <c r="J522" i="1"/>
  <c r="I522" i="1"/>
  <c r="G522" i="1"/>
  <c r="F513" i="1"/>
  <c r="N513" i="1"/>
  <c r="K513" i="1"/>
  <c r="J513" i="1"/>
  <c r="I513" i="1"/>
  <c r="H513" i="1"/>
  <c r="G513" i="1"/>
  <c r="F505" i="1"/>
  <c r="N505" i="1"/>
  <c r="I505" i="1"/>
  <c r="L505" i="1"/>
  <c r="K505" i="1"/>
  <c r="J505" i="1"/>
  <c r="H505" i="1"/>
  <c r="G505" i="1"/>
  <c r="F496" i="1"/>
  <c r="N496" i="1"/>
  <c r="G496" i="1"/>
  <c r="M496" i="1"/>
  <c r="L496" i="1"/>
  <c r="I496" i="1"/>
  <c r="H496" i="1"/>
  <c r="F487" i="1"/>
  <c r="I487" i="1"/>
  <c r="H487" i="1"/>
  <c r="F479" i="1"/>
  <c r="I479" i="1"/>
  <c r="H479" i="1"/>
  <c r="K471" i="1"/>
  <c r="H471" i="1"/>
  <c r="G471" i="1"/>
  <c r="F471" i="1"/>
  <c r="N471" i="1"/>
  <c r="M471" i="1"/>
  <c r="L471" i="1"/>
  <c r="J471" i="1"/>
  <c r="I471" i="1"/>
  <c r="J469" i="1"/>
  <c r="F469" i="1"/>
  <c r="N469" i="1"/>
  <c r="M469" i="1"/>
  <c r="L469" i="1"/>
  <c r="K469" i="1"/>
  <c r="G469" i="1"/>
  <c r="J461" i="1"/>
  <c r="F461" i="1"/>
  <c r="M461" i="1"/>
  <c r="K461" i="1"/>
  <c r="H461" i="1"/>
  <c r="G461" i="1"/>
  <c r="M453" i="1"/>
  <c r="J453" i="1"/>
  <c r="I453" i="1"/>
  <c r="F453" i="1"/>
  <c r="N453" i="1"/>
  <c r="L453" i="1"/>
  <c r="K453" i="1"/>
  <c r="H453" i="1"/>
  <c r="G453" i="1"/>
  <c r="F451" i="1"/>
  <c r="K451" i="1"/>
  <c r="G451" i="1"/>
  <c r="H451" i="1"/>
  <c r="M442" i="1"/>
  <c r="L442" i="1"/>
  <c r="H442" i="1"/>
  <c r="F442" i="1"/>
  <c r="N442" i="1"/>
  <c r="K442" i="1"/>
  <c r="J442" i="1"/>
  <c r="I442" i="1"/>
  <c r="G442" i="1"/>
  <c r="N440" i="1"/>
  <c r="J440" i="1"/>
  <c r="H440" i="1"/>
  <c r="G440" i="1"/>
  <c r="F440" i="1"/>
  <c r="M440" i="1"/>
  <c r="L440" i="1"/>
  <c r="K440" i="1"/>
  <c r="I440" i="1"/>
  <c r="J438" i="1"/>
  <c r="I438" i="1"/>
  <c r="H438" i="1"/>
  <c r="F438" i="1"/>
  <c r="N438" i="1"/>
  <c r="M438" i="1"/>
  <c r="L438" i="1"/>
  <c r="K438" i="1"/>
  <c r="G438" i="1"/>
  <c r="K436" i="1"/>
  <c r="J436" i="1"/>
  <c r="F436" i="1"/>
  <c r="N436" i="1"/>
  <c r="M436" i="1"/>
  <c r="L436" i="1"/>
  <c r="I436" i="1"/>
  <c r="H436" i="1"/>
  <c r="G436" i="1"/>
  <c r="N434" i="1"/>
  <c r="M434" i="1"/>
  <c r="L434" i="1"/>
  <c r="F434" i="1"/>
  <c r="K434" i="1"/>
  <c r="J434" i="1"/>
  <c r="I434" i="1"/>
  <c r="H434" i="1"/>
  <c r="G434" i="1"/>
  <c r="N432" i="1"/>
  <c r="J432" i="1"/>
  <c r="H432" i="1"/>
  <c r="G432" i="1"/>
  <c r="F432" i="1"/>
  <c r="M432" i="1"/>
  <c r="L432" i="1"/>
  <c r="K432" i="1"/>
  <c r="I432" i="1"/>
  <c r="J430" i="1"/>
  <c r="I430" i="1"/>
  <c r="H430" i="1"/>
  <c r="F430" i="1"/>
  <c r="N430" i="1"/>
  <c r="M430" i="1"/>
  <c r="L430" i="1"/>
  <c r="K430" i="1"/>
  <c r="G430" i="1"/>
  <c r="K428" i="1"/>
  <c r="J428" i="1"/>
  <c r="F428" i="1"/>
  <c r="N428" i="1"/>
  <c r="M428" i="1"/>
  <c r="L428" i="1"/>
  <c r="I428" i="1"/>
  <c r="H428" i="1"/>
  <c r="G428" i="1"/>
  <c r="N426" i="1"/>
  <c r="M426" i="1"/>
  <c r="L426" i="1"/>
  <c r="F426" i="1"/>
  <c r="K426" i="1"/>
  <c r="J426" i="1"/>
  <c r="I426" i="1"/>
  <c r="H426" i="1"/>
  <c r="G426" i="1"/>
  <c r="N424" i="1"/>
  <c r="J424" i="1"/>
  <c r="H424" i="1"/>
  <c r="G424" i="1"/>
  <c r="F424" i="1"/>
  <c r="M424" i="1"/>
  <c r="L424" i="1"/>
  <c r="K424" i="1"/>
  <c r="I424" i="1"/>
  <c r="J422" i="1"/>
  <c r="I422" i="1"/>
  <c r="H422" i="1"/>
  <c r="F422" i="1"/>
  <c r="N422" i="1"/>
  <c r="M422" i="1"/>
  <c r="L422" i="1"/>
  <c r="K422" i="1"/>
  <c r="G422" i="1"/>
  <c r="K420" i="1"/>
  <c r="J420" i="1"/>
  <c r="F420" i="1"/>
  <c r="N420" i="1"/>
  <c r="M420" i="1"/>
  <c r="L420" i="1"/>
  <c r="I420" i="1"/>
  <c r="H420" i="1"/>
  <c r="G420" i="1"/>
  <c r="N418" i="1"/>
  <c r="M418" i="1"/>
  <c r="L418" i="1"/>
  <c r="F418" i="1"/>
  <c r="K418" i="1"/>
  <c r="J418" i="1"/>
  <c r="I418" i="1"/>
  <c r="H418" i="1"/>
  <c r="G418" i="1"/>
  <c r="N416" i="1"/>
  <c r="J416" i="1"/>
  <c r="H416" i="1"/>
  <c r="G416" i="1"/>
  <c r="F416" i="1"/>
  <c r="M416" i="1"/>
  <c r="L416" i="1"/>
  <c r="K416" i="1"/>
  <c r="I416" i="1"/>
  <c r="J414" i="1"/>
  <c r="I414" i="1"/>
  <c r="H414" i="1"/>
  <c r="F414" i="1"/>
  <c r="N414" i="1"/>
  <c r="M414" i="1"/>
  <c r="L414" i="1"/>
  <c r="K414" i="1"/>
  <c r="G414" i="1"/>
  <c r="K412" i="1"/>
  <c r="J412" i="1"/>
  <c r="F412" i="1"/>
  <c r="N412" i="1"/>
  <c r="M412" i="1"/>
  <c r="L412" i="1"/>
  <c r="I412" i="1"/>
  <c r="H412" i="1"/>
  <c r="G412" i="1"/>
  <c r="N410" i="1"/>
  <c r="M410" i="1"/>
  <c r="L410" i="1"/>
  <c r="F410" i="1"/>
  <c r="K410" i="1"/>
  <c r="J410" i="1"/>
  <c r="I410" i="1"/>
  <c r="H410" i="1"/>
  <c r="G410" i="1"/>
  <c r="N408" i="1"/>
  <c r="J408" i="1"/>
  <c r="H408" i="1"/>
  <c r="G408" i="1"/>
  <c r="F408" i="1"/>
  <c r="M408" i="1"/>
  <c r="L408" i="1"/>
  <c r="K408" i="1"/>
  <c r="I408" i="1"/>
  <c r="J406" i="1"/>
  <c r="I406" i="1"/>
  <c r="H406" i="1"/>
  <c r="F406" i="1"/>
  <c r="N406" i="1"/>
  <c r="M406" i="1"/>
  <c r="L406" i="1"/>
  <c r="K406" i="1"/>
  <c r="G406" i="1"/>
  <c r="K404" i="1"/>
  <c r="J404" i="1"/>
  <c r="F404" i="1"/>
  <c r="N404" i="1"/>
  <c r="M404" i="1"/>
  <c r="L404" i="1"/>
  <c r="I404" i="1"/>
  <c r="H404" i="1"/>
  <c r="G404" i="1"/>
  <c r="N402" i="1"/>
  <c r="M402" i="1"/>
  <c r="L402" i="1"/>
  <c r="F402" i="1"/>
  <c r="K402" i="1"/>
  <c r="J402" i="1"/>
  <c r="I402" i="1"/>
  <c r="H402" i="1"/>
  <c r="G402" i="1"/>
  <c r="N400" i="1"/>
  <c r="J400" i="1"/>
  <c r="H400" i="1"/>
  <c r="G400" i="1"/>
  <c r="F400" i="1"/>
  <c r="M400" i="1"/>
  <c r="L400" i="1"/>
  <c r="K400" i="1"/>
  <c r="I400" i="1"/>
  <c r="J398" i="1"/>
  <c r="I398" i="1"/>
  <c r="H398" i="1"/>
  <c r="F398" i="1"/>
  <c r="M398" i="1"/>
  <c r="L398" i="1"/>
  <c r="G398" i="1"/>
  <c r="M395" i="1"/>
  <c r="L395" i="1"/>
  <c r="K395" i="1"/>
  <c r="G395" i="1"/>
  <c r="F395" i="1"/>
  <c r="N395" i="1"/>
  <c r="J395" i="1"/>
  <c r="G392" i="1"/>
  <c r="F392" i="1"/>
  <c r="N392" i="1"/>
  <c r="M392" i="1"/>
  <c r="H392" i="1"/>
  <c r="M386" i="1"/>
  <c r="L386" i="1"/>
  <c r="H386" i="1"/>
  <c r="G386" i="1"/>
  <c r="F386" i="1"/>
  <c r="N386" i="1"/>
  <c r="K386" i="1"/>
  <c r="J386" i="1"/>
  <c r="I386" i="1"/>
  <c r="N384" i="1"/>
  <c r="I384" i="1"/>
  <c r="H384" i="1"/>
  <c r="G384" i="1"/>
  <c r="F384" i="1"/>
  <c r="M384" i="1"/>
  <c r="L384" i="1"/>
  <c r="K384" i="1"/>
  <c r="J384" i="1"/>
  <c r="I382" i="1"/>
  <c r="H382" i="1"/>
  <c r="F382" i="1"/>
  <c r="J382" i="1"/>
  <c r="N382" i="1"/>
  <c r="M382" i="1"/>
  <c r="L382" i="1"/>
  <c r="K382" i="1"/>
  <c r="G382" i="1"/>
  <c r="M379" i="1"/>
  <c r="L379" i="1"/>
  <c r="K379" i="1"/>
  <c r="G379" i="1"/>
  <c r="F379" i="1"/>
  <c r="N379" i="1"/>
  <c r="I375" i="1"/>
  <c r="H375" i="1"/>
  <c r="G375" i="1"/>
  <c r="F375" i="1"/>
  <c r="J375" i="1"/>
  <c r="N375" i="1"/>
  <c r="L375" i="1"/>
  <c r="L372" i="1"/>
  <c r="K372" i="1"/>
  <c r="F372" i="1"/>
  <c r="N372" i="1"/>
  <c r="M372" i="1"/>
  <c r="J372" i="1"/>
  <c r="G372" i="1"/>
  <c r="J368" i="1"/>
  <c r="I368" i="1"/>
  <c r="H368" i="1"/>
  <c r="F368" i="1"/>
  <c r="N368" i="1"/>
  <c r="G368" i="1"/>
  <c r="L363" i="1"/>
  <c r="F363" i="1"/>
  <c r="M363" i="1"/>
  <c r="N363" i="1"/>
  <c r="K363" i="1"/>
  <c r="J363" i="1"/>
  <c r="H363" i="1"/>
  <c r="G363" i="1"/>
  <c r="J359" i="1"/>
  <c r="F359" i="1"/>
  <c r="I359" i="1"/>
  <c r="G359" i="1"/>
  <c r="N359" i="1"/>
  <c r="M359" i="1"/>
  <c r="K359" i="1"/>
  <c r="H359" i="1"/>
  <c r="F356" i="1"/>
  <c r="M356" i="1"/>
  <c r="N356" i="1"/>
  <c r="K356" i="1"/>
  <c r="H356" i="1"/>
  <c r="L356" i="1"/>
  <c r="J356" i="1"/>
  <c r="H352" i="1"/>
  <c r="G352" i="1"/>
  <c r="F352" i="1"/>
  <c r="N352" i="1"/>
  <c r="L352" i="1"/>
  <c r="I352" i="1"/>
  <c r="M352" i="1"/>
  <c r="K352" i="1"/>
  <c r="J352" i="1"/>
  <c r="L349" i="1"/>
  <c r="J349" i="1"/>
  <c r="I349" i="1"/>
  <c r="G349" i="1"/>
  <c r="F349" i="1"/>
  <c r="N349" i="1"/>
  <c r="M349" i="1"/>
  <c r="K349" i="1"/>
  <c r="H349" i="1"/>
  <c r="N347" i="1"/>
  <c r="K347" i="1"/>
  <c r="J347" i="1"/>
  <c r="I347" i="1"/>
  <c r="H347" i="1"/>
  <c r="F347" i="1"/>
  <c r="M347" i="1"/>
  <c r="L347" i="1"/>
  <c r="G347" i="1"/>
  <c r="M345" i="1"/>
  <c r="L345" i="1"/>
  <c r="K345" i="1"/>
  <c r="J345" i="1"/>
  <c r="H345" i="1"/>
  <c r="F345" i="1"/>
  <c r="N345" i="1"/>
  <c r="I345" i="1"/>
  <c r="G345" i="1"/>
  <c r="N343" i="1"/>
  <c r="L343" i="1"/>
  <c r="G343" i="1"/>
  <c r="F343" i="1"/>
  <c r="H343" i="1"/>
  <c r="M343" i="1"/>
  <c r="K343" i="1"/>
  <c r="J343" i="1"/>
  <c r="J340" i="1"/>
  <c r="I340" i="1"/>
  <c r="G340" i="1"/>
  <c r="F340" i="1"/>
  <c r="K340" i="1"/>
  <c r="N340" i="1"/>
  <c r="M340" i="1"/>
  <c r="L340" i="1"/>
  <c r="H340" i="1"/>
  <c r="M337" i="1"/>
  <c r="L337" i="1"/>
  <c r="K337" i="1"/>
  <c r="J337" i="1"/>
  <c r="H337" i="1"/>
  <c r="F337" i="1"/>
  <c r="N337" i="1"/>
  <c r="I337" i="1"/>
  <c r="G337" i="1"/>
  <c r="N335" i="1"/>
  <c r="L335" i="1"/>
  <c r="G335" i="1"/>
  <c r="F335" i="1"/>
  <c r="H335" i="1"/>
  <c r="M335" i="1"/>
  <c r="K335" i="1"/>
  <c r="J335" i="1"/>
  <c r="I335" i="1"/>
  <c r="J332" i="1"/>
  <c r="I332" i="1"/>
  <c r="G332" i="1"/>
  <c r="F332" i="1"/>
  <c r="K332" i="1"/>
  <c r="N332" i="1"/>
  <c r="M332" i="1"/>
  <c r="H332" i="1"/>
  <c r="M329" i="1"/>
  <c r="L329" i="1"/>
  <c r="K329" i="1"/>
  <c r="J329" i="1"/>
  <c r="H329" i="1"/>
  <c r="F329" i="1"/>
  <c r="N329" i="1"/>
  <c r="I329" i="1"/>
  <c r="G329" i="1"/>
  <c r="N327" i="1"/>
  <c r="L327" i="1"/>
  <c r="G327" i="1"/>
  <c r="F327" i="1"/>
  <c r="H327" i="1"/>
  <c r="M327" i="1"/>
  <c r="K327" i="1"/>
  <c r="J327" i="1"/>
  <c r="J324" i="1"/>
  <c r="I324" i="1"/>
  <c r="G324" i="1"/>
  <c r="F324" i="1"/>
  <c r="K324" i="1"/>
  <c r="N324" i="1"/>
  <c r="M324" i="1"/>
  <c r="L324" i="1"/>
  <c r="H324" i="1"/>
  <c r="M321" i="1"/>
  <c r="L321" i="1"/>
  <c r="J321" i="1"/>
  <c r="F321" i="1"/>
  <c r="N321" i="1"/>
  <c r="K321" i="1"/>
  <c r="I321" i="1"/>
  <c r="H321" i="1"/>
  <c r="M318" i="1"/>
  <c r="H318" i="1"/>
  <c r="G318" i="1"/>
  <c r="F318" i="1"/>
  <c r="I318" i="1"/>
  <c r="N318" i="1"/>
  <c r="L318" i="1"/>
  <c r="K318" i="1"/>
  <c r="J318" i="1"/>
  <c r="N315" i="1"/>
  <c r="K315" i="1"/>
  <c r="J315" i="1"/>
  <c r="I315" i="1"/>
  <c r="H315" i="1"/>
  <c r="F315" i="1"/>
  <c r="M315" i="1"/>
  <c r="L315" i="1"/>
  <c r="G315" i="1"/>
  <c r="M313" i="1"/>
  <c r="L313" i="1"/>
  <c r="J313" i="1"/>
  <c r="F313" i="1"/>
  <c r="N313" i="1"/>
  <c r="K313" i="1"/>
  <c r="I313" i="1"/>
  <c r="H313" i="1"/>
  <c r="G313" i="1"/>
  <c r="N310" i="1"/>
  <c r="M310" i="1"/>
  <c r="K310" i="1"/>
  <c r="H310" i="1"/>
  <c r="G310" i="1"/>
  <c r="F310" i="1"/>
  <c r="L310" i="1"/>
  <c r="J310" i="1"/>
  <c r="I310" i="1"/>
  <c r="M308" i="1"/>
  <c r="J308" i="1"/>
  <c r="I308" i="1"/>
  <c r="H308" i="1"/>
  <c r="G308" i="1"/>
  <c r="F308" i="1"/>
  <c r="N308" i="1"/>
  <c r="L308" i="1"/>
  <c r="K308" i="1"/>
  <c r="L306" i="1"/>
  <c r="K306" i="1"/>
  <c r="I306" i="1"/>
  <c r="F306" i="1"/>
  <c r="M306" i="1"/>
  <c r="J306" i="1"/>
  <c r="H306" i="1"/>
  <c r="G306" i="1"/>
  <c r="N303" i="1"/>
  <c r="L303" i="1"/>
  <c r="G303" i="1"/>
  <c r="F303" i="1"/>
  <c r="H303" i="1"/>
  <c r="M303" i="1"/>
  <c r="K303" i="1"/>
  <c r="J303" i="1"/>
  <c r="I303" i="1"/>
  <c r="J300" i="1"/>
  <c r="I300" i="1"/>
  <c r="G300" i="1"/>
  <c r="F300" i="1"/>
  <c r="L300" i="1"/>
  <c r="N300" i="1"/>
  <c r="M300" i="1"/>
  <c r="K300" i="1"/>
  <c r="H300" i="1"/>
  <c r="N296" i="1"/>
  <c r="M296" i="1"/>
  <c r="K296" i="1"/>
  <c r="F296" i="1"/>
  <c r="H296" i="1"/>
  <c r="L296" i="1"/>
  <c r="J296" i="1"/>
  <c r="G296" i="1"/>
  <c r="J292" i="1"/>
  <c r="I292" i="1"/>
  <c r="G292" i="1"/>
  <c r="F292" i="1"/>
  <c r="K292" i="1"/>
  <c r="N292" i="1"/>
  <c r="M292" i="1"/>
  <c r="H292" i="1"/>
  <c r="M289" i="1"/>
  <c r="L289" i="1"/>
  <c r="J289" i="1"/>
  <c r="F289" i="1"/>
  <c r="N289" i="1"/>
  <c r="K289" i="1"/>
  <c r="I289" i="1"/>
  <c r="H289" i="1"/>
  <c r="G289" i="1"/>
  <c r="M286" i="1"/>
  <c r="H286" i="1"/>
  <c r="G286" i="1"/>
  <c r="F286" i="1"/>
  <c r="I286" i="1"/>
  <c r="N286" i="1"/>
  <c r="L286" i="1"/>
  <c r="K286" i="1"/>
  <c r="K283" i="1"/>
  <c r="J283" i="1"/>
  <c r="I283" i="1"/>
  <c r="H283" i="1"/>
  <c r="F283" i="1"/>
  <c r="N283" i="1"/>
  <c r="M283" i="1"/>
  <c r="L283" i="1"/>
  <c r="G283" i="1"/>
  <c r="L281" i="1"/>
  <c r="J281" i="1"/>
  <c r="F281" i="1"/>
  <c r="N281" i="1"/>
  <c r="M281" i="1"/>
  <c r="K281" i="1"/>
  <c r="I281" i="1"/>
  <c r="H281" i="1"/>
  <c r="G281" i="1"/>
  <c r="H278" i="1"/>
  <c r="F278" i="1"/>
  <c r="G278" i="1"/>
  <c r="I278" i="1"/>
  <c r="N278" i="1"/>
  <c r="M278" i="1"/>
  <c r="L273" i="1"/>
  <c r="J273" i="1"/>
  <c r="F273" i="1"/>
  <c r="N273" i="1"/>
  <c r="M273" i="1"/>
  <c r="K273" i="1"/>
  <c r="I273" i="1"/>
  <c r="H273" i="1"/>
  <c r="G273" i="1"/>
  <c r="M270" i="1"/>
  <c r="H270" i="1"/>
  <c r="G270" i="1"/>
  <c r="F270" i="1"/>
  <c r="N270" i="1"/>
  <c r="L270" i="1"/>
  <c r="L266" i="1"/>
  <c r="I266" i="1"/>
  <c r="F266" i="1"/>
  <c r="M266" i="1"/>
  <c r="K266" i="1"/>
  <c r="J266" i="1"/>
  <c r="H266" i="1"/>
  <c r="G266" i="1"/>
  <c r="L263" i="1"/>
  <c r="G263" i="1"/>
  <c r="F263" i="1"/>
  <c r="N263" i="1"/>
  <c r="M263" i="1"/>
  <c r="K263" i="1"/>
  <c r="K259" i="1"/>
  <c r="H259" i="1"/>
  <c r="F259" i="1"/>
  <c r="J259" i="1"/>
  <c r="M259" i="1"/>
  <c r="N259" i="1"/>
  <c r="I259" i="1"/>
  <c r="G259" i="1"/>
  <c r="N255" i="1"/>
  <c r="L255" i="1"/>
  <c r="F255" i="1"/>
  <c r="I255" i="1"/>
  <c r="G255" i="1"/>
  <c r="M255" i="1"/>
  <c r="K255" i="1"/>
  <c r="J255" i="1"/>
  <c r="H255" i="1"/>
  <c r="N251" i="1"/>
  <c r="K251" i="1"/>
  <c r="I251" i="1"/>
  <c r="H251" i="1"/>
  <c r="F251" i="1"/>
  <c r="M251" i="1"/>
  <c r="L251" i="1"/>
  <c r="J251" i="1"/>
  <c r="G251" i="1"/>
  <c r="J249" i="1"/>
  <c r="F249" i="1"/>
  <c r="N249" i="1"/>
  <c r="L249" i="1"/>
  <c r="M249" i="1"/>
  <c r="K249" i="1"/>
  <c r="I249" i="1"/>
  <c r="H249" i="1"/>
  <c r="G249" i="1"/>
  <c r="M246" i="1"/>
  <c r="F246" i="1"/>
  <c r="G246" i="1"/>
  <c r="H246" i="1"/>
  <c r="N246" i="1"/>
  <c r="L246" i="1"/>
  <c r="I246" i="1"/>
  <c r="L242" i="1"/>
  <c r="K242" i="1"/>
  <c r="J242" i="1"/>
  <c r="I242" i="1"/>
  <c r="G242" i="1"/>
  <c r="F242" i="1"/>
  <c r="N242" i="1"/>
  <c r="M242" i="1"/>
  <c r="H242" i="1"/>
  <c r="N240" i="1"/>
  <c r="M240" i="1"/>
  <c r="F240" i="1"/>
  <c r="K240" i="1"/>
  <c r="H240" i="1"/>
  <c r="L240" i="1"/>
  <c r="I240" i="1"/>
  <c r="J236" i="1"/>
  <c r="I236" i="1"/>
  <c r="F236" i="1"/>
  <c r="L236" i="1"/>
  <c r="H236" i="1"/>
  <c r="G236" i="1"/>
  <c r="I231" i="1"/>
  <c r="F231" i="1"/>
  <c r="N231" i="1"/>
  <c r="L231" i="1"/>
  <c r="G231" i="1"/>
  <c r="M231" i="1"/>
  <c r="J231" i="1"/>
  <c r="H231" i="1"/>
  <c r="H227" i="1"/>
  <c r="F227" i="1"/>
  <c r="M227" i="1"/>
  <c r="L227" i="1"/>
  <c r="J227" i="1"/>
  <c r="N227" i="1"/>
  <c r="K227" i="1"/>
  <c r="I227" i="1"/>
  <c r="G227" i="1"/>
  <c r="N224" i="1"/>
  <c r="H224" i="1"/>
  <c r="G224" i="1"/>
  <c r="F224" i="1"/>
  <c r="M224" i="1"/>
  <c r="I224" i="1"/>
  <c r="L224" i="1"/>
  <c r="K224" i="1"/>
  <c r="J221" i="1"/>
  <c r="I221" i="1"/>
  <c r="F221" i="1"/>
  <c r="H221" i="1"/>
  <c r="N221" i="1"/>
  <c r="M221" i="1"/>
  <c r="L221" i="1"/>
  <c r="K221" i="1"/>
  <c r="G221" i="1"/>
  <c r="L218" i="1"/>
  <c r="K218" i="1"/>
  <c r="G218" i="1"/>
  <c r="F218" i="1"/>
  <c r="I218" i="1"/>
  <c r="N218" i="1"/>
  <c r="J218" i="1"/>
  <c r="H218" i="1"/>
  <c r="N215" i="1"/>
  <c r="M215" i="1"/>
  <c r="J215" i="1"/>
  <c r="I215" i="1"/>
  <c r="F215" i="1"/>
  <c r="L215" i="1"/>
  <c r="H215" i="1"/>
  <c r="L212" i="1"/>
  <c r="K212" i="1"/>
  <c r="H212" i="1"/>
  <c r="G212" i="1"/>
  <c r="F212" i="1"/>
  <c r="M212" i="1"/>
  <c r="I212" i="1"/>
  <c r="N212" i="1"/>
  <c r="J212" i="1"/>
  <c r="N209" i="1"/>
  <c r="J209" i="1"/>
  <c r="F209" i="1"/>
  <c r="G209" i="1"/>
  <c r="M209" i="1"/>
  <c r="L209" i="1"/>
  <c r="I209" i="1"/>
  <c r="H209" i="1"/>
  <c r="L206" i="1"/>
  <c r="I206" i="1"/>
  <c r="H206" i="1"/>
  <c r="F206" i="1"/>
  <c r="M206" i="1"/>
  <c r="J206" i="1"/>
  <c r="K206" i="1"/>
  <c r="G206" i="1"/>
  <c r="N203" i="1"/>
  <c r="L203" i="1"/>
  <c r="K203" i="1"/>
  <c r="G203" i="1"/>
  <c r="F203" i="1"/>
  <c r="M203" i="1"/>
  <c r="J203" i="1"/>
  <c r="I203" i="1"/>
  <c r="H203" i="1"/>
  <c r="N201" i="1"/>
  <c r="M201" i="1"/>
  <c r="I201" i="1"/>
  <c r="F201" i="1"/>
  <c r="J201" i="1"/>
  <c r="G201" i="1"/>
  <c r="L201" i="1"/>
  <c r="K201" i="1"/>
  <c r="H201" i="1"/>
  <c r="L198" i="1"/>
  <c r="K198" i="1"/>
  <c r="I198" i="1"/>
  <c r="H198" i="1"/>
  <c r="F198" i="1"/>
  <c r="N198" i="1"/>
  <c r="M198" i="1"/>
  <c r="J198" i="1"/>
  <c r="G198" i="1"/>
  <c r="N196" i="1"/>
  <c r="K196" i="1"/>
  <c r="J196" i="1"/>
  <c r="F196" i="1"/>
  <c r="L196" i="1"/>
  <c r="G196" i="1"/>
  <c r="M196" i="1"/>
  <c r="I196" i="1"/>
  <c r="H196" i="1"/>
  <c r="N193" i="1"/>
  <c r="M193" i="1"/>
  <c r="I193" i="1"/>
  <c r="F193" i="1"/>
  <c r="J193" i="1"/>
  <c r="G193" i="1"/>
  <c r="L193" i="1"/>
  <c r="H193" i="1"/>
  <c r="L190" i="1"/>
  <c r="I190" i="1"/>
  <c r="H190" i="1"/>
  <c r="F190" i="1"/>
  <c r="M190" i="1"/>
  <c r="J190" i="1"/>
  <c r="K190" i="1"/>
  <c r="G190" i="1"/>
  <c r="L187" i="1"/>
  <c r="K187" i="1"/>
  <c r="G187" i="1"/>
  <c r="F187" i="1"/>
  <c r="M187" i="1"/>
  <c r="H187" i="1"/>
  <c r="N187" i="1"/>
  <c r="J187" i="1"/>
  <c r="I187" i="1"/>
  <c r="N184" i="1"/>
  <c r="J184" i="1"/>
  <c r="G184" i="1"/>
  <c r="F184" i="1"/>
  <c r="K184" i="1"/>
  <c r="H184" i="1"/>
  <c r="M184" i="1"/>
  <c r="I184" i="1"/>
  <c r="M181" i="1"/>
  <c r="J181" i="1"/>
  <c r="I181" i="1"/>
  <c r="F181" i="1"/>
  <c r="N181" i="1"/>
  <c r="K181" i="1"/>
  <c r="L181" i="1"/>
  <c r="H181" i="1"/>
  <c r="M178" i="1"/>
  <c r="L178" i="1"/>
  <c r="H178" i="1"/>
  <c r="F178" i="1"/>
  <c r="N178" i="1"/>
  <c r="I178" i="1"/>
  <c r="K178" i="1"/>
  <c r="G178" i="1"/>
  <c r="K175" i="1"/>
  <c r="H175" i="1"/>
  <c r="G175" i="1"/>
  <c r="F175" i="1"/>
  <c r="L175" i="1"/>
  <c r="I175" i="1"/>
  <c r="N175" i="1"/>
  <c r="M175" i="1"/>
  <c r="J175" i="1"/>
  <c r="N172" i="1"/>
  <c r="F172" i="1"/>
  <c r="L172" i="1"/>
  <c r="G172" i="1"/>
  <c r="M172" i="1"/>
  <c r="K172" i="1"/>
  <c r="J172" i="1"/>
  <c r="N168" i="1"/>
  <c r="J168" i="1"/>
  <c r="G168" i="1"/>
  <c r="F168" i="1"/>
  <c r="K168" i="1"/>
  <c r="H168" i="1"/>
  <c r="M168" i="1"/>
  <c r="L168" i="1"/>
  <c r="I168" i="1"/>
  <c r="M165" i="1"/>
  <c r="L165" i="1"/>
  <c r="J165" i="1"/>
  <c r="I165" i="1"/>
  <c r="F165" i="1"/>
  <c r="N165" i="1"/>
  <c r="K165" i="1"/>
  <c r="H165" i="1"/>
  <c r="G165" i="1"/>
  <c r="L163" i="1"/>
  <c r="K163" i="1"/>
  <c r="G163" i="1"/>
  <c r="F163" i="1"/>
  <c r="M163" i="1"/>
  <c r="H163" i="1"/>
  <c r="N163" i="1"/>
  <c r="J163" i="1"/>
  <c r="I163" i="1"/>
  <c r="N160" i="1"/>
  <c r="J160" i="1"/>
  <c r="G160" i="1"/>
  <c r="F160" i="1"/>
  <c r="K160" i="1"/>
  <c r="H160" i="1"/>
  <c r="M160" i="1"/>
  <c r="L160" i="1"/>
  <c r="I160" i="1"/>
  <c r="M157" i="1"/>
  <c r="J157" i="1"/>
  <c r="I157" i="1"/>
  <c r="F157" i="1"/>
  <c r="N157" i="1"/>
  <c r="K157" i="1"/>
  <c r="L157" i="1"/>
  <c r="H157" i="1"/>
  <c r="M154" i="1"/>
  <c r="L154" i="1"/>
  <c r="H154" i="1"/>
  <c r="F154" i="1"/>
  <c r="N154" i="1"/>
  <c r="I154" i="1"/>
  <c r="K154" i="1"/>
  <c r="J154" i="1"/>
  <c r="G154" i="1"/>
  <c r="K151" i="1"/>
  <c r="H151" i="1"/>
  <c r="G151" i="1"/>
  <c r="F151" i="1"/>
  <c r="L151" i="1"/>
  <c r="I151" i="1"/>
  <c r="N151" i="1"/>
  <c r="J151" i="1"/>
  <c r="N148" i="1"/>
  <c r="K148" i="1"/>
  <c r="J148" i="1"/>
  <c r="F148" i="1"/>
  <c r="L148" i="1"/>
  <c r="G148" i="1"/>
  <c r="M148" i="1"/>
  <c r="I148" i="1"/>
  <c r="N145" i="1"/>
  <c r="M145" i="1"/>
  <c r="I145" i="1"/>
  <c r="F145" i="1"/>
  <c r="J145" i="1"/>
  <c r="G145" i="1"/>
  <c r="L145" i="1"/>
  <c r="H145" i="1"/>
  <c r="L142" i="1"/>
  <c r="I142" i="1"/>
  <c r="H142" i="1"/>
  <c r="F142" i="1"/>
  <c r="M142" i="1"/>
  <c r="J142" i="1"/>
  <c r="N142" i="1"/>
  <c r="K142" i="1"/>
  <c r="G142" i="1"/>
  <c r="G139" i="1"/>
  <c r="F139" i="1"/>
  <c r="M139" i="1"/>
  <c r="H139" i="1"/>
  <c r="N139" i="1"/>
  <c r="L139" i="1"/>
  <c r="K139" i="1"/>
  <c r="K135" i="1"/>
  <c r="J135" i="1"/>
  <c r="H135" i="1"/>
  <c r="G135" i="1"/>
  <c r="F135" i="1"/>
  <c r="N135" i="1"/>
  <c r="M135" i="1"/>
  <c r="L135" i="1"/>
  <c r="I135" i="1"/>
  <c r="M133" i="1"/>
  <c r="F133" i="1"/>
  <c r="N133" i="1"/>
  <c r="K133" i="1"/>
  <c r="L133" i="1"/>
  <c r="J133" i="1"/>
  <c r="I133" i="1"/>
  <c r="I129" i="1"/>
  <c r="F129" i="1"/>
  <c r="J129" i="1"/>
  <c r="G129" i="1"/>
  <c r="H129" i="1"/>
  <c r="N129" i="1"/>
  <c r="M129" i="1"/>
  <c r="K129" i="1"/>
  <c r="M125" i="1"/>
  <c r="F125" i="1"/>
  <c r="N125" i="1"/>
  <c r="K125" i="1"/>
  <c r="L125" i="1"/>
  <c r="J125" i="1"/>
  <c r="I125" i="1"/>
  <c r="H125" i="1"/>
  <c r="N121" i="1"/>
  <c r="M121" i="1"/>
  <c r="I121" i="1"/>
  <c r="H121" i="1"/>
  <c r="F121" i="1"/>
  <c r="L121" i="1"/>
  <c r="K121" i="1"/>
  <c r="J121" i="1"/>
  <c r="G121" i="1"/>
  <c r="K119" i="1"/>
  <c r="H119" i="1"/>
  <c r="G119" i="1"/>
  <c r="F119" i="1"/>
  <c r="L119" i="1"/>
  <c r="I119" i="1"/>
  <c r="N119" i="1"/>
  <c r="M119" i="1"/>
  <c r="J119" i="1"/>
  <c r="N116" i="1"/>
  <c r="F116" i="1"/>
  <c r="G116" i="1"/>
  <c r="M116" i="1"/>
  <c r="L116" i="1"/>
  <c r="K116" i="1"/>
  <c r="J116" i="1"/>
  <c r="N112" i="1"/>
  <c r="J112" i="1"/>
  <c r="G112" i="1"/>
  <c r="F112" i="1"/>
  <c r="K112" i="1"/>
  <c r="H112" i="1"/>
  <c r="M112" i="1"/>
  <c r="L112" i="1"/>
  <c r="I112" i="1"/>
  <c r="M109" i="1"/>
  <c r="F109" i="1"/>
  <c r="N109" i="1"/>
  <c r="L109" i="1"/>
  <c r="K109" i="1"/>
  <c r="J109" i="1"/>
  <c r="I109" i="1"/>
  <c r="H109" i="1"/>
  <c r="I105" i="1"/>
  <c r="F105" i="1"/>
  <c r="J105" i="1"/>
  <c r="H105" i="1"/>
  <c r="N105" i="1"/>
  <c r="M105" i="1"/>
  <c r="G105" i="1"/>
  <c r="M101" i="1"/>
  <c r="F101" i="1"/>
  <c r="N101" i="1"/>
  <c r="L101" i="1"/>
  <c r="K101" i="1"/>
  <c r="J101" i="1"/>
  <c r="I101" i="1"/>
  <c r="G101" i="1"/>
  <c r="N97" i="1"/>
  <c r="M97" i="1"/>
  <c r="I97" i="1"/>
  <c r="H97" i="1"/>
  <c r="F97" i="1"/>
  <c r="L97" i="1"/>
  <c r="K97" i="1"/>
  <c r="J97" i="1"/>
  <c r="G97" i="1"/>
  <c r="K95" i="1"/>
  <c r="F95" i="1"/>
  <c r="L95" i="1"/>
  <c r="J95" i="1"/>
  <c r="N95" i="1"/>
  <c r="M95" i="1"/>
  <c r="I95" i="1"/>
  <c r="H95" i="1"/>
  <c r="G95" i="1"/>
  <c r="G91" i="1"/>
  <c r="F91" i="1"/>
  <c r="H91" i="1"/>
  <c r="N91" i="1"/>
  <c r="M91" i="1"/>
  <c r="L91" i="1"/>
  <c r="K91" i="1"/>
  <c r="J91" i="1"/>
  <c r="K87" i="1"/>
  <c r="H87" i="1"/>
  <c r="G87" i="1"/>
  <c r="F87" i="1"/>
  <c r="L87" i="1"/>
  <c r="I87" i="1"/>
  <c r="N87" i="1"/>
  <c r="M87" i="1"/>
  <c r="J87" i="1"/>
  <c r="N84" i="1"/>
  <c r="M84" i="1"/>
  <c r="K84" i="1"/>
  <c r="J84" i="1"/>
  <c r="F84" i="1"/>
  <c r="L84" i="1"/>
  <c r="I84" i="1"/>
  <c r="H84" i="1"/>
  <c r="G84" i="1"/>
  <c r="M82" i="1"/>
  <c r="L82" i="1"/>
  <c r="H82" i="1"/>
  <c r="F82" i="1"/>
  <c r="N82" i="1"/>
  <c r="I82" i="1"/>
  <c r="K82" i="1"/>
  <c r="G82" i="1"/>
  <c r="K79" i="1"/>
  <c r="H79" i="1"/>
  <c r="G79" i="1"/>
  <c r="F79" i="1"/>
  <c r="L79" i="1"/>
  <c r="I79" i="1"/>
  <c r="N79" i="1"/>
  <c r="J79" i="1"/>
  <c r="N76" i="1"/>
  <c r="K76" i="1"/>
  <c r="J76" i="1"/>
  <c r="F76" i="1"/>
  <c r="L76" i="1"/>
  <c r="G76" i="1"/>
  <c r="M76" i="1"/>
  <c r="I76" i="1"/>
  <c r="H76" i="1"/>
  <c r="N73" i="1"/>
  <c r="M73" i="1"/>
  <c r="I73" i="1"/>
  <c r="H73" i="1"/>
  <c r="F73" i="1"/>
  <c r="L73" i="1"/>
  <c r="K73" i="1"/>
  <c r="J73" i="1"/>
  <c r="G73" i="1"/>
  <c r="K71" i="1"/>
  <c r="H71" i="1"/>
  <c r="G71" i="1"/>
  <c r="F71" i="1"/>
  <c r="L71" i="1"/>
  <c r="I71" i="1"/>
  <c r="N71" i="1"/>
  <c r="M71" i="1"/>
  <c r="J71" i="1"/>
  <c r="N68" i="1"/>
  <c r="F68" i="1"/>
  <c r="L68" i="1"/>
  <c r="G68" i="1"/>
  <c r="M68" i="1"/>
  <c r="K68" i="1"/>
  <c r="J68" i="1"/>
  <c r="I68" i="1"/>
  <c r="N64" i="1"/>
  <c r="J64" i="1"/>
  <c r="I64" i="1"/>
  <c r="G64" i="1"/>
  <c r="F64" i="1"/>
  <c r="M64" i="1"/>
  <c r="L64" i="1"/>
  <c r="K64" i="1"/>
  <c r="H64" i="1"/>
  <c r="L62" i="1"/>
  <c r="K62" i="1"/>
  <c r="I62" i="1"/>
  <c r="H62" i="1"/>
  <c r="F62" i="1"/>
  <c r="N62" i="1"/>
  <c r="M62" i="1"/>
  <c r="J62" i="1"/>
  <c r="G62" i="1"/>
  <c r="N60" i="1"/>
  <c r="K60" i="1"/>
  <c r="J60" i="1"/>
  <c r="F60" i="1"/>
  <c r="L60" i="1"/>
  <c r="G60" i="1"/>
  <c r="M60" i="1"/>
  <c r="I60" i="1"/>
  <c r="H60" i="1"/>
  <c r="I57" i="1"/>
  <c r="F57" i="1"/>
  <c r="J57" i="1"/>
  <c r="G57" i="1"/>
  <c r="H57" i="1"/>
  <c r="N57" i="1"/>
  <c r="M57" i="1"/>
  <c r="M53" i="1"/>
  <c r="L53" i="1"/>
  <c r="J53" i="1"/>
  <c r="I53" i="1"/>
  <c r="F53" i="1"/>
  <c r="N53" i="1"/>
  <c r="K53" i="1"/>
  <c r="H53" i="1"/>
  <c r="G53" i="1"/>
  <c r="L51" i="1"/>
  <c r="K51" i="1"/>
  <c r="G51" i="1"/>
  <c r="F51" i="1"/>
  <c r="M51" i="1"/>
  <c r="H51" i="1"/>
  <c r="N51" i="1"/>
  <c r="J51" i="1"/>
  <c r="I51" i="1"/>
  <c r="N48" i="1"/>
  <c r="J48" i="1"/>
  <c r="G48" i="1"/>
  <c r="F48" i="1"/>
  <c r="K48" i="1"/>
  <c r="H48" i="1"/>
  <c r="M48" i="1"/>
  <c r="L48" i="1"/>
  <c r="I48" i="1"/>
  <c r="M45" i="1"/>
  <c r="F45" i="1"/>
  <c r="L45" i="1"/>
  <c r="I45" i="1"/>
  <c r="N45" i="1"/>
  <c r="K45" i="1"/>
  <c r="J45" i="1"/>
  <c r="H45" i="1"/>
  <c r="G45" i="1"/>
  <c r="N40" i="1"/>
  <c r="J40" i="1"/>
  <c r="G40" i="1"/>
  <c r="F40" i="1"/>
  <c r="K40" i="1"/>
  <c r="H40" i="1"/>
  <c r="M40" i="1"/>
  <c r="L40" i="1"/>
  <c r="I40" i="1"/>
  <c r="M37" i="1"/>
  <c r="F37" i="1"/>
  <c r="N37" i="1"/>
  <c r="L37" i="1"/>
  <c r="J37" i="1"/>
  <c r="I37" i="1"/>
  <c r="N33" i="1"/>
  <c r="M33" i="1"/>
  <c r="I33" i="1"/>
  <c r="F33" i="1"/>
  <c r="J33" i="1"/>
  <c r="G33" i="1"/>
  <c r="L33" i="1"/>
  <c r="K33" i="1"/>
  <c r="H33" i="1"/>
  <c r="L30" i="1"/>
  <c r="K30" i="1"/>
  <c r="I30" i="1"/>
  <c r="H30" i="1"/>
  <c r="F30" i="1"/>
  <c r="N30" i="1"/>
  <c r="M30" i="1"/>
  <c r="J30" i="1"/>
  <c r="G30" i="1"/>
  <c r="N28" i="1"/>
  <c r="M28" i="1"/>
  <c r="K28" i="1"/>
  <c r="J28" i="1"/>
  <c r="F28" i="1"/>
  <c r="L28" i="1"/>
  <c r="I28" i="1"/>
  <c r="H28" i="1"/>
  <c r="G28" i="1"/>
  <c r="M26" i="1"/>
  <c r="L26" i="1"/>
  <c r="H26" i="1"/>
  <c r="G26" i="1"/>
  <c r="F26" i="1"/>
  <c r="N26" i="1"/>
  <c r="K26" i="1"/>
  <c r="J26" i="1"/>
  <c r="I26" i="1"/>
  <c r="J24" i="1"/>
  <c r="I24" i="1"/>
  <c r="F24" i="1"/>
  <c r="N24" i="1"/>
  <c r="M24" i="1"/>
  <c r="L24" i="1"/>
  <c r="K24" i="1"/>
  <c r="H24" i="1"/>
  <c r="N19" i="1"/>
  <c r="H19" i="1"/>
  <c r="G19" i="1"/>
  <c r="F19" i="1"/>
  <c r="K19" i="1"/>
  <c r="M19" i="1"/>
  <c r="L19" i="1"/>
  <c r="I19" i="1"/>
  <c r="J15" i="1"/>
  <c r="F15" i="1"/>
  <c r="K15" i="1"/>
  <c r="L15" i="1"/>
  <c r="F865" i="1"/>
  <c r="F867" i="1"/>
  <c r="F861" i="1"/>
  <c r="F871" i="1"/>
  <c r="F863" i="1"/>
  <c r="F874" i="1"/>
  <c r="F873" i="1"/>
  <c r="F869" i="1"/>
  <c r="N15" i="1"/>
  <c r="I139" i="1"/>
  <c r="H148" i="1"/>
  <c r="H172" i="1"/>
  <c r="G181" i="1"/>
  <c r="K209" i="1"/>
  <c r="G215" i="1"/>
  <c r="M236" i="1"/>
  <c r="I15" i="1"/>
  <c r="G24" i="1"/>
  <c r="G37" i="1"/>
  <c r="K57" i="1"/>
  <c r="M79" i="1"/>
  <c r="H116" i="1"/>
  <c r="G125" i="1"/>
  <c r="J139" i="1"/>
  <c r="G157" i="1"/>
  <c r="I172" i="1"/>
  <c r="N190" i="1"/>
  <c r="H37" i="1"/>
  <c r="L57" i="1"/>
  <c r="I116" i="1"/>
  <c r="L129" i="1"/>
  <c r="G133" i="1"/>
  <c r="M151" i="1"/>
  <c r="L184" i="1"/>
  <c r="G15" i="1"/>
  <c r="J19" i="1"/>
  <c r="J82" i="1"/>
  <c r="H101" i="1"/>
  <c r="K105" i="1"/>
  <c r="H133" i="1"/>
  <c r="K193" i="1"/>
  <c r="M15" i="1"/>
  <c r="H15" i="1"/>
  <c r="K37" i="1"/>
  <c r="H68" i="1"/>
  <c r="I91" i="1"/>
  <c r="L105" i="1"/>
  <c r="G109" i="1"/>
  <c r="K145" i="1"/>
  <c r="J178" i="1"/>
  <c r="N206" i="1"/>
  <c r="M218" i="1"/>
  <c r="J278" i="1"/>
  <c r="K231" i="1"/>
  <c r="G240" i="1"/>
  <c r="L259" i="1"/>
  <c r="N266" i="1"/>
  <c r="K215" i="1"/>
  <c r="I270" i="1"/>
  <c r="L278" i="1"/>
  <c r="K278" i="1"/>
  <c r="L292" i="1"/>
  <c r="I343" i="1"/>
  <c r="L451" i="1"/>
  <c r="K236" i="1"/>
  <c r="J240" i="1"/>
  <c r="H263" i="1"/>
  <c r="K270" i="1"/>
  <c r="J270" i="1"/>
  <c r="J286" i="1"/>
  <c r="I327" i="1"/>
  <c r="L332" i="1"/>
  <c r="K246" i="1"/>
  <c r="J246" i="1"/>
  <c r="I296" i="1"/>
  <c r="J224" i="1"/>
  <c r="N236" i="1"/>
  <c r="J263" i="1"/>
  <c r="I263" i="1"/>
  <c r="N306" i="1"/>
  <c r="G321" i="1"/>
  <c r="K375" i="1"/>
  <c r="J392" i="1"/>
  <c r="I392" i="1"/>
  <c r="I363" i="1"/>
  <c r="M375" i="1"/>
  <c r="K398" i="1"/>
  <c r="I451" i="1"/>
  <c r="I461" i="1"/>
  <c r="H469" i="1"/>
  <c r="J479" i="1"/>
  <c r="M505" i="1"/>
  <c r="L513" i="1"/>
  <c r="I531" i="1"/>
  <c r="G540" i="1"/>
  <c r="N540" i="1"/>
  <c r="M556" i="1"/>
  <c r="M566" i="1"/>
  <c r="J583" i="1"/>
  <c r="K595" i="1"/>
  <c r="J451" i="1"/>
  <c r="I469" i="1"/>
  <c r="K479" i="1"/>
  <c r="J487" i="1"/>
  <c r="M513" i="1"/>
  <c r="J531" i="1"/>
  <c r="H540" i="1"/>
  <c r="N547" i="1"/>
  <c r="N566" i="1"/>
  <c r="K583" i="1"/>
  <c r="G605" i="1"/>
  <c r="M605" i="1"/>
  <c r="L605" i="1"/>
  <c r="G614" i="1"/>
  <c r="N614" i="1"/>
  <c r="M644" i="1"/>
  <c r="L654" i="1"/>
  <c r="K654" i="1"/>
  <c r="N661" i="1"/>
  <c r="H372" i="1"/>
  <c r="L479" i="1"/>
  <c r="K487" i="1"/>
  <c r="I540" i="1"/>
  <c r="G556" i="1"/>
  <c r="N556" i="1"/>
  <c r="G566" i="1"/>
  <c r="L583" i="1"/>
  <c r="L359" i="1"/>
  <c r="K368" i="1"/>
  <c r="I372" i="1"/>
  <c r="H379" i="1"/>
  <c r="N398" i="1"/>
  <c r="L461" i="1"/>
  <c r="M479" i="1"/>
  <c r="L487" i="1"/>
  <c r="K496" i="1"/>
  <c r="J496" i="1"/>
  <c r="K531" i="1"/>
  <c r="H547" i="1"/>
  <c r="H556" i="1"/>
  <c r="H566" i="1"/>
  <c r="M583" i="1"/>
  <c r="H614" i="1"/>
  <c r="G622" i="1"/>
  <c r="H634" i="1"/>
  <c r="H661" i="1"/>
  <c r="G661" i="1"/>
  <c r="G356" i="1"/>
  <c r="L368" i="1"/>
  <c r="I379" i="1"/>
  <c r="M451" i="1"/>
  <c r="N479" i="1"/>
  <c r="M487" i="1"/>
  <c r="I547" i="1"/>
  <c r="I556" i="1"/>
  <c r="N583" i="1"/>
  <c r="H622" i="1"/>
  <c r="I634" i="1"/>
  <c r="M368" i="1"/>
  <c r="J379" i="1"/>
  <c r="K392" i="1"/>
  <c r="H395" i="1"/>
  <c r="N451" i="1"/>
  <c r="N461" i="1"/>
  <c r="G479" i="1"/>
  <c r="N487" i="1"/>
  <c r="J547" i="1"/>
  <c r="G547" i="1"/>
  <c r="G583" i="1"/>
  <c r="H626" i="1"/>
  <c r="G626" i="1"/>
  <c r="J634" i="1"/>
  <c r="I356" i="1"/>
  <c r="L392" i="1"/>
  <c r="I395" i="1"/>
  <c r="G487" i="1"/>
  <c r="J556" i="1"/>
  <c r="G586" i="1"/>
  <c r="G689" i="1"/>
  <c r="N689" i="1"/>
  <c r="N778" i="1"/>
  <c r="M786" i="1"/>
  <c r="I825" i="1"/>
  <c r="J708" i="1"/>
  <c r="N786" i="1"/>
  <c r="L670" i="1"/>
  <c r="I689" i="1"/>
  <c r="K708" i="1"/>
  <c r="I731" i="1"/>
  <c r="M670" i="1"/>
  <c r="J689" i="1"/>
  <c r="L708" i="1"/>
  <c r="I778" i="1"/>
  <c r="M815" i="1"/>
  <c r="L825" i="1"/>
  <c r="N670" i="1"/>
  <c r="K689" i="1"/>
  <c r="K731" i="1"/>
  <c r="J731" i="1"/>
  <c r="G751" i="1"/>
  <c r="N751" i="1"/>
  <c r="J778" i="1"/>
  <c r="I786" i="1"/>
  <c r="N815" i="1"/>
  <c r="M825" i="1"/>
  <c r="N708" i="1"/>
  <c r="L735" i="1"/>
  <c r="K778" i="1"/>
  <c r="J786" i="1"/>
  <c r="G815" i="1"/>
  <c r="N825" i="1"/>
  <c r="M735" i="1"/>
  <c r="L778" i="1"/>
  <c r="K786" i="1"/>
  <c r="H815" i="1"/>
  <c r="G825" i="1"/>
  <c r="L863" i="1"/>
  <c r="J865" i="1"/>
  <c r="H867" i="1"/>
  <c r="L871" i="1"/>
  <c r="J873" i="1"/>
  <c r="N863" i="1"/>
  <c r="J867" i="1"/>
  <c r="N871" i="1"/>
  <c r="H863" i="1"/>
  <c r="L867" i="1"/>
  <c r="H871" i="1"/>
  <c r="J874" i="1"/>
  <c r="H874" i="1"/>
  <c r="G874" i="1"/>
  <c r="M874" i="1"/>
  <c r="I874" i="1"/>
  <c r="N874" i="1"/>
  <c r="L874" i="1"/>
  <c r="K874" i="1"/>
</calcChain>
</file>

<file path=xl/sharedStrings.xml><?xml version="1.0" encoding="utf-8"?>
<sst xmlns="http://schemas.openxmlformats.org/spreadsheetml/2006/main" count="2732" uniqueCount="531">
  <si>
    <t>Operations &amp; Maintenance Expense (Actuals)</t>
  </si>
  <si>
    <t>(Allocated in Thousands)</t>
  </si>
  <si>
    <t>Primary Account</t>
  </si>
  <si>
    <t>Primary Account Name</t>
  </si>
  <si>
    <t>Secondary Group Code</t>
  </si>
  <si>
    <t>Secondary Group Code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</si>
  <si>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</si>
  <si>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</si>
  <si>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</si>
  <si>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</si>
  <si>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</si>
  <si>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</si>
  <si>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</si>
  <si>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</si>
  <si>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</si>
  <si>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OPER SUPV &amp; ENG</t>
  </si>
  <si>
    <t>STEX</t>
  </si>
  <si>
    <t>Steam O&amp;M Expense</t>
  </si>
  <si>
    <t>CAGE</t>
  </si>
  <si>
    <t>CAGW</t>
  </si>
  <si>
    <t>JBG</t>
  </si>
  <si>
    <t>SG</t>
  </si>
  <si>
    <t>5000000 Total</t>
  </si>
  <si>
    <t>5001000 Total</t>
  </si>
  <si>
    <t>STEAM EXPENSES</t>
  </si>
  <si>
    <t>5020000 Total</t>
  </si>
  <si>
    <t>STM EXP - FLYASH</t>
  </si>
  <si>
    <t>5022000 Total</t>
  </si>
  <si>
    <t>STM EXP BOTTOM ASH</t>
  </si>
  <si>
    <t>5023000 Total</t>
  </si>
  <si>
    <t>STM EXP SCRUBBER</t>
  </si>
  <si>
    <t>5024000 Total</t>
  </si>
  <si>
    <t>STM EXP - OTHER</t>
  </si>
  <si>
    <t>5029000 Total</t>
  </si>
  <si>
    <t>ELECTRIC EXPENSES</t>
  </si>
  <si>
    <t>5050000 Total</t>
  </si>
  <si>
    <t>ELEC EXP GENERAL</t>
  </si>
  <si>
    <t>5051000 Total</t>
  </si>
  <si>
    <t>MISC STEAM PWR EXP</t>
  </si>
  <si>
    <t>5060000 Total</t>
  </si>
  <si>
    <t>MISC STM EXP - CON</t>
  </si>
  <si>
    <t>5061000 Total</t>
  </si>
  <si>
    <t>MISC STM EXP PLCLU</t>
  </si>
  <si>
    <t>5061100 Total</t>
  </si>
  <si>
    <t>MISC STM EXP UNMTG</t>
  </si>
  <si>
    <t>5061200 Total</t>
  </si>
  <si>
    <t>MISC STM EXP COMPT</t>
  </si>
  <si>
    <t>5061300 Total</t>
  </si>
  <si>
    <t>MISC STM EXP OFFIC</t>
  </si>
  <si>
    <t>5061400 Total</t>
  </si>
  <si>
    <t>MISC STM EXP COMM</t>
  </si>
  <si>
    <t>5061500 Total</t>
  </si>
  <si>
    <t>MISC STM EXP FIRE</t>
  </si>
  <si>
    <t>5061600 Total</t>
  </si>
  <si>
    <t>MISC STM - ENVRMNT</t>
  </si>
  <si>
    <t>5062000 Total</t>
  </si>
  <si>
    <t>MISC STEAM JVA CR</t>
  </si>
  <si>
    <t>5063000 Total</t>
  </si>
  <si>
    <t>MISC STM EXP RCRT</t>
  </si>
  <si>
    <t>5064000 Total</t>
  </si>
  <si>
    <t>MISC STM EXP - SEC</t>
  </si>
  <si>
    <t>5065000 Total</t>
  </si>
  <si>
    <t>MISC STM EXP -SFTY</t>
  </si>
  <si>
    <t>5066000 Total</t>
  </si>
  <si>
    <t>MISC STM EXP TRNNG</t>
  </si>
  <si>
    <t>5067000 Total</t>
  </si>
  <si>
    <t>MISC STM EXP WTSPY</t>
  </si>
  <si>
    <t>5069000 Total</t>
  </si>
  <si>
    <t>MISC STM EXP MISC</t>
  </si>
  <si>
    <t>5069900 Total</t>
  </si>
  <si>
    <t>RENTS (STEAM GEN)</t>
  </si>
  <si>
    <t>5070000 Total</t>
  </si>
  <si>
    <t>MNT SUPERV &amp; ENG</t>
  </si>
  <si>
    <t>5100000 Total</t>
  </si>
  <si>
    <t>MNTNCE SUPVSN &amp;ENG</t>
  </si>
  <si>
    <t>5101000 Total</t>
  </si>
  <si>
    <t>MNT OF STRUCTURES</t>
  </si>
  <si>
    <t>5110000 Total</t>
  </si>
  <si>
    <t>5111000 Total</t>
  </si>
  <si>
    <t>MNT STRCT PMP PLNT</t>
  </si>
  <si>
    <t>5111100 Total</t>
  </si>
  <si>
    <t>MNT STRCT WASTE WT</t>
  </si>
  <si>
    <t>5111200 Total</t>
  </si>
  <si>
    <t>STRUCTURAL SYSTEMS</t>
  </si>
  <si>
    <t>5112000 Total</t>
  </si>
  <si>
    <t>MNT OF STRCT CATH</t>
  </si>
  <si>
    <t>5114000 Total</t>
  </si>
  <si>
    <t>MNT STRCT DAM RIVR</t>
  </si>
  <si>
    <t>5116000 Total</t>
  </si>
  <si>
    <t>MNT STRCT FIRE PRT</t>
  </si>
  <si>
    <t>5117000 Total</t>
  </si>
  <si>
    <t>MNT STRCT-GROUNDS</t>
  </si>
  <si>
    <t>5118000 Total</t>
  </si>
  <si>
    <t>MNT OF STRCT-HVAC</t>
  </si>
  <si>
    <t>5119000 Total</t>
  </si>
  <si>
    <t>MNT OF STRCT-MISC</t>
  </si>
  <si>
    <t>5119900 Total</t>
  </si>
  <si>
    <t>MANT OF BOILR PLNT</t>
  </si>
  <si>
    <t>5120000 Total</t>
  </si>
  <si>
    <t>MNT BOILR-AIR HTR</t>
  </si>
  <si>
    <t>5121000 Total</t>
  </si>
  <si>
    <t>MNT BOILR-CHEM FD</t>
  </si>
  <si>
    <t>5121100 Total</t>
  </si>
  <si>
    <t>MNT BOILR-CL HANDL</t>
  </si>
  <si>
    <t>5121200 Total</t>
  </si>
  <si>
    <t>MNT BOIL-DEMINERLZ</t>
  </si>
  <si>
    <t>5121400 Total</t>
  </si>
  <si>
    <t>MNT BOIL-EXTRC STM</t>
  </si>
  <si>
    <t>5121500 Total</t>
  </si>
  <si>
    <t>MNT BOILR-FLYASH</t>
  </si>
  <si>
    <t>5121600 Total</t>
  </si>
  <si>
    <t>MNT BOIL-FUEL OIL</t>
  </si>
  <si>
    <t>5121700 Total</t>
  </si>
  <si>
    <t>MNT BOIL-FEEDWATR</t>
  </si>
  <si>
    <t>5121800 Total</t>
  </si>
  <si>
    <t>MNT BOIL-FRZ PRTEC</t>
  </si>
  <si>
    <t>5121900 Total</t>
  </si>
  <si>
    <t>MNT BOILR-AUX SYST</t>
  </si>
  <si>
    <t>5122000 Total</t>
  </si>
  <si>
    <t>MNT BOILR-MAIN STM</t>
  </si>
  <si>
    <t>5122100 Total</t>
  </si>
  <si>
    <t>MNT BOIL-PLVRZD CL</t>
  </si>
  <si>
    <t>5122200 Total</t>
  </si>
  <si>
    <t>MNT BOIL-PRECIP/BAG</t>
  </si>
  <si>
    <t>5122300 Total</t>
  </si>
  <si>
    <t>MNT BOIL-PRTRT WTR</t>
  </si>
  <si>
    <t>5122400 Total</t>
  </si>
  <si>
    <t>MNT BOIL-RV OSMSIS</t>
  </si>
  <si>
    <t>5122500 Total</t>
  </si>
  <si>
    <t>MNT BOIL-RHEAT ST</t>
  </si>
  <si>
    <t>5122600 Total</t>
  </si>
  <si>
    <t>MNT BOIL-SOOTBLWG</t>
  </si>
  <si>
    <t>5122800 Total</t>
  </si>
  <si>
    <t>MNT BOILR-SCRUBBER</t>
  </si>
  <si>
    <t>5122900 Total</t>
  </si>
  <si>
    <t>MNT BOILR-BOTM ASH</t>
  </si>
  <si>
    <t>5123000 Total</t>
  </si>
  <si>
    <t>MNT BOIL-WTR TRTMT</t>
  </si>
  <si>
    <t>5123100 Total</t>
  </si>
  <si>
    <t>MNT BOIL-CNTL SUPT</t>
  </si>
  <si>
    <t>5123200 Total</t>
  </si>
  <si>
    <t>MAINT GEO GATH SYS</t>
  </si>
  <si>
    <t>5123300 Total</t>
  </si>
  <si>
    <t>MAINT OF BOILERS</t>
  </si>
  <si>
    <t>5123400 Total</t>
  </si>
  <si>
    <t>MNT BOILR-CONTROLS</t>
  </si>
  <si>
    <t>5124000 Total</t>
  </si>
  <si>
    <t>MNT BOILER-DRAFT</t>
  </si>
  <si>
    <t>5125000 Total</t>
  </si>
  <si>
    <t>MNT BOILR-FIRESIDE</t>
  </si>
  <si>
    <t>5126000 Total</t>
  </si>
  <si>
    <t>MNT BLR-BEARNG WTR</t>
  </si>
  <si>
    <t>5127000 Total</t>
  </si>
  <si>
    <t>MNT BOILR WTR/STMD</t>
  </si>
  <si>
    <t>5128000 Total</t>
  </si>
  <si>
    <t>MNT BOIL-COMP AIR</t>
  </si>
  <si>
    <t>5129000 Total</t>
  </si>
  <si>
    <t>MAINT BOILER-MISC</t>
  </si>
  <si>
    <t>5129900 Total</t>
  </si>
  <si>
    <t>MAINT ELEC PLANT</t>
  </si>
  <si>
    <t>5130000 Total</t>
  </si>
  <si>
    <t>MAINT ELEC AC</t>
  </si>
  <si>
    <t>5131000 Total</t>
  </si>
  <si>
    <t>MAINT/LUBE-OIL SYS</t>
  </si>
  <si>
    <t>5131100 Total</t>
  </si>
  <si>
    <t>MAINT/PREVENT ROUT</t>
  </si>
  <si>
    <t>5131300 Total</t>
  </si>
  <si>
    <t>MAINT/MAIN TURBINE</t>
  </si>
  <si>
    <t>5131400 Total</t>
  </si>
  <si>
    <t>MAINT ALARMS/INFO</t>
  </si>
  <si>
    <t>5132000 Total</t>
  </si>
  <si>
    <t>MAINT/AIR-COOL-CON</t>
  </si>
  <si>
    <t>5133000 Total</t>
  </si>
  <si>
    <t>MAINT/COMPNT COOL</t>
  </si>
  <si>
    <t>5134000 Total</t>
  </si>
  <si>
    <t>MAINT/COMPNT AUXIL</t>
  </si>
  <si>
    <t>5135000 Total</t>
  </si>
  <si>
    <t>MAINT-COOLING TOWR</t>
  </si>
  <si>
    <t>5137000 Total</t>
  </si>
  <si>
    <t>MAINT-CIRCUL WATER</t>
  </si>
  <si>
    <t>5138000 Total</t>
  </si>
  <si>
    <t>MAINT-ELECT - DC</t>
  </si>
  <si>
    <t>5139000 Total</t>
  </si>
  <si>
    <t>MNT ELEC PLT-MISC</t>
  </si>
  <si>
    <t>5139900 Total</t>
  </si>
  <si>
    <t>MAINT MISC STM PLN</t>
  </si>
  <si>
    <t>5140000 Total</t>
  </si>
  <si>
    <t>MISC STM-COMP AIR</t>
  </si>
  <si>
    <t>5141000 Total</t>
  </si>
  <si>
    <t>MISC STM PLT-CONSU</t>
  </si>
  <si>
    <t>5142000 Total</t>
  </si>
  <si>
    <t>MISC STM PLNT-LAB</t>
  </si>
  <si>
    <t>5144000 Total</t>
  </si>
  <si>
    <t>MAINT MISC-SM TOOL</t>
  </si>
  <si>
    <t>5145000 Total</t>
  </si>
  <si>
    <t>MAINT/PAGING SYS</t>
  </si>
  <si>
    <t>5146000 Total</t>
  </si>
  <si>
    <t>MAINT/PLANT EQUIP</t>
  </si>
  <si>
    <t>5147000 Total</t>
  </si>
  <si>
    <t>MAINT/PLT-VEHICLES</t>
  </si>
  <si>
    <t>5148000 Total</t>
  </si>
  <si>
    <t>MAINT MISC-OTHER</t>
  </si>
  <si>
    <t>5149000 Total</t>
  </si>
  <si>
    <t>OPER SUPERV &amp; ENG</t>
  </si>
  <si>
    <t>HYEX</t>
  </si>
  <si>
    <t>Hydro O&amp;M Expense</t>
  </si>
  <si>
    <t>SG-P</t>
  </si>
  <si>
    <t>SG-U</t>
  </si>
  <si>
    <t>5350000 Total</t>
  </si>
  <si>
    <t>WATER FOR POWER</t>
  </si>
  <si>
    <t>5360000 Total</t>
  </si>
  <si>
    <t>HYDRAULIC EXPENSES</t>
  </si>
  <si>
    <t>5370000 Total</t>
  </si>
  <si>
    <t>HYDRO/FISH &amp; WILD</t>
  </si>
  <si>
    <t>5371000 Total</t>
  </si>
  <si>
    <t>HYDRO/HATCHERY EXP</t>
  </si>
  <si>
    <t>5372000 Total</t>
  </si>
  <si>
    <t>HYDRO/OTH REC FAC</t>
  </si>
  <si>
    <t>5374000 Total</t>
  </si>
  <si>
    <t>HYDRO EXPENSE-OTH</t>
  </si>
  <si>
    <t>5379000 Total</t>
  </si>
  <si>
    <t>MSC HYD PWR GEN EX</t>
  </si>
  <si>
    <t>5390000 Total</t>
  </si>
  <si>
    <t>RENTS (HYDRO GEN)</t>
  </si>
  <si>
    <t>5400000 Total</t>
  </si>
  <si>
    <t>5410000 Total</t>
  </si>
  <si>
    <t>MAINT OF STRUCTURE</t>
  </si>
  <si>
    <t>5420000 Total</t>
  </si>
  <si>
    <t>MNT DAMS &amp; WTR SYS</t>
  </si>
  <si>
    <t>5430000 Total</t>
  </si>
  <si>
    <t>MAINT OF ELEC PLNT</t>
  </si>
  <si>
    <t>5440000 Total</t>
  </si>
  <si>
    <t>PRIME MOVERS &amp; GEN</t>
  </si>
  <si>
    <t>5441000 Total</t>
  </si>
  <si>
    <t>ACCESS ELEC EQUIP</t>
  </si>
  <si>
    <t>5442000 Total</t>
  </si>
  <si>
    <t>MNT MISC HYDRO PLT</t>
  </si>
  <si>
    <t>5450000 Total</t>
  </si>
  <si>
    <t>MNT-FISH/WILDLIFE</t>
  </si>
  <si>
    <t>5451000 Total</t>
  </si>
  <si>
    <t>MAINT-OTH REC FAC</t>
  </si>
  <si>
    <t>5454000 Total</t>
  </si>
  <si>
    <t>MAINT-RDS/TRAIL/BR</t>
  </si>
  <si>
    <t>5455000 Total</t>
  </si>
  <si>
    <t>MAINT HYDRO-OTHER</t>
  </si>
  <si>
    <t>5459000 Total</t>
  </si>
  <si>
    <t>OPEX</t>
  </si>
  <si>
    <t>Other Production O&amp;M Expense</t>
  </si>
  <si>
    <t>5460000 Total</t>
  </si>
  <si>
    <t>GENERATION EXP</t>
  </si>
  <si>
    <t>5480000 Total</t>
  </si>
  <si>
    <t>MIS OTH PWR GEN EX</t>
  </si>
  <si>
    <t>OR</t>
  </si>
  <si>
    <t>5490000 Total</t>
  </si>
  <si>
    <t>RENTS (OTHER GEN)</t>
  </si>
  <si>
    <t>5500000 Total</t>
  </si>
  <si>
    <t>5520000 Total</t>
  </si>
  <si>
    <t>MNT GEN &amp; ELEC PLT</t>
  </si>
  <si>
    <t>5530000 Total</t>
  </si>
  <si>
    <t>MNT MSC OTH PWR GN</t>
  </si>
  <si>
    <t>5540000 Total</t>
  </si>
  <si>
    <t>MISC PLANT EQUIP</t>
  </si>
  <si>
    <t>5546000 Total</t>
  </si>
  <si>
    <t>SYS CTRL &amp; LD DISP</t>
  </si>
  <si>
    <t>PSEX</t>
  </si>
  <si>
    <t>Power Supply Expense</t>
  </si>
  <si>
    <t>5560000 Total</t>
  </si>
  <si>
    <t>OTHER EXPENSES</t>
  </si>
  <si>
    <t>JBE</t>
  </si>
  <si>
    <t>5570000 Total</t>
  </si>
  <si>
    <t>OTH EXP-ST SITUS ACT</t>
  </si>
  <si>
    <t>IDU</t>
  </si>
  <si>
    <t>5579000 Total</t>
  </si>
  <si>
    <t>OTH EXP-LIQ DAMAGE</t>
  </si>
  <si>
    <t>UT</t>
  </si>
  <si>
    <t>WYU</t>
  </si>
  <si>
    <t>5579100 Total</t>
  </si>
  <si>
    <t>TNEX</t>
  </si>
  <si>
    <t>Transmission O&amp;M Expense</t>
  </si>
  <si>
    <t>5600000 Total</t>
  </si>
  <si>
    <t>LD - MONITOR &amp; OPER</t>
  </si>
  <si>
    <t>5612000 Total</t>
  </si>
  <si>
    <t>SCHED, SYS CTR &amp; DSP</t>
  </si>
  <si>
    <t>5614000 Total</t>
  </si>
  <si>
    <t>EIM - SCHEDULING,SYS</t>
  </si>
  <si>
    <t>5614010 Total</t>
  </si>
  <si>
    <t>REL PLAN &amp; STDS DEV</t>
  </si>
  <si>
    <t>5615000 Total</t>
  </si>
  <si>
    <t>TRANS SVC STUDIES</t>
  </si>
  <si>
    <t>5616000 Total</t>
  </si>
  <si>
    <t>GEN INTERCNCT STUD</t>
  </si>
  <si>
    <t>5617000 Total</t>
  </si>
  <si>
    <t>REL PLN &amp; STAND SVCS</t>
  </si>
  <si>
    <t>5618000 Total</t>
  </si>
  <si>
    <t>STATION EXP(TRANS)</t>
  </si>
  <si>
    <t>5620000 Total</t>
  </si>
  <si>
    <t>OVERHEAD LINE EXP</t>
  </si>
  <si>
    <t>5630000 Total</t>
  </si>
  <si>
    <t>MISC TRANS EXPENSE</t>
  </si>
  <si>
    <t>5660000 Total</t>
  </si>
  <si>
    <t>5660010 Total</t>
  </si>
  <si>
    <t>RENTS-TRANSMISSION</t>
  </si>
  <si>
    <t>5670000 Total</t>
  </si>
  <si>
    <t>5680000 Total</t>
  </si>
  <si>
    <t>5690000 Total</t>
  </si>
  <si>
    <t>MAINT-COMP HW TRANS</t>
  </si>
  <si>
    <t>5691000 Total</t>
  </si>
  <si>
    <t>MAINT-COMP SW TRANS</t>
  </si>
  <si>
    <t>5692000 Total</t>
  </si>
  <si>
    <t>MAINT-COM EQP TRANS</t>
  </si>
  <si>
    <t>5693000 Total</t>
  </si>
  <si>
    <t>MAINT STATION EQIP</t>
  </si>
  <si>
    <t>5700000 Total</t>
  </si>
  <si>
    <t>MAINT OVHD LINES</t>
  </si>
  <si>
    <t>5710000 Total</t>
  </si>
  <si>
    <t>MNT UNDERGRD LINES</t>
  </si>
  <si>
    <t>5720000 Total</t>
  </si>
  <si>
    <t>MNT MSC TRANS PLNT</t>
  </si>
  <si>
    <t>5730000 Total</t>
  </si>
  <si>
    <t>DNEX</t>
  </si>
  <si>
    <t>Distribution O&amp;M Expense</t>
  </si>
  <si>
    <t>CA</t>
  </si>
  <si>
    <t>SNPD</t>
  </si>
  <si>
    <t>WA</t>
  </si>
  <si>
    <t>WYP</t>
  </si>
  <si>
    <t>5800000 Total</t>
  </si>
  <si>
    <t>LOAD DISPATCHING</t>
  </si>
  <si>
    <t>5810000 Total</t>
  </si>
  <si>
    <t>STATION EXP(DIST)</t>
  </si>
  <si>
    <t>5820000 Total</t>
  </si>
  <si>
    <t>OVHD LINE EXPENSES</t>
  </si>
  <si>
    <t>5830000 Total</t>
  </si>
  <si>
    <t>STRT LGHT-SGNL SYS</t>
  </si>
  <si>
    <t>5850000 Total</t>
  </si>
  <si>
    <t>METER EXPENSES</t>
  </si>
  <si>
    <t>5860000 Total</t>
  </si>
  <si>
    <t>CUST INSTL EXPENSE</t>
  </si>
  <si>
    <t>5870000 Total</t>
  </si>
  <si>
    <t>MSC DISTR EXPENSES</t>
  </si>
  <si>
    <t>5880000 Total</t>
  </si>
  <si>
    <t>RENTS-DISTRIBUTION</t>
  </si>
  <si>
    <t>5890000 Total</t>
  </si>
  <si>
    <t>MAINT SUPERV &amp; ENG</t>
  </si>
  <si>
    <t>5900000 Total</t>
  </si>
  <si>
    <t>5910000 Total</t>
  </si>
  <si>
    <t>MAINT STAT EQUIP</t>
  </si>
  <si>
    <t>5920000 Total</t>
  </si>
  <si>
    <t>5930000 Total</t>
  </si>
  <si>
    <t>MAINT O/H LINES-LB P</t>
  </si>
  <si>
    <t>5931000 Total</t>
  </si>
  <si>
    <t>MAINT UDGRND LINES</t>
  </si>
  <si>
    <t>5940000 Total</t>
  </si>
  <si>
    <t>MAINT LINE TRNSFRM</t>
  </si>
  <si>
    <t>5950000 Total</t>
  </si>
  <si>
    <t>MNT STR LGHT-SIG S</t>
  </si>
  <si>
    <t>5960000 Total</t>
  </si>
  <si>
    <t>MNT OF METERS</t>
  </si>
  <si>
    <t>5970000 Total</t>
  </si>
  <si>
    <t>MNT MISC DIST PLNT</t>
  </si>
  <si>
    <t>5980000 Total</t>
  </si>
  <si>
    <t>SUPRV (CUST ACCT)</t>
  </si>
  <si>
    <t>CAEX</t>
  </si>
  <si>
    <t>Customer Accounting Expense</t>
  </si>
  <si>
    <t>CN</t>
  </si>
  <si>
    <t>9010000 Total</t>
  </si>
  <si>
    <t>METER READING EXP</t>
  </si>
  <si>
    <t>9020000 Total</t>
  </si>
  <si>
    <t>CUST RCRD/COLL EXP</t>
  </si>
  <si>
    <t>9030000 Total</t>
  </si>
  <si>
    <t>CUST RCRD/CUST SYS</t>
  </si>
  <si>
    <t>9031000 Total</t>
  </si>
  <si>
    <t>CUST ACCTG/BILL</t>
  </si>
  <si>
    <t>9032000 Total</t>
  </si>
  <si>
    <t>CUST ACCTG/COLL</t>
  </si>
  <si>
    <t>9033000 Total</t>
  </si>
  <si>
    <t>CUST ACCTG/REQ</t>
  </si>
  <si>
    <t>9035000 Total</t>
  </si>
  <si>
    <t>CUST ACCTG/COMMON</t>
  </si>
  <si>
    <t>9036000 Total</t>
  </si>
  <si>
    <t>UNCOLLECT ACCOUNTS</t>
  </si>
  <si>
    <t>9040000 Total</t>
  </si>
  <si>
    <t>UNCOLL ACCTS-JOINT U</t>
  </si>
  <si>
    <t>9042000 Total</t>
  </si>
  <si>
    <t>MISC CUST ACCT EXP</t>
  </si>
  <si>
    <t>9050000 Total</t>
  </si>
  <si>
    <t>SUPRV (CUST SERV)</t>
  </si>
  <si>
    <t>CSEX</t>
  </si>
  <si>
    <t>Customer Service Expense</t>
  </si>
  <si>
    <t>9070000 Total</t>
  </si>
  <si>
    <t>CUST ASSIST EXP</t>
  </si>
  <si>
    <t>9080000 Total</t>
  </si>
  <si>
    <t>CUST ASST EXP-GENL</t>
  </si>
  <si>
    <t>OTHER</t>
  </si>
  <si>
    <t>9081000 Total</t>
  </si>
  <si>
    <t>DSM DIRECT</t>
  </si>
  <si>
    <t>9084000 Total</t>
  </si>
  <si>
    <t>DSM AMORT-SBC/ECC</t>
  </si>
  <si>
    <t>9085100 Total</t>
  </si>
  <si>
    <t>CUST SERV</t>
  </si>
  <si>
    <t>9086000 Total</t>
  </si>
  <si>
    <t>ENERGY STORAGE</t>
  </si>
  <si>
    <t>9089300 Total</t>
  </si>
  <si>
    <t>BLUE SKY EXPENSE</t>
  </si>
  <si>
    <t>9089500 Total</t>
  </si>
  <si>
    <t>SOLAR FEED-IN EXP</t>
  </si>
  <si>
    <t>9089600 Total</t>
  </si>
  <si>
    <t>SUBSCRIBER SOLAR</t>
  </si>
  <si>
    <t>9089700 Total</t>
  </si>
  <si>
    <t>COMMUNITY SOLAR</t>
  </si>
  <si>
    <t>9089800 Total</t>
  </si>
  <si>
    <t>INFOR/INSTRCT ADV</t>
  </si>
  <si>
    <t>9090000 Total</t>
  </si>
  <si>
    <t>MISC CUST SERV/INF</t>
  </si>
  <si>
    <t>9100000 Total</t>
  </si>
  <si>
    <t>ADVERTISING EXP</t>
  </si>
  <si>
    <t>CSAX</t>
  </si>
  <si>
    <t>Customer Sales Expense</t>
  </si>
  <si>
    <t>9130000 Total</t>
  </si>
  <si>
    <t>ADMIN &amp; GEN SALARY</t>
  </si>
  <si>
    <t>AGEX</t>
  </si>
  <si>
    <t>Administrative &amp; General Expense</t>
  </si>
  <si>
    <t>SO</t>
  </si>
  <si>
    <t>9200000 Total</t>
  </si>
  <si>
    <t>OFFICE SUPPL &amp; EXP</t>
  </si>
  <si>
    <t>9210000 Total</t>
  </si>
  <si>
    <t>A&amp;G EXP TRANSF-CR</t>
  </si>
  <si>
    <t>9220000 Total</t>
  </si>
  <si>
    <t>OUTSIDE SERVICES</t>
  </si>
  <si>
    <t>9230000 Total</t>
  </si>
  <si>
    <t>AFFL SERV EMPLOYED</t>
  </si>
  <si>
    <t>9239990 Total</t>
  </si>
  <si>
    <t>PROP INS-ACCRL SITUS</t>
  </si>
  <si>
    <t>9241000 Total</t>
  </si>
  <si>
    <t>PROP INS-CLAIM SITUS</t>
  </si>
  <si>
    <t>9242000 Total</t>
  </si>
  <si>
    <t>PROP INS - PREMIUMS</t>
  </si>
  <si>
    <t>9243000 Total</t>
  </si>
  <si>
    <t>INJURIES &amp; DAMAGES</t>
  </si>
  <si>
    <t>9250000 Total</t>
  </si>
  <si>
    <t>9251000 Total</t>
  </si>
  <si>
    <t>PEN EXP-OTH NBC</t>
  </si>
  <si>
    <t>9261200 Total</t>
  </si>
  <si>
    <t>PEN EXP-STATE SITUS</t>
  </si>
  <si>
    <t>9261500 Total</t>
  </si>
  <si>
    <t>POSTRET EXP-OTH NBC</t>
  </si>
  <si>
    <t>9262200 Total</t>
  </si>
  <si>
    <t>POSTRET EXP-ST SITUS</t>
  </si>
  <si>
    <t>9262500 Total</t>
  </si>
  <si>
    <t>SERP EXP-OTH NBC</t>
  </si>
  <si>
    <t>9263200 Total</t>
  </si>
  <si>
    <t>GROSS-UP - PENSION</t>
  </si>
  <si>
    <t>9269100 Total</t>
  </si>
  <si>
    <t>GROSS-UP - POST-RETR</t>
  </si>
  <si>
    <t>9269200 Total</t>
  </si>
  <si>
    <t>GROSS-UP - MD/DN/V/L</t>
  </si>
  <si>
    <t>9269400 Total</t>
  </si>
  <si>
    <t>GROSS-UP - 401(K) EX</t>
  </si>
  <si>
    <t>9269500 Total</t>
  </si>
  <si>
    <t>GROSS-UP - POST-EMPL</t>
  </si>
  <si>
    <t>9269600 Total</t>
  </si>
  <si>
    <t>GROSS-UP - OTH BEN E</t>
  </si>
  <si>
    <t>9269700 Total</t>
  </si>
  <si>
    <t>REGULATORY COM EXP</t>
  </si>
  <si>
    <t>9280000 Total</t>
  </si>
  <si>
    <t>REG COMM EXPENSE</t>
  </si>
  <si>
    <t>9282000 Total</t>
  </si>
  <si>
    <t>FERC FILING FEE</t>
  </si>
  <si>
    <t>9283000 Total</t>
  </si>
  <si>
    <t>DUPLICATE CHRGS-CR</t>
  </si>
  <si>
    <t>9290000 Total</t>
  </si>
  <si>
    <t>DUP CHG CR - PENSION</t>
  </si>
  <si>
    <t>9299100 Total</t>
  </si>
  <si>
    <t>DUP CHG CR - POST-RT</t>
  </si>
  <si>
    <t>9299200 Total</t>
  </si>
  <si>
    <t>DUP CHG CR - M/D/V/L</t>
  </si>
  <si>
    <t>9299400 Total</t>
  </si>
  <si>
    <t>DUP CHRG CR - 401(K)</t>
  </si>
  <si>
    <t>9299500 Total</t>
  </si>
  <si>
    <t>DUP CHG CR - POST-EM</t>
  </si>
  <si>
    <t>9299600 Total</t>
  </si>
  <si>
    <t>DUP CHG CR - OTH BEN</t>
  </si>
  <si>
    <t>9299700 Total</t>
  </si>
  <si>
    <t>GEN ADVERTISNG EXP</t>
  </si>
  <si>
    <t>9301000 Total</t>
  </si>
  <si>
    <t>MISC GEN EXP-OTHER</t>
  </si>
  <si>
    <t>9302000 Total</t>
  </si>
  <si>
    <t>RENTS (A&amp;G)</t>
  </si>
  <si>
    <t>9310000 Total</t>
  </si>
  <si>
    <t>MAINT GENERAL PLNT</t>
  </si>
  <si>
    <t>9350000 Total</t>
  </si>
  <si>
    <t>FUEL HAND-COAL</t>
  </si>
  <si>
    <t>SE</t>
  </si>
  <si>
    <t>5012000 Total</t>
  </si>
  <si>
    <t>START UP FUEL-DIESEL</t>
  </si>
  <si>
    <t>NPCX</t>
  </si>
  <si>
    <t>Net Power Cost Expense</t>
  </si>
  <si>
    <t>5014500 Total</t>
  </si>
  <si>
    <t>FUEL CONSUMED</t>
  </si>
  <si>
    <t>5010000 Total</t>
  </si>
  <si>
    <t>FUEL CONS-RES DISP</t>
  </si>
  <si>
    <t>5015000 Total</t>
  </si>
  <si>
    <t>CAEE</t>
  </si>
  <si>
    <t>FUEL REG CST DFRL AM</t>
  </si>
  <si>
    <t>5011500 Total</t>
  </si>
  <si>
    <t>START UP FUEL - GAS</t>
  </si>
  <si>
    <t>5013000 Total</t>
  </si>
  <si>
    <t>FUEL CONSUMED-DIESEL</t>
  </si>
  <si>
    <t>5014000 Total</t>
  </si>
  <si>
    <t>ASH &amp; ASH BYPRD SALE</t>
  </si>
  <si>
    <t>5015100 Total</t>
  </si>
  <si>
    <t>501NPC</t>
  </si>
  <si>
    <t>501NPC Total</t>
  </si>
  <si>
    <t>503NPC</t>
  </si>
  <si>
    <t>STEAM FRM OTH SRCS</t>
  </si>
  <si>
    <t>503NPC Total</t>
  </si>
  <si>
    <t>547NPC</t>
  </si>
  <si>
    <t>NATURAL GAS</t>
  </si>
  <si>
    <t>547NPC Total</t>
  </si>
  <si>
    <t>555NPC</t>
  </si>
  <si>
    <t>RENEW ENRGY CR PURCH</t>
  </si>
  <si>
    <t>555NPC Total</t>
  </si>
  <si>
    <t>5552400 Total</t>
  </si>
  <si>
    <t>NPC Deferral Mchnsm</t>
  </si>
  <si>
    <t>5555700 Total</t>
  </si>
  <si>
    <t>565NPC</t>
  </si>
  <si>
    <t>NON-FIRM WHEEL EXP</t>
  </si>
  <si>
    <t>565NPC Total</t>
  </si>
  <si>
    <t>Grand Total</t>
  </si>
  <si>
    <t>Total</t>
  </si>
  <si>
    <t>Allocation Method - Washington Inter-Jurisdictional Allocation Method</t>
  </si>
  <si>
    <t>Twelve Months Ending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</si>
</sst>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8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2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indexed="64"/>
      </right>
      <top/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/>
      <bottom style="thin">
        <color theme="3" tint="0.59996337778862885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indexed="64"/>
      </right>
      <top style="thin">
        <color theme="3" tint="0.59996337778862885"/>
      </top>
      <bottom style="medium">
        <color indexed="64"/>
      </bottom>
      <diagonal/>
    </border>
  </borders>
  <cellStyleXfs count="4">
    <xf numFmtId="0" fontId="0" fillId="0" borderId="0"/>
    <xf numFmtId="0" fontId="3" fillId="3" borderId="1" applyNumberFormat="0" applyAlignment="0" applyProtection="0">
      <alignment horizontal="left" vertical="center" indent="1"/>
    </xf>
    <xf numFmtId="165" fontId="5" fillId="4" borderId="1" applyNumberFormat="0" applyAlignment="0" applyProtection="0">
      <alignment horizontal="left" vertical="center" indent="1"/>
    </xf>
    <xf numFmtId="165" fontId="5" fillId="0" borderId="2" applyNumberFormat="0" applyProtection="0">
      <alignment horizontal="right" vertical="center"/>
    </xf>
  </cellStyleXfs>
  <cellXfs count="4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4" fillId="3" borderId="1" xfId="1" quotePrefix="1" applyNumberFormat="1" applyFont="1" applyAlignment="1"/>
    <xf numFmtId="0" fontId="4" fillId="3" borderId="1" xfId="1" applyNumberFormat="1" applyFont="1" applyAlignment="1"/>
    <xf numFmtId="0" fontId="4" fillId="4" borderId="1" xfId="2" quotePrefix="1" applyNumberFormat="1" applyFont="1" applyAlignment="1"/>
    <xf numFmtId="0" fontId="2" fillId="0" borderId="0" xfId="0" applyFont="1"/>
    <xf numFmtId="0" fontId="6" fillId="4" borderId="1" xfId="2" quotePrefix="1" applyNumberFormat="1" applyFont="1" applyAlignment="1"/>
    <xf numFmtId="41" fontId="6" fillId="0" borderId="2" xfId="3" applyNumberFormat="1" applyFont="1">
      <alignment horizontal="right" vertical="center"/>
    </xf>
    <xf numFmtId="41" fontId="6" fillId="0" borderId="3" xfId="3" applyNumberFormat="1" applyFont="1" applyBorder="1">
      <alignment horizontal="right" vertical="center"/>
    </xf>
    <xf numFmtId="0" fontId="4" fillId="4" borderId="4" xfId="2" quotePrefix="1" applyNumberFormat="1" applyFont="1" applyBorder="1" applyAlignment="1"/>
    <xf numFmtId="41" fontId="4" fillId="0" borderId="5" xfId="3" applyNumberFormat="1" applyFont="1" applyBorder="1">
      <alignment horizontal="right" vertical="center"/>
    </xf>
    <xf numFmtId="41" fontId="4" fillId="0" borderId="6" xfId="3" applyNumberFormat="1" applyFont="1" applyBorder="1">
      <alignment horizontal="right" vertical="center"/>
    </xf>
    <xf numFmtId="0" fontId="6" fillId="4" borderId="7" xfId="2" quotePrefix="1" applyNumberFormat="1" applyFont="1" applyBorder="1" applyAlignment="1"/>
    <xf numFmtId="41" fontId="6" fillId="0" borderId="8" xfId="3" applyNumberFormat="1" applyFont="1" applyBorder="1">
      <alignment horizontal="right" vertical="center"/>
    </xf>
    <xf numFmtId="41" fontId="6" fillId="0" borderId="5" xfId="3" applyNumberFormat="1" applyFont="1" applyBorder="1">
      <alignment horizontal="right" vertical="center"/>
    </xf>
    <xf numFmtId="41" fontId="6" fillId="0" borderId="9" xfId="3" applyNumberFormat="1" applyFont="1" applyBorder="1">
      <alignment horizontal="right" vertical="center"/>
    </xf>
    <xf numFmtId="0" fontId="4" fillId="4" borderId="10" xfId="2" quotePrefix="1" applyNumberFormat="1" applyFont="1" applyBorder="1" applyAlignment="1"/>
    <xf numFmtId="41" fontId="4" fillId="0" borderId="11" xfId="3" applyNumberFormat="1" applyFont="1" applyBorder="1">
      <alignment horizontal="right" vertical="center"/>
    </xf>
    <xf numFmtId="41" fontId="4" fillId="0" borderId="12" xfId="3" applyNumberFormat="1" applyFont="1" applyBorder="1">
      <alignment horizontal="right" vertical="center"/>
    </xf>
    <xf numFmtId="0" fontId="6" fillId="4" borderId="13" xfId="2" quotePrefix="1" applyNumberFormat="1" applyFont="1" applyBorder="1" applyAlignment="1"/>
    <xf numFmtId="41" fontId="6" fillId="0" borderId="14" xfId="3" applyNumberFormat="1" applyFont="1" applyBorder="1">
      <alignment horizontal="right" vertical="center"/>
    </xf>
    <xf numFmtId="41" fontId="6" fillId="0" borderId="15" xfId="3" applyNumberFormat="1" applyFont="1" applyBorder="1">
      <alignment horizontal="right" vertical="center"/>
    </xf>
    <xf numFmtId="0" fontId="4" fillId="4" borderId="16" xfId="2" quotePrefix="1" applyNumberFormat="1" applyFont="1" applyBorder="1" applyAlignment="1"/>
    <xf numFmtId="0" fontId="4" fillId="4" borderId="17" xfId="2" quotePrefix="1" applyNumberFormat="1" applyFont="1" applyBorder="1" applyAlignment="1"/>
    <xf numFmtId="41" fontId="4" fillId="0" borderId="17" xfId="3" applyNumberFormat="1" applyFont="1" applyBorder="1">
      <alignment horizontal="right" vertical="center"/>
    </xf>
    <xf numFmtId="0" fontId="6" fillId="4" borderId="0" xfId="2" quotePrefix="1" applyNumberFormat="1" applyFont="1" applyBorder="1" applyAlignment="1"/>
    <xf numFmtId="0" fontId="6" fillId="4" borderId="18" xfId="2" quotePrefix="1" applyNumberFormat="1" applyFont="1" applyBorder="1" applyAlignment="1"/>
    <xf numFmtId="41" fontId="6" fillId="0" borderId="18" xfId="3" applyNumberFormat="1" applyFont="1" applyBorder="1">
      <alignment horizontal="right" vertical="center"/>
    </xf>
    <xf numFmtId="0" fontId="4" fillId="4" borderId="19" xfId="2" quotePrefix="1" applyNumberFormat="1" applyFont="1" applyBorder="1" applyAlignment="1"/>
    <xf numFmtId="41" fontId="4" fillId="0" borderId="20" xfId="3" applyNumberFormat="1" applyFont="1" applyBorder="1">
      <alignment horizontal="right" vertical="center"/>
    </xf>
    <xf numFmtId="41" fontId="4" fillId="0" borderId="21" xfId="3" applyNumberFormat="1" applyFont="1" applyBorder="1">
      <alignment horizontal="right" vertical="center"/>
    </xf>
    <xf numFmtId="41" fontId="6" fillId="0" borderId="22" xfId="3" applyNumberFormat="1" applyFont="1" applyBorder="1">
      <alignment horizontal="right" vertical="center"/>
    </xf>
    <xf numFmtId="41" fontId="4" fillId="0" borderId="23" xfId="3" applyNumberFormat="1" applyFont="1" applyBorder="1">
      <alignment horizontal="right" vertical="center"/>
    </xf>
    <xf numFmtId="0" fontId="7" fillId="0" borderId="0" xfId="0" quotePrefix="1" applyFont="1" applyProtection="1">
      <protection locked="0"/>
    </xf>
  </cellXfs>
  <cellStyles count="4">
    <cellStyle name="Normal" xfId="0" builtinId="0"/>
    <cellStyle name="SAPDataCell" xfId="3" xr:uid="{C478FCD2-6CB1-4BE3-AE15-F45512A28011}"/>
    <cellStyle name="SAPDimensionCell" xfId="1" xr:uid="{E16260C6-6DD9-4E7D-8A12-F265BAD9E1C3}"/>
    <cellStyle name="SAPMemberCell" xfId="2" xr:uid="{77A7D05D-FAC2-49D2-991F-6B5752117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A93DA9E2-C7F1-4A17-8202-B734BEE8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ABD16C69-C1D3-4D71-BD8E-9E3B2B37B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1175559</xdr:colOff>
      <xdr:row>3</xdr:row>
      <xdr:rowOff>24280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B57EEC-5397-40D6-8005-F3030012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4747" cy="476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2%20-%20Operations%20&amp;%20Mainten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WA JAM ROO Inputs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908C-DB87-4C79-BBCE-417D61629C60}">
  <sheetPr codeName="Sheet10">
    <pageSetUpPr fitToPage="1"/>
  </sheetPr>
  <dimension ref="A1:N874"/>
  <sheetViews>
    <sheetView showGridLines="0" tabSelected="1" view="pageBreakPreview" topLeftCell="A3" zoomScale="80" zoomScaleNormal="85" zoomScaleSheetLayoutView="80" workbookViewId="0">
      <selection activeCell="D7" sqref="D7"/>
    </sheetView>
  </sheetViews>
  <sheetFormatPr defaultRowHeight="12" customHeight="1" outlineLevelRow="2" x14ac:dyDescent="0.2"/>
  <cols>
    <col min="1" max="1" width="16.7109375" customWidth="1"/>
    <col min="2" max="3" width="25.7109375" bestFit="1" customWidth="1"/>
    <col min="4" max="4" width="31.7109375" bestFit="1" customWidth="1"/>
    <col min="5" max="5" width="9.28515625" bestFit="1" customWidth="1"/>
    <col min="6" max="6" width="11.85546875" bestFit="1" customWidth="1"/>
    <col min="7" max="7" width="9" bestFit="1" customWidth="1"/>
    <col min="8" max="8" width="11" bestFit="1" customWidth="1"/>
    <col min="9" max="9" width="10.140625" bestFit="1" customWidth="1"/>
    <col min="10" max="10" width="12.42578125" bestFit="1" customWidth="1"/>
    <col min="11" max="11" width="10.140625" bestFit="1" customWidth="1"/>
    <col min="12" max="12" width="9.42578125" bestFit="1" customWidth="1"/>
    <col min="13" max="14" width="9.85546875" bestFit="1" customWidth="1"/>
  </cols>
  <sheetData>
    <row r="1" spans="1:14" s="1" customFormat="1" ht="39.950000000000003" hidden="1" customHeight="1" x14ac:dyDescent="0.2"/>
    <row r="2" spans="1:14" s="1" customFormat="1" ht="42" hidden="1" customHeight="1" x14ac:dyDescent="0.2"/>
    <row r="3" spans="1:14" s="1" customFormat="1" ht="35.25" customHeight="1" x14ac:dyDescent="0.2">
      <c r="D3" s="2"/>
      <c r="F3" s="2"/>
      <c r="H3" s="2"/>
      <c r="J3" s="2"/>
      <c r="L3" s="2"/>
      <c r="N3" s="2"/>
    </row>
    <row r="4" spans="1:14" s="1" customFormat="1" ht="12" customHeight="1" x14ac:dyDescent="0.25">
      <c r="A4" s="4"/>
      <c r="D4" s="3"/>
      <c r="F4" s="3"/>
      <c r="H4" s="3"/>
      <c r="J4" s="3"/>
      <c r="L4" s="3"/>
      <c r="N4" s="3"/>
    </row>
    <row r="5" spans="1:14" s="1" customFormat="1" ht="15.75" x14ac:dyDescent="0.25">
      <c r="A5" s="39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</row>
    <row r="6" spans="1:14" s="1" customFormat="1" ht="12" customHeight="1" x14ac:dyDescent="0.2">
      <c r="A6" s="6" t="s">
        <v>530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12" customHeight="1" x14ac:dyDescent="0.2">
      <c r="A7" s="6" t="s">
        <v>529</v>
      </c>
      <c r="B7" s="6"/>
      <c r="C7" s="3"/>
      <c r="E7" s="3"/>
      <c r="G7" s="3"/>
      <c r="I7" s="3"/>
      <c r="K7" s="3"/>
      <c r="M7" s="3"/>
    </row>
    <row r="8" spans="1:1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1" customFormat="1" ht="12" customHeight="1" x14ac:dyDescent="0.2">
      <c r="D9" s="7"/>
      <c r="F9" s="7"/>
      <c r="H9" s="7"/>
      <c r="J9" s="7"/>
      <c r="L9" s="7"/>
      <c r="N9" s="7"/>
    </row>
    <row r="10" spans="1:14" s="11" customFormat="1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528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4" ht="12.75" outlineLevel="2" x14ac:dyDescent="0.2">
      <c r="A11" s="12">
        <v>5000000</v>
      </c>
      <c r="B11" s="12" t="s">
        <v>15</v>
      </c>
      <c r="C11" s="12" t="s">
        <v>16</v>
      </c>
      <c r="D11" s="12" t="s">
        <v>17</v>
      </c>
      <c r="E11" s="12" t="s">
        <v>18</v>
      </c>
      <c r="F11" s="13">
        <v>747.69484999999997</v>
      </c>
      <c r="G11" s="13">
        <v>0</v>
      </c>
      <c r="H11" s="13">
        <v>0</v>
      </c>
      <c r="I11" s="13">
        <v>0</v>
      </c>
      <c r="J11" s="13">
        <v>156.72955526734313</v>
      </c>
      <c r="K11" s="13">
        <v>522.18485388679699</v>
      </c>
      <c r="L11" s="13">
        <v>68.343537537638966</v>
      </c>
      <c r="M11" s="13">
        <v>0.43690330822100337</v>
      </c>
      <c r="N11" s="14">
        <v>0</v>
      </c>
    </row>
    <row r="12" spans="1:14" ht="12.75" outlineLevel="2" x14ac:dyDescent="0.2">
      <c r="A12" s="12">
        <v>5000000</v>
      </c>
      <c r="B12" s="12" t="s">
        <v>15</v>
      </c>
      <c r="C12" s="12" t="s">
        <v>16</v>
      </c>
      <c r="D12" s="12" t="s">
        <v>17</v>
      </c>
      <c r="E12" s="12" t="s">
        <v>19</v>
      </c>
      <c r="F12" s="13">
        <v>-24.208320000000001</v>
      </c>
      <c r="G12" s="13">
        <v>-1.0148323837745246</v>
      </c>
      <c r="H12" s="13">
        <v>-17.828201789880929</v>
      </c>
      <c r="I12" s="13">
        <v>-5.3652858263445493</v>
      </c>
      <c r="J12" s="13">
        <v>0</v>
      </c>
      <c r="K12" s="13">
        <v>0</v>
      </c>
      <c r="L12" s="13">
        <v>0</v>
      </c>
      <c r="M12" s="13">
        <v>0</v>
      </c>
      <c r="N12" s="14">
        <v>0</v>
      </c>
    </row>
    <row r="13" spans="1:14" ht="12.75" outlineLevel="2" x14ac:dyDescent="0.2">
      <c r="A13" s="12">
        <v>5000000</v>
      </c>
      <c r="B13" s="12" t="s">
        <v>15</v>
      </c>
      <c r="C13" s="12" t="s">
        <v>16</v>
      </c>
      <c r="D13" s="12" t="s">
        <v>17</v>
      </c>
      <c r="E13" s="12" t="s">
        <v>20</v>
      </c>
      <c r="F13" s="13">
        <v>12722.0013</v>
      </c>
      <c r="G13" s="13">
        <v>533.3165996509299</v>
      </c>
      <c r="H13" s="13">
        <v>9369.1097253971984</v>
      </c>
      <c r="I13" s="13">
        <v>2819.5749749518732</v>
      </c>
      <c r="J13" s="13">
        <v>0</v>
      </c>
      <c r="K13" s="13">
        <v>0</v>
      </c>
      <c r="L13" s="13">
        <v>0</v>
      </c>
      <c r="M13" s="13">
        <v>0</v>
      </c>
      <c r="N13" s="14">
        <v>0</v>
      </c>
    </row>
    <row r="14" spans="1:14" ht="12.75" outlineLevel="2" x14ac:dyDescent="0.2">
      <c r="A14" s="12">
        <v>5000000</v>
      </c>
      <c r="B14" s="12" t="s">
        <v>15</v>
      </c>
      <c r="C14" s="12" t="s">
        <v>16</v>
      </c>
      <c r="D14" s="12" t="s">
        <v>17</v>
      </c>
      <c r="E14" s="12" t="s">
        <v>21</v>
      </c>
      <c r="F14" s="13">
        <v>4.3526499999999997</v>
      </c>
      <c r="G14" s="13">
        <v>6.6623016631897805E-2</v>
      </c>
      <c r="H14" s="13">
        <v>1.1576949492931359</v>
      </c>
      <c r="I14" s="13">
        <v>0.3472882566700895</v>
      </c>
      <c r="J14" s="13">
        <v>0.60503483190720808</v>
      </c>
      <c r="K14" s="13">
        <v>1.9247115462564421</v>
      </c>
      <c r="L14" s="13">
        <v>0.24962772808706335</v>
      </c>
      <c r="M14" s="13">
        <v>1.6696711541625898E-3</v>
      </c>
      <c r="N14" s="14">
        <v>0</v>
      </c>
    </row>
    <row r="15" spans="1:14" ht="13.5" outlineLevel="1" thickBot="1" x14ac:dyDescent="0.25">
      <c r="A15" s="15" t="s">
        <v>22</v>
      </c>
      <c r="B15" s="15"/>
      <c r="C15" s="15"/>
      <c r="D15" s="15"/>
      <c r="E15" s="15"/>
      <c r="F15" s="16">
        <f t="shared" ref="F15:N15" si="0">SUBTOTAL(9,F11:F14)</f>
        <v>13449.840480000001</v>
      </c>
      <c r="G15" s="16">
        <f t="shared" si="0"/>
        <v>532.36839028378722</v>
      </c>
      <c r="H15" s="16">
        <f t="shared" si="0"/>
        <v>9352.4392185566121</v>
      </c>
      <c r="I15" s="16">
        <f t="shared" si="0"/>
        <v>2814.556977382199</v>
      </c>
      <c r="J15" s="16">
        <f t="shared" si="0"/>
        <v>157.33459009925033</v>
      </c>
      <c r="K15" s="16">
        <f t="shared" si="0"/>
        <v>524.10956543305338</v>
      </c>
      <c r="L15" s="16">
        <f t="shared" si="0"/>
        <v>68.593165265726029</v>
      </c>
      <c r="M15" s="16">
        <f t="shared" si="0"/>
        <v>0.43857297937516598</v>
      </c>
      <c r="N15" s="17">
        <f t="shared" si="0"/>
        <v>0</v>
      </c>
    </row>
    <row r="16" spans="1:14" ht="12.75" outlineLevel="2" x14ac:dyDescent="0.2">
      <c r="A16" s="18">
        <v>5001000</v>
      </c>
      <c r="B16" s="18" t="s">
        <v>15</v>
      </c>
      <c r="C16" s="18" t="s">
        <v>16</v>
      </c>
      <c r="D16" s="18" t="s">
        <v>17</v>
      </c>
      <c r="E16" s="18" t="s">
        <v>18</v>
      </c>
      <c r="F16" s="19">
        <v>39.917169999999999</v>
      </c>
      <c r="G16" s="13">
        <v>0</v>
      </c>
      <c r="H16" s="13">
        <v>0</v>
      </c>
      <c r="I16" s="13">
        <v>0</v>
      </c>
      <c r="J16" s="13">
        <v>8.3673176318265803</v>
      </c>
      <c r="K16" s="13">
        <v>27.877872348625161</v>
      </c>
      <c r="L16" s="13">
        <v>3.6486550713721195</v>
      </c>
      <c r="M16" s="13">
        <v>2.3324948176144573E-2</v>
      </c>
      <c r="N16" s="14">
        <v>0</v>
      </c>
    </row>
    <row r="17" spans="1:14" ht="12.75" outlineLevel="2" x14ac:dyDescent="0.2">
      <c r="A17" s="12">
        <v>5001000</v>
      </c>
      <c r="B17" s="12" t="s">
        <v>15</v>
      </c>
      <c r="C17" s="12" t="s">
        <v>16</v>
      </c>
      <c r="D17" s="12" t="s">
        <v>17</v>
      </c>
      <c r="E17" s="12" t="s">
        <v>20</v>
      </c>
      <c r="F17" s="13">
        <v>309.10932000000003</v>
      </c>
      <c r="G17" s="13">
        <v>12.958113081061484</v>
      </c>
      <c r="H17" s="13">
        <v>227.64336112926784</v>
      </c>
      <c r="I17" s="13">
        <v>68.507845789670725</v>
      </c>
      <c r="J17" s="13">
        <v>0</v>
      </c>
      <c r="K17" s="13">
        <v>0</v>
      </c>
      <c r="L17" s="13">
        <v>0</v>
      </c>
      <c r="M17" s="13">
        <v>0</v>
      </c>
      <c r="N17" s="14">
        <v>0</v>
      </c>
    </row>
    <row r="18" spans="1:14" ht="12.75" outlineLevel="2" x14ac:dyDescent="0.2">
      <c r="A18" s="12">
        <v>5001000</v>
      </c>
      <c r="B18" s="12" t="s">
        <v>15</v>
      </c>
      <c r="C18" s="12" t="s">
        <v>16</v>
      </c>
      <c r="D18" s="12" t="s">
        <v>17</v>
      </c>
      <c r="E18" s="12" t="s">
        <v>21</v>
      </c>
      <c r="F18" s="13">
        <v>8.0016300000000005</v>
      </c>
      <c r="G18" s="13">
        <v>0.12247544106976038</v>
      </c>
      <c r="H18" s="13">
        <v>2.1282314537379383</v>
      </c>
      <c r="I18" s="13">
        <v>0.63843225005894999</v>
      </c>
      <c r="J18" s="13">
        <v>1.1122568692712886</v>
      </c>
      <c r="K18" s="13">
        <v>3.5382651143262005</v>
      </c>
      <c r="L18" s="13">
        <v>0.45889945616883709</v>
      </c>
      <c r="M18" s="13">
        <v>3.0694153670251466E-3</v>
      </c>
      <c r="N18" s="14">
        <v>0</v>
      </c>
    </row>
    <row r="19" spans="1:14" ht="13.5" outlineLevel="1" thickBot="1" x14ac:dyDescent="0.25">
      <c r="A19" s="15" t="s">
        <v>23</v>
      </c>
      <c r="B19" s="15"/>
      <c r="C19" s="15"/>
      <c r="D19" s="15"/>
      <c r="E19" s="15"/>
      <c r="F19" s="16">
        <f t="shared" ref="F19:N19" si="1">SUBTOTAL(9,F16:F18)</f>
        <v>357.02812</v>
      </c>
      <c r="G19" s="16">
        <f t="shared" si="1"/>
        <v>13.080588522131244</v>
      </c>
      <c r="H19" s="16">
        <f t="shared" si="1"/>
        <v>229.77159258300577</v>
      </c>
      <c r="I19" s="16">
        <f t="shared" si="1"/>
        <v>69.14627803972968</v>
      </c>
      <c r="J19" s="16">
        <f t="shared" si="1"/>
        <v>9.4795745010978685</v>
      </c>
      <c r="K19" s="16">
        <f t="shared" si="1"/>
        <v>31.416137462951362</v>
      </c>
      <c r="L19" s="16">
        <f t="shared" si="1"/>
        <v>4.1075545275409571</v>
      </c>
      <c r="M19" s="16">
        <f t="shared" si="1"/>
        <v>2.6394363543169718E-2</v>
      </c>
      <c r="N19" s="17">
        <f t="shared" si="1"/>
        <v>0</v>
      </c>
    </row>
    <row r="20" spans="1:14" ht="12.75" outlineLevel="2" x14ac:dyDescent="0.2">
      <c r="A20" s="18">
        <v>5020000</v>
      </c>
      <c r="B20" s="18" t="s">
        <v>24</v>
      </c>
      <c r="C20" s="18" t="s">
        <v>16</v>
      </c>
      <c r="D20" s="18" t="s">
        <v>17</v>
      </c>
      <c r="E20" s="18" t="s">
        <v>18</v>
      </c>
      <c r="F20" s="19">
        <v>18746.364949999999</v>
      </c>
      <c r="G20" s="13">
        <v>0</v>
      </c>
      <c r="H20" s="13">
        <v>0</v>
      </c>
      <c r="I20" s="13">
        <v>0</v>
      </c>
      <c r="J20" s="13">
        <v>3929.556879377742</v>
      </c>
      <c r="K20" s="13">
        <v>13092.330169619761</v>
      </c>
      <c r="L20" s="13">
        <v>1713.5237679577497</v>
      </c>
      <c r="M20" s="13">
        <v>10.954133044748488</v>
      </c>
      <c r="N20" s="14">
        <v>0</v>
      </c>
    </row>
    <row r="21" spans="1:14" ht="12.75" outlineLevel="2" x14ac:dyDescent="0.2">
      <c r="A21" s="12">
        <v>5020000</v>
      </c>
      <c r="B21" s="12" t="s">
        <v>24</v>
      </c>
      <c r="C21" s="12" t="s">
        <v>16</v>
      </c>
      <c r="D21" s="12" t="s">
        <v>17</v>
      </c>
      <c r="E21" s="12" t="s">
        <v>19</v>
      </c>
      <c r="F21" s="13">
        <v>457.58989000000003</v>
      </c>
      <c r="G21" s="13">
        <v>19.182538848619917</v>
      </c>
      <c r="H21" s="13">
        <v>336.9917819960005</v>
      </c>
      <c r="I21" s="13">
        <v>101.4155691553797</v>
      </c>
      <c r="J21" s="13">
        <v>0</v>
      </c>
      <c r="K21" s="13">
        <v>0</v>
      </c>
      <c r="L21" s="13">
        <v>0</v>
      </c>
      <c r="M21" s="13">
        <v>0</v>
      </c>
      <c r="N21" s="14">
        <v>0</v>
      </c>
    </row>
    <row r="22" spans="1:14" ht="12.75" outlineLevel="2" x14ac:dyDescent="0.2">
      <c r="A22" s="12">
        <v>5020000</v>
      </c>
      <c r="B22" s="12" t="s">
        <v>24</v>
      </c>
      <c r="C22" s="12" t="s">
        <v>16</v>
      </c>
      <c r="D22" s="12" t="s">
        <v>17</v>
      </c>
      <c r="E22" s="12" t="s">
        <v>20</v>
      </c>
      <c r="F22" s="13">
        <v>20939.516009999999</v>
      </c>
      <c r="G22" s="13">
        <v>877.8014726967059</v>
      </c>
      <c r="H22" s="13">
        <v>15420.893180886669</v>
      </c>
      <c r="I22" s="13">
        <v>4640.8213564166272</v>
      </c>
      <c r="J22" s="13">
        <v>0</v>
      </c>
      <c r="K22" s="13">
        <v>0</v>
      </c>
      <c r="L22" s="13">
        <v>0</v>
      </c>
      <c r="M22" s="13">
        <v>0</v>
      </c>
      <c r="N22" s="14">
        <v>0</v>
      </c>
    </row>
    <row r="23" spans="1:14" ht="12.75" outlineLevel="2" x14ac:dyDescent="0.2">
      <c r="A23" s="12">
        <v>5020000</v>
      </c>
      <c r="B23" s="12" t="s">
        <v>24</v>
      </c>
      <c r="C23" s="12" t="s">
        <v>16</v>
      </c>
      <c r="D23" s="12" t="s">
        <v>17</v>
      </c>
      <c r="E23" s="12" t="s">
        <v>21</v>
      </c>
      <c r="F23" s="13">
        <v>85.312820000000002</v>
      </c>
      <c r="G23" s="13">
        <v>1.3058245955392933</v>
      </c>
      <c r="H23" s="13">
        <v>22.691055063916107</v>
      </c>
      <c r="I23" s="13">
        <v>6.8069200439753139</v>
      </c>
      <c r="J23" s="13">
        <v>11.858805028713521</v>
      </c>
      <c r="K23" s="13">
        <v>37.724735436503636</v>
      </c>
      <c r="L23" s="13">
        <v>4.8927539391636312</v>
      </c>
      <c r="M23" s="13">
        <v>3.2725892188497877E-2</v>
      </c>
      <c r="N23" s="14">
        <v>0</v>
      </c>
    </row>
    <row r="24" spans="1:14" ht="13.5" outlineLevel="1" thickBot="1" x14ac:dyDescent="0.25">
      <c r="A24" s="15" t="s">
        <v>25</v>
      </c>
      <c r="B24" s="15"/>
      <c r="C24" s="15"/>
      <c r="D24" s="15"/>
      <c r="E24" s="15"/>
      <c r="F24" s="16">
        <f t="shared" ref="F24:N24" si="2">SUBTOTAL(9,F20:F23)</f>
        <v>40228.783669999997</v>
      </c>
      <c r="G24" s="16">
        <f t="shared" si="2"/>
        <v>898.28983614086519</v>
      </c>
      <c r="H24" s="16">
        <f t="shared" si="2"/>
        <v>15780.576017946587</v>
      </c>
      <c r="I24" s="16">
        <f t="shared" si="2"/>
        <v>4749.0438456159818</v>
      </c>
      <c r="J24" s="16">
        <f t="shared" si="2"/>
        <v>3941.4156844064555</v>
      </c>
      <c r="K24" s="16">
        <f t="shared" si="2"/>
        <v>13130.054905056266</v>
      </c>
      <c r="L24" s="16">
        <f t="shared" si="2"/>
        <v>1718.4165218969133</v>
      </c>
      <c r="M24" s="16">
        <f t="shared" si="2"/>
        <v>10.986858936936986</v>
      </c>
      <c r="N24" s="17">
        <f t="shared" si="2"/>
        <v>0</v>
      </c>
    </row>
    <row r="25" spans="1:14" ht="12.75" outlineLevel="2" x14ac:dyDescent="0.2">
      <c r="A25" s="18">
        <v>5022000</v>
      </c>
      <c r="B25" s="18" t="s">
        <v>26</v>
      </c>
      <c r="C25" s="18" t="s">
        <v>16</v>
      </c>
      <c r="D25" s="18" t="s">
        <v>17</v>
      </c>
      <c r="E25" s="18" t="s">
        <v>18</v>
      </c>
      <c r="F25" s="19">
        <v>6475.4531100000004</v>
      </c>
      <c r="G25" s="13">
        <v>0</v>
      </c>
      <c r="H25" s="13">
        <v>0</v>
      </c>
      <c r="I25" s="13">
        <v>0</v>
      </c>
      <c r="J25" s="13">
        <v>1357.36508829081</v>
      </c>
      <c r="K25" s="13">
        <v>4522.4111629178069</v>
      </c>
      <c r="L25" s="13">
        <v>591.89303322940646</v>
      </c>
      <c r="M25" s="13">
        <v>3.78382556197757</v>
      </c>
      <c r="N25" s="14">
        <v>0</v>
      </c>
    </row>
    <row r="26" spans="1:14" ht="13.5" outlineLevel="1" thickBot="1" x14ac:dyDescent="0.25">
      <c r="A26" s="15" t="s">
        <v>27</v>
      </c>
      <c r="B26" s="15"/>
      <c r="C26" s="15"/>
      <c r="D26" s="15"/>
      <c r="E26" s="15"/>
      <c r="F26" s="16">
        <f t="shared" ref="F26:N26" si="3">SUBTOTAL(9,F25:F25)</f>
        <v>6475.4531100000004</v>
      </c>
      <c r="G26" s="16">
        <f t="shared" si="3"/>
        <v>0</v>
      </c>
      <c r="H26" s="16">
        <f t="shared" si="3"/>
        <v>0</v>
      </c>
      <c r="I26" s="16">
        <f t="shared" si="3"/>
        <v>0</v>
      </c>
      <c r="J26" s="16">
        <f t="shared" si="3"/>
        <v>1357.36508829081</v>
      </c>
      <c r="K26" s="16">
        <f t="shared" si="3"/>
        <v>4522.4111629178069</v>
      </c>
      <c r="L26" s="16">
        <f t="shared" si="3"/>
        <v>591.89303322940646</v>
      </c>
      <c r="M26" s="16">
        <f t="shared" si="3"/>
        <v>3.78382556197757</v>
      </c>
      <c r="N26" s="17">
        <f t="shared" si="3"/>
        <v>0</v>
      </c>
    </row>
    <row r="27" spans="1:14" ht="12.75" outlineLevel="2" x14ac:dyDescent="0.2">
      <c r="A27" s="18">
        <v>5023000</v>
      </c>
      <c r="B27" s="18" t="s">
        <v>28</v>
      </c>
      <c r="C27" s="18" t="s">
        <v>16</v>
      </c>
      <c r="D27" s="18" t="s">
        <v>17</v>
      </c>
      <c r="E27" s="18" t="s">
        <v>18</v>
      </c>
      <c r="F27" s="19">
        <v>649.11611000000005</v>
      </c>
      <c r="G27" s="13">
        <v>0</v>
      </c>
      <c r="H27" s="13">
        <v>0</v>
      </c>
      <c r="I27" s="13">
        <v>0</v>
      </c>
      <c r="J27" s="13">
        <v>136.06577501124661</v>
      </c>
      <c r="K27" s="13">
        <v>453.33815132726414</v>
      </c>
      <c r="L27" s="13">
        <v>59.332883234478871</v>
      </c>
      <c r="M27" s="13">
        <v>0.37930042701049599</v>
      </c>
      <c r="N27" s="14">
        <v>0</v>
      </c>
    </row>
    <row r="28" spans="1:14" ht="13.5" outlineLevel="1" thickBot="1" x14ac:dyDescent="0.25">
      <c r="A28" s="15" t="s">
        <v>29</v>
      </c>
      <c r="B28" s="15"/>
      <c r="C28" s="15"/>
      <c r="D28" s="15"/>
      <c r="E28" s="15"/>
      <c r="F28" s="16">
        <f t="shared" ref="F28:N28" si="4">SUBTOTAL(9,F27:F27)</f>
        <v>649.11611000000005</v>
      </c>
      <c r="G28" s="16">
        <f t="shared" si="4"/>
        <v>0</v>
      </c>
      <c r="H28" s="16">
        <f t="shared" si="4"/>
        <v>0</v>
      </c>
      <c r="I28" s="16">
        <f t="shared" si="4"/>
        <v>0</v>
      </c>
      <c r="J28" s="16">
        <f t="shared" si="4"/>
        <v>136.06577501124661</v>
      </c>
      <c r="K28" s="16">
        <f t="shared" si="4"/>
        <v>453.33815132726414</v>
      </c>
      <c r="L28" s="16">
        <f t="shared" si="4"/>
        <v>59.332883234478871</v>
      </c>
      <c r="M28" s="16">
        <f t="shared" si="4"/>
        <v>0.37930042701049599</v>
      </c>
      <c r="N28" s="17">
        <f t="shared" si="4"/>
        <v>0</v>
      </c>
    </row>
    <row r="29" spans="1:14" ht="12.75" outlineLevel="2" x14ac:dyDescent="0.2">
      <c r="A29" s="18">
        <v>5024000</v>
      </c>
      <c r="B29" s="18" t="s">
        <v>30</v>
      </c>
      <c r="C29" s="18" t="s">
        <v>16</v>
      </c>
      <c r="D29" s="18" t="s">
        <v>17</v>
      </c>
      <c r="E29" s="18" t="s">
        <v>18</v>
      </c>
      <c r="F29" s="19">
        <v>11412.532219999999</v>
      </c>
      <c r="G29" s="13">
        <v>0</v>
      </c>
      <c r="H29" s="13">
        <v>0</v>
      </c>
      <c r="I29" s="13">
        <v>0</v>
      </c>
      <c r="J29" s="13">
        <v>2392.2608258099194</v>
      </c>
      <c r="K29" s="13">
        <v>7970.4326835728007</v>
      </c>
      <c r="L29" s="13">
        <v>1043.169983285406</v>
      </c>
      <c r="M29" s="13">
        <v>6.6687273318744831</v>
      </c>
      <c r="N29" s="14">
        <v>0</v>
      </c>
    </row>
    <row r="30" spans="1:14" ht="13.5" outlineLevel="1" thickBot="1" x14ac:dyDescent="0.25">
      <c r="A30" s="15" t="s">
        <v>31</v>
      </c>
      <c r="B30" s="15"/>
      <c r="C30" s="15"/>
      <c r="D30" s="15"/>
      <c r="E30" s="15"/>
      <c r="F30" s="16">
        <f t="shared" ref="F30:N30" si="5">SUBTOTAL(9,F29:F29)</f>
        <v>11412.532219999999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2392.2608258099194</v>
      </c>
      <c r="K30" s="16">
        <f t="shared" si="5"/>
        <v>7970.4326835728007</v>
      </c>
      <c r="L30" s="16">
        <f t="shared" si="5"/>
        <v>1043.169983285406</v>
      </c>
      <c r="M30" s="16">
        <f t="shared" si="5"/>
        <v>6.6687273318744831</v>
      </c>
      <c r="N30" s="17">
        <f t="shared" si="5"/>
        <v>0</v>
      </c>
    </row>
    <row r="31" spans="1:14" ht="12.75" outlineLevel="2" x14ac:dyDescent="0.2">
      <c r="A31" s="18">
        <v>5029000</v>
      </c>
      <c r="B31" s="18" t="s">
        <v>32</v>
      </c>
      <c r="C31" s="18" t="s">
        <v>16</v>
      </c>
      <c r="D31" s="18" t="s">
        <v>17</v>
      </c>
      <c r="E31" s="18" t="s">
        <v>18</v>
      </c>
      <c r="F31" s="19">
        <v>17683.194879999999</v>
      </c>
      <c r="G31" s="13">
        <v>0</v>
      </c>
      <c r="H31" s="13">
        <v>0</v>
      </c>
      <c r="I31" s="13">
        <v>0</v>
      </c>
      <c r="J31" s="13">
        <v>3706.6983532762847</v>
      </c>
      <c r="K31" s="13">
        <v>12349.819628508283</v>
      </c>
      <c r="L31" s="13">
        <v>1616.3440112857072</v>
      </c>
      <c r="M31" s="13">
        <v>10.332886929726357</v>
      </c>
      <c r="N31" s="14">
        <v>0</v>
      </c>
    </row>
    <row r="32" spans="1:14" ht="12.75" outlineLevel="2" x14ac:dyDescent="0.2">
      <c r="A32" s="12">
        <v>5029000</v>
      </c>
      <c r="B32" s="12" t="s">
        <v>32</v>
      </c>
      <c r="C32" s="12" t="s">
        <v>16</v>
      </c>
      <c r="D32" s="12" t="s">
        <v>17</v>
      </c>
      <c r="E32" s="12" t="s">
        <v>20</v>
      </c>
      <c r="F32" s="13">
        <v>771.08262000000002</v>
      </c>
      <c r="G32" s="13">
        <v>32.32440802755854</v>
      </c>
      <c r="H32" s="13">
        <v>567.8633026178635</v>
      </c>
      <c r="I32" s="13">
        <v>170.89490935457809</v>
      </c>
      <c r="J32" s="13">
        <v>0</v>
      </c>
      <c r="K32" s="13">
        <v>0</v>
      </c>
      <c r="L32" s="13">
        <v>0</v>
      </c>
      <c r="M32" s="13">
        <v>0</v>
      </c>
      <c r="N32" s="14">
        <v>0</v>
      </c>
    </row>
    <row r="33" spans="1:14" ht="13.5" outlineLevel="1" thickBot="1" x14ac:dyDescent="0.25">
      <c r="A33" s="15" t="s">
        <v>33</v>
      </c>
      <c r="B33" s="15"/>
      <c r="C33" s="15"/>
      <c r="D33" s="15"/>
      <c r="E33" s="15"/>
      <c r="F33" s="16">
        <f t="shared" ref="F33:N33" si="6">SUBTOTAL(9,F31:F32)</f>
        <v>18454.2775</v>
      </c>
      <c r="G33" s="16">
        <f t="shared" si="6"/>
        <v>32.32440802755854</v>
      </c>
      <c r="H33" s="16">
        <f t="shared" si="6"/>
        <v>567.8633026178635</v>
      </c>
      <c r="I33" s="16">
        <f t="shared" si="6"/>
        <v>170.89490935457809</v>
      </c>
      <c r="J33" s="16">
        <f t="shared" si="6"/>
        <v>3706.6983532762847</v>
      </c>
      <c r="K33" s="16">
        <f t="shared" si="6"/>
        <v>12349.819628508283</v>
      </c>
      <c r="L33" s="16">
        <f t="shared" si="6"/>
        <v>1616.3440112857072</v>
      </c>
      <c r="M33" s="16">
        <f t="shared" si="6"/>
        <v>10.332886929726357</v>
      </c>
      <c r="N33" s="17">
        <f t="shared" si="6"/>
        <v>0</v>
      </c>
    </row>
    <row r="34" spans="1:14" ht="12.75" outlineLevel="2" x14ac:dyDescent="0.2">
      <c r="A34" s="18">
        <v>5050000</v>
      </c>
      <c r="B34" s="18" t="s">
        <v>34</v>
      </c>
      <c r="C34" s="18" t="s">
        <v>16</v>
      </c>
      <c r="D34" s="18" t="s">
        <v>17</v>
      </c>
      <c r="E34" s="18" t="s">
        <v>18</v>
      </c>
      <c r="F34" s="19">
        <v>854.404</v>
      </c>
      <c r="G34" s="13">
        <v>0</v>
      </c>
      <c r="H34" s="13">
        <v>0</v>
      </c>
      <c r="I34" s="13">
        <v>0</v>
      </c>
      <c r="J34" s="13">
        <v>179.09760771876259</v>
      </c>
      <c r="K34" s="13">
        <v>596.70977792650956</v>
      </c>
      <c r="L34" s="13">
        <v>78.097357292629326</v>
      </c>
      <c r="M34" s="13">
        <v>0.49925706209860637</v>
      </c>
      <c r="N34" s="14">
        <v>0</v>
      </c>
    </row>
    <row r="35" spans="1:14" ht="12.75" outlineLevel="2" x14ac:dyDescent="0.2">
      <c r="A35" s="12">
        <v>5050000</v>
      </c>
      <c r="B35" s="12" t="s">
        <v>34</v>
      </c>
      <c r="C35" s="12" t="s">
        <v>16</v>
      </c>
      <c r="D35" s="12" t="s">
        <v>17</v>
      </c>
      <c r="E35" s="12" t="s">
        <v>19</v>
      </c>
      <c r="F35" s="13">
        <v>-98.692269999999994</v>
      </c>
      <c r="G35" s="13">
        <v>-4.1372599017287852</v>
      </c>
      <c r="H35" s="13">
        <v>-72.681859156744949</v>
      </c>
      <c r="I35" s="13">
        <v>-21.873150941526273</v>
      </c>
      <c r="J35" s="13">
        <v>0</v>
      </c>
      <c r="K35" s="13">
        <v>0</v>
      </c>
      <c r="L35" s="13">
        <v>0</v>
      </c>
      <c r="M35" s="13">
        <v>0</v>
      </c>
      <c r="N35" s="14">
        <v>0</v>
      </c>
    </row>
    <row r="36" spans="1:14" ht="12.75" outlineLevel="2" x14ac:dyDescent="0.2">
      <c r="A36" s="12">
        <v>5050000</v>
      </c>
      <c r="B36" s="12" t="s">
        <v>34</v>
      </c>
      <c r="C36" s="12" t="s">
        <v>16</v>
      </c>
      <c r="D36" s="12" t="s">
        <v>17</v>
      </c>
      <c r="E36" s="12" t="s">
        <v>20</v>
      </c>
      <c r="F36" s="13">
        <v>2.7640000000000001E-2</v>
      </c>
      <c r="G36" s="13">
        <v>1.1586911891253858E-3</v>
      </c>
      <c r="H36" s="13">
        <v>2.0355460332328261E-2</v>
      </c>
      <c r="I36" s="13">
        <v>6.1258484785463568E-3</v>
      </c>
      <c r="J36" s="13">
        <v>0</v>
      </c>
      <c r="K36" s="13">
        <v>0</v>
      </c>
      <c r="L36" s="13">
        <v>0</v>
      </c>
      <c r="M36" s="13">
        <v>0</v>
      </c>
      <c r="N36" s="14">
        <v>0</v>
      </c>
    </row>
    <row r="37" spans="1:14" ht="13.5" outlineLevel="1" thickBot="1" x14ac:dyDescent="0.25">
      <c r="A37" s="15" t="s">
        <v>35</v>
      </c>
      <c r="B37" s="15"/>
      <c r="C37" s="15"/>
      <c r="D37" s="15"/>
      <c r="E37" s="15"/>
      <c r="F37" s="16">
        <f t="shared" ref="F37:N37" si="7">SUBTOTAL(9,F34:F36)</f>
        <v>755.73937000000001</v>
      </c>
      <c r="G37" s="16">
        <f t="shared" si="7"/>
        <v>-4.1361012105396595</v>
      </c>
      <c r="H37" s="16">
        <f t="shared" si="7"/>
        <v>-72.661503696412623</v>
      </c>
      <c r="I37" s="16">
        <f t="shared" si="7"/>
        <v>-21.867025093047726</v>
      </c>
      <c r="J37" s="16">
        <f t="shared" si="7"/>
        <v>179.09760771876259</v>
      </c>
      <c r="K37" s="16">
        <f t="shared" si="7"/>
        <v>596.70977792650956</v>
      </c>
      <c r="L37" s="16">
        <f t="shared" si="7"/>
        <v>78.097357292629326</v>
      </c>
      <c r="M37" s="16">
        <f t="shared" si="7"/>
        <v>0.49925706209860637</v>
      </c>
      <c r="N37" s="17">
        <f t="shared" si="7"/>
        <v>0</v>
      </c>
    </row>
    <row r="38" spans="1:14" ht="12.75" outlineLevel="2" x14ac:dyDescent="0.2">
      <c r="A38" s="18">
        <v>5051000</v>
      </c>
      <c r="B38" s="18" t="s">
        <v>36</v>
      </c>
      <c r="C38" s="18" t="s">
        <v>16</v>
      </c>
      <c r="D38" s="18" t="s">
        <v>17</v>
      </c>
      <c r="E38" s="18" t="s">
        <v>18</v>
      </c>
      <c r="F38" s="19">
        <v>2.3519999999999999</v>
      </c>
      <c r="G38" s="13">
        <v>0</v>
      </c>
      <c r="H38" s="13">
        <v>0</v>
      </c>
      <c r="I38" s="13">
        <v>0</v>
      </c>
      <c r="J38" s="13">
        <v>0.49301919625204188</v>
      </c>
      <c r="K38" s="13">
        <v>1.642620350189314</v>
      </c>
      <c r="L38" s="13">
        <v>0.21498610066463192</v>
      </c>
      <c r="M38" s="13">
        <v>1.3743528940125774E-3</v>
      </c>
      <c r="N38" s="14">
        <v>0</v>
      </c>
    </row>
    <row r="39" spans="1:14" ht="12.75" outlineLevel="2" x14ac:dyDescent="0.2">
      <c r="A39" s="12">
        <v>5051000</v>
      </c>
      <c r="B39" s="12" t="s">
        <v>36</v>
      </c>
      <c r="C39" s="12" t="s">
        <v>16</v>
      </c>
      <c r="D39" s="12" t="s">
        <v>17</v>
      </c>
      <c r="E39" s="12" t="s">
        <v>20</v>
      </c>
      <c r="F39" s="13">
        <v>8.4849999999999994</v>
      </c>
      <c r="G39" s="13">
        <v>0.35569807307268081</v>
      </c>
      <c r="H39" s="13">
        <v>6.2487728263315949</v>
      </c>
      <c r="I39" s="13">
        <v>1.8805291005957248</v>
      </c>
      <c r="J39" s="13">
        <v>0</v>
      </c>
      <c r="K39" s="13">
        <v>0</v>
      </c>
      <c r="L39" s="13">
        <v>0</v>
      </c>
      <c r="M39" s="13">
        <v>0</v>
      </c>
      <c r="N39" s="14">
        <v>0</v>
      </c>
    </row>
    <row r="40" spans="1:14" ht="13.5" outlineLevel="1" thickBot="1" x14ac:dyDescent="0.25">
      <c r="A40" s="15" t="s">
        <v>37</v>
      </c>
      <c r="B40" s="15"/>
      <c r="C40" s="15"/>
      <c r="D40" s="15"/>
      <c r="E40" s="15"/>
      <c r="F40" s="16">
        <f t="shared" ref="F40:N40" si="8">SUBTOTAL(9,F38:F39)</f>
        <v>10.837</v>
      </c>
      <c r="G40" s="16">
        <f t="shared" si="8"/>
        <v>0.35569807307268081</v>
      </c>
      <c r="H40" s="16">
        <f t="shared" si="8"/>
        <v>6.2487728263315949</v>
      </c>
      <c r="I40" s="16">
        <f t="shared" si="8"/>
        <v>1.8805291005957248</v>
      </c>
      <c r="J40" s="16">
        <f t="shared" si="8"/>
        <v>0.49301919625204188</v>
      </c>
      <c r="K40" s="16">
        <f t="shared" si="8"/>
        <v>1.642620350189314</v>
      </c>
      <c r="L40" s="16">
        <f t="shared" si="8"/>
        <v>0.21498610066463192</v>
      </c>
      <c r="M40" s="16">
        <f t="shared" si="8"/>
        <v>1.3743528940125774E-3</v>
      </c>
      <c r="N40" s="17">
        <f t="shared" si="8"/>
        <v>0</v>
      </c>
    </row>
    <row r="41" spans="1:14" ht="12.75" outlineLevel="2" x14ac:dyDescent="0.2">
      <c r="A41" s="18">
        <v>5060000</v>
      </c>
      <c r="B41" s="18" t="s">
        <v>38</v>
      </c>
      <c r="C41" s="18" t="s">
        <v>16</v>
      </c>
      <c r="D41" s="18" t="s">
        <v>17</v>
      </c>
      <c r="E41" s="18" t="s">
        <v>18</v>
      </c>
      <c r="F41" s="19">
        <v>39019.555619999999</v>
      </c>
      <c r="G41" s="13">
        <v>0</v>
      </c>
      <c r="H41" s="13">
        <v>0</v>
      </c>
      <c r="I41" s="13">
        <v>0</v>
      </c>
      <c r="J41" s="13">
        <v>8179.1623936582673</v>
      </c>
      <c r="K41" s="13">
        <v>27250.984743518628</v>
      </c>
      <c r="L41" s="13">
        <v>3566.6080409908691</v>
      </c>
      <c r="M41" s="13">
        <v>22.800441832241379</v>
      </c>
      <c r="N41" s="14">
        <v>0</v>
      </c>
    </row>
    <row r="42" spans="1:14" ht="12.75" outlineLevel="2" x14ac:dyDescent="0.2">
      <c r="A42" s="12">
        <v>5060000</v>
      </c>
      <c r="B42" s="12" t="s">
        <v>38</v>
      </c>
      <c r="C42" s="12" t="s">
        <v>16</v>
      </c>
      <c r="D42" s="12" t="s">
        <v>17</v>
      </c>
      <c r="E42" s="12" t="s">
        <v>19</v>
      </c>
      <c r="F42" s="13">
        <v>8387.1906799999997</v>
      </c>
      <c r="G42" s="13">
        <v>351.59782715016473</v>
      </c>
      <c r="H42" s="13">
        <v>6176.7412151379631</v>
      </c>
      <c r="I42" s="13">
        <v>1858.8516377118733</v>
      </c>
      <c r="J42" s="13">
        <v>0</v>
      </c>
      <c r="K42" s="13">
        <v>0</v>
      </c>
      <c r="L42" s="13">
        <v>0</v>
      </c>
      <c r="M42" s="13">
        <v>0</v>
      </c>
      <c r="N42" s="14">
        <v>0</v>
      </c>
    </row>
    <row r="43" spans="1:14" ht="12.75" outlineLevel="2" x14ac:dyDescent="0.2">
      <c r="A43" s="12">
        <v>5060000</v>
      </c>
      <c r="B43" s="12" t="s">
        <v>38</v>
      </c>
      <c r="C43" s="12" t="s">
        <v>16</v>
      </c>
      <c r="D43" s="12" t="s">
        <v>17</v>
      </c>
      <c r="E43" s="12" t="s">
        <v>20</v>
      </c>
      <c r="F43" s="13">
        <v>959.57291999999995</v>
      </c>
      <c r="G43" s="13">
        <v>40.226074085648285</v>
      </c>
      <c r="H43" s="13">
        <v>706.67686356861066</v>
      </c>
      <c r="I43" s="13">
        <v>212.66998234574112</v>
      </c>
      <c r="J43" s="13">
        <v>0</v>
      </c>
      <c r="K43" s="13">
        <v>0</v>
      </c>
      <c r="L43" s="13">
        <v>0</v>
      </c>
      <c r="M43" s="13">
        <v>0</v>
      </c>
      <c r="N43" s="14">
        <v>0</v>
      </c>
    </row>
    <row r="44" spans="1:14" ht="12.75" outlineLevel="2" x14ac:dyDescent="0.2">
      <c r="A44" s="12">
        <v>5060000</v>
      </c>
      <c r="B44" s="12" t="s">
        <v>38</v>
      </c>
      <c r="C44" s="12" t="s">
        <v>16</v>
      </c>
      <c r="D44" s="12" t="s">
        <v>17</v>
      </c>
      <c r="E44" s="12" t="s">
        <v>21</v>
      </c>
      <c r="F44" s="13">
        <v>1309.4549999999999</v>
      </c>
      <c r="G44" s="13">
        <v>20.042926089559636</v>
      </c>
      <c r="H44" s="13">
        <v>348.2819523340134</v>
      </c>
      <c r="I44" s="13">
        <v>104.47850025569069</v>
      </c>
      <c r="J44" s="13">
        <v>182.01920343125525</v>
      </c>
      <c r="K44" s="13">
        <v>579.03189041233031</v>
      </c>
      <c r="L44" s="13">
        <v>75.098222159430577</v>
      </c>
      <c r="M44" s="13">
        <v>0.50230531772000364</v>
      </c>
      <c r="N44" s="14">
        <v>0</v>
      </c>
    </row>
    <row r="45" spans="1:14" ht="13.5" outlineLevel="1" thickBot="1" x14ac:dyDescent="0.25">
      <c r="A45" s="15" t="s">
        <v>39</v>
      </c>
      <c r="B45" s="15"/>
      <c r="C45" s="15"/>
      <c r="D45" s="15"/>
      <c r="E45" s="15"/>
      <c r="F45" s="16">
        <f t="shared" ref="F45:N45" si="9">SUBTOTAL(9,F41:F44)</f>
        <v>49675.774219999999</v>
      </c>
      <c r="G45" s="16">
        <f t="shared" si="9"/>
        <v>411.86682732537264</v>
      </c>
      <c r="H45" s="16">
        <f t="shared" si="9"/>
        <v>7231.7000310405865</v>
      </c>
      <c r="I45" s="16">
        <f t="shared" si="9"/>
        <v>2176.0001203133047</v>
      </c>
      <c r="J45" s="16">
        <f t="shared" si="9"/>
        <v>8361.1815970895223</v>
      </c>
      <c r="K45" s="16">
        <f t="shared" si="9"/>
        <v>27830.016633930958</v>
      </c>
      <c r="L45" s="16">
        <f t="shared" si="9"/>
        <v>3641.7062631502995</v>
      </c>
      <c r="M45" s="16">
        <f t="shared" si="9"/>
        <v>23.302747149961384</v>
      </c>
      <c r="N45" s="17">
        <f t="shared" si="9"/>
        <v>0</v>
      </c>
    </row>
    <row r="46" spans="1:14" ht="12.75" outlineLevel="2" x14ac:dyDescent="0.2">
      <c r="A46" s="18">
        <v>5061000</v>
      </c>
      <c r="B46" s="18" t="s">
        <v>40</v>
      </c>
      <c r="C46" s="18" t="s">
        <v>16</v>
      </c>
      <c r="D46" s="18" t="s">
        <v>17</v>
      </c>
      <c r="E46" s="18" t="s">
        <v>18</v>
      </c>
      <c r="F46" s="19">
        <v>775.26811999999995</v>
      </c>
      <c r="G46" s="13">
        <v>0</v>
      </c>
      <c r="H46" s="13">
        <v>0</v>
      </c>
      <c r="I46" s="13">
        <v>0</v>
      </c>
      <c r="J46" s="13">
        <v>162.50938154856783</v>
      </c>
      <c r="K46" s="13">
        <v>541.44183280825303</v>
      </c>
      <c r="L46" s="13">
        <v>70.863890343707453</v>
      </c>
      <c r="M46" s="13">
        <v>0.45301529947180702</v>
      </c>
      <c r="N46" s="14">
        <v>0</v>
      </c>
    </row>
    <row r="47" spans="1:14" ht="12.75" outlineLevel="2" x14ac:dyDescent="0.2">
      <c r="A47" s="12">
        <v>5061000</v>
      </c>
      <c r="B47" s="12" t="s">
        <v>40</v>
      </c>
      <c r="C47" s="12" t="s">
        <v>16</v>
      </c>
      <c r="D47" s="12" t="s">
        <v>17</v>
      </c>
      <c r="E47" s="12" t="s">
        <v>20</v>
      </c>
      <c r="F47" s="13">
        <v>1346.2600199999999</v>
      </c>
      <c r="G47" s="13">
        <v>56.436310544347521</v>
      </c>
      <c r="H47" s="13">
        <v>991.45233119064585</v>
      </c>
      <c r="I47" s="13">
        <v>298.3713782650068</v>
      </c>
      <c r="J47" s="13">
        <v>0</v>
      </c>
      <c r="K47" s="13">
        <v>0</v>
      </c>
      <c r="L47" s="13">
        <v>0</v>
      </c>
      <c r="M47" s="13">
        <v>0</v>
      </c>
      <c r="N47" s="14">
        <v>0</v>
      </c>
    </row>
    <row r="48" spans="1:14" ht="13.5" outlineLevel="1" thickBot="1" x14ac:dyDescent="0.25">
      <c r="A48" s="15" t="s">
        <v>41</v>
      </c>
      <c r="B48" s="15"/>
      <c r="C48" s="15"/>
      <c r="D48" s="15"/>
      <c r="E48" s="15"/>
      <c r="F48" s="16">
        <f t="shared" ref="F48:N48" si="10">SUBTOTAL(9,F46:F47)</f>
        <v>2121.5281399999999</v>
      </c>
      <c r="G48" s="16">
        <f t="shared" si="10"/>
        <v>56.436310544347521</v>
      </c>
      <c r="H48" s="16">
        <f t="shared" si="10"/>
        <v>991.45233119064585</v>
      </c>
      <c r="I48" s="16">
        <f t="shared" si="10"/>
        <v>298.3713782650068</v>
      </c>
      <c r="J48" s="16">
        <f t="shared" si="10"/>
        <v>162.50938154856783</v>
      </c>
      <c r="K48" s="16">
        <f t="shared" si="10"/>
        <v>541.44183280825303</v>
      </c>
      <c r="L48" s="16">
        <f t="shared" si="10"/>
        <v>70.863890343707453</v>
      </c>
      <c r="M48" s="16">
        <f t="shared" si="10"/>
        <v>0.45301529947180702</v>
      </c>
      <c r="N48" s="17">
        <f t="shared" si="10"/>
        <v>0</v>
      </c>
    </row>
    <row r="49" spans="1:14" ht="12.75" outlineLevel="2" x14ac:dyDescent="0.2">
      <c r="A49" s="18">
        <v>5061100</v>
      </c>
      <c r="B49" s="18" t="s">
        <v>42</v>
      </c>
      <c r="C49" s="18" t="s">
        <v>16</v>
      </c>
      <c r="D49" s="18" t="s">
        <v>17</v>
      </c>
      <c r="E49" s="18" t="s">
        <v>18</v>
      </c>
      <c r="F49" s="19">
        <v>57.274639999999998</v>
      </c>
      <c r="G49" s="13">
        <v>0</v>
      </c>
      <c r="H49" s="13">
        <v>0</v>
      </c>
      <c r="I49" s="13">
        <v>0</v>
      </c>
      <c r="J49" s="13">
        <v>12.005738511235139</v>
      </c>
      <c r="K49" s="13">
        <v>40.000207999050545</v>
      </c>
      <c r="L49" s="13">
        <v>5.2352259866371398</v>
      </c>
      <c r="M49" s="13">
        <v>3.3467503077180494E-2</v>
      </c>
      <c r="N49" s="14">
        <v>0</v>
      </c>
    </row>
    <row r="50" spans="1:14" ht="12.75" outlineLevel="2" x14ac:dyDescent="0.2">
      <c r="A50" s="12">
        <v>5061100</v>
      </c>
      <c r="B50" s="12" t="s">
        <v>42</v>
      </c>
      <c r="C50" s="12" t="s">
        <v>16</v>
      </c>
      <c r="D50" s="12" t="s">
        <v>17</v>
      </c>
      <c r="E50" s="12" t="s">
        <v>20</v>
      </c>
      <c r="F50" s="13">
        <v>1495.87086</v>
      </c>
      <c r="G50" s="13">
        <v>62.708118145854321</v>
      </c>
      <c r="H50" s="13">
        <v>1101.6331386764025</v>
      </c>
      <c r="I50" s="13">
        <v>331.52960317774347</v>
      </c>
      <c r="J50" s="13">
        <v>0</v>
      </c>
      <c r="K50" s="13">
        <v>0</v>
      </c>
      <c r="L50" s="13">
        <v>0</v>
      </c>
      <c r="M50" s="13">
        <v>0</v>
      </c>
      <c r="N50" s="14">
        <v>0</v>
      </c>
    </row>
    <row r="51" spans="1:14" ht="13.5" outlineLevel="1" thickBot="1" x14ac:dyDescent="0.25">
      <c r="A51" s="15" t="s">
        <v>43</v>
      </c>
      <c r="B51" s="15"/>
      <c r="C51" s="15"/>
      <c r="D51" s="15"/>
      <c r="E51" s="15"/>
      <c r="F51" s="16">
        <f t="shared" ref="F51:N51" si="11">SUBTOTAL(9,F49:F50)</f>
        <v>1553.1455000000001</v>
      </c>
      <c r="G51" s="16">
        <f t="shared" si="11"/>
        <v>62.708118145854321</v>
      </c>
      <c r="H51" s="16">
        <f t="shared" si="11"/>
        <v>1101.6331386764025</v>
      </c>
      <c r="I51" s="16">
        <f t="shared" si="11"/>
        <v>331.52960317774347</v>
      </c>
      <c r="J51" s="16">
        <f t="shared" si="11"/>
        <v>12.005738511235139</v>
      </c>
      <c r="K51" s="16">
        <f t="shared" si="11"/>
        <v>40.000207999050545</v>
      </c>
      <c r="L51" s="16">
        <f t="shared" si="11"/>
        <v>5.2352259866371398</v>
      </c>
      <c r="M51" s="16">
        <f t="shared" si="11"/>
        <v>3.3467503077180494E-2</v>
      </c>
      <c r="N51" s="17">
        <f t="shared" si="11"/>
        <v>0</v>
      </c>
    </row>
    <row r="52" spans="1:14" ht="12.75" outlineLevel="2" x14ac:dyDescent="0.2">
      <c r="A52" s="18">
        <v>5061200</v>
      </c>
      <c r="B52" s="18" t="s">
        <v>44</v>
      </c>
      <c r="C52" s="18" t="s">
        <v>16</v>
      </c>
      <c r="D52" s="18" t="s">
        <v>17</v>
      </c>
      <c r="E52" s="18" t="s">
        <v>18</v>
      </c>
      <c r="F52" s="19">
        <v>15.3345</v>
      </c>
      <c r="G52" s="13">
        <v>0</v>
      </c>
      <c r="H52" s="13">
        <v>0</v>
      </c>
      <c r="I52" s="13">
        <v>0</v>
      </c>
      <c r="J52" s="13">
        <v>3.2143719663805004</v>
      </c>
      <c r="K52" s="13">
        <v>10.70950755101107</v>
      </c>
      <c r="L52" s="13">
        <v>1.401660017279676</v>
      </c>
      <c r="M52" s="13">
        <v>8.9604653287567466E-3</v>
      </c>
      <c r="N52" s="14">
        <v>0</v>
      </c>
    </row>
    <row r="53" spans="1:14" ht="13.5" outlineLevel="1" thickBot="1" x14ac:dyDescent="0.25">
      <c r="A53" s="15" t="s">
        <v>45</v>
      </c>
      <c r="B53" s="15"/>
      <c r="C53" s="15"/>
      <c r="D53" s="15"/>
      <c r="E53" s="15"/>
      <c r="F53" s="16">
        <f t="shared" ref="F53:N53" si="12">SUBTOTAL(9,F52:F52)</f>
        <v>15.3345</v>
      </c>
      <c r="G53" s="16">
        <f t="shared" si="12"/>
        <v>0</v>
      </c>
      <c r="H53" s="16">
        <f t="shared" si="12"/>
        <v>0</v>
      </c>
      <c r="I53" s="16">
        <f t="shared" si="12"/>
        <v>0</v>
      </c>
      <c r="J53" s="16">
        <f t="shared" si="12"/>
        <v>3.2143719663805004</v>
      </c>
      <c r="K53" s="16">
        <f t="shared" si="12"/>
        <v>10.70950755101107</v>
      </c>
      <c r="L53" s="16">
        <f t="shared" si="12"/>
        <v>1.401660017279676</v>
      </c>
      <c r="M53" s="16">
        <f t="shared" si="12"/>
        <v>8.9604653287567466E-3</v>
      </c>
      <c r="N53" s="17">
        <f t="shared" si="12"/>
        <v>0</v>
      </c>
    </row>
    <row r="54" spans="1:14" ht="12.75" outlineLevel="2" x14ac:dyDescent="0.2">
      <c r="A54" s="18">
        <v>5061300</v>
      </c>
      <c r="B54" s="18" t="s">
        <v>46</v>
      </c>
      <c r="C54" s="18" t="s">
        <v>16</v>
      </c>
      <c r="D54" s="18" t="s">
        <v>17</v>
      </c>
      <c r="E54" s="18" t="s">
        <v>18</v>
      </c>
      <c r="F54" s="19">
        <v>445.41627999999997</v>
      </c>
      <c r="G54" s="13">
        <v>0</v>
      </c>
      <c r="H54" s="13">
        <v>0</v>
      </c>
      <c r="I54" s="13">
        <v>0</v>
      </c>
      <c r="J54" s="13">
        <v>93.366826685023142</v>
      </c>
      <c r="K54" s="13">
        <v>311.07561472517921</v>
      </c>
      <c r="L54" s="13">
        <v>40.71356684087835</v>
      </c>
      <c r="M54" s="13">
        <v>0.26027174891935223</v>
      </c>
      <c r="N54" s="14">
        <v>0</v>
      </c>
    </row>
    <row r="55" spans="1:14" ht="12.75" outlineLevel="2" x14ac:dyDescent="0.2">
      <c r="A55" s="12">
        <v>5061300</v>
      </c>
      <c r="B55" s="12" t="s">
        <v>46</v>
      </c>
      <c r="C55" s="12" t="s">
        <v>16</v>
      </c>
      <c r="D55" s="12" t="s">
        <v>17</v>
      </c>
      <c r="E55" s="12" t="s">
        <v>20</v>
      </c>
      <c r="F55" s="13">
        <v>39.353940000000001</v>
      </c>
      <c r="G55" s="13">
        <v>1.6497490425242072</v>
      </c>
      <c r="H55" s="13">
        <v>28.982183957699945</v>
      </c>
      <c r="I55" s="13">
        <v>8.7220069997758536</v>
      </c>
      <c r="J55" s="13">
        <v>0</v>
      </c>
      <c r="K55" s="13">
        <v>0</v>
      </c>
      <c r="L55" s="13">
        <v>0</v>
      </c>
      <c r="M55" s="13">
        <v>0</v>
      </c>
      <c r="N55" s="14">
        <v>0</v>
      </c>
    </row>
    <row r="56" spans="1:14" ht="12.75" outlineLevel="2" x14ac:dyDescent="0.2">
      <c r="A56" s="12">
        <v>5061300</v>
      </c>
      <c r="B56" s="12" t="s">
        <v>46</v>
      </c>
      <c r="C56" s="12" t="s">
        <v>16</v>
      </c>
      <c r="D56" s="12" t="s">
        <v>17</v>
      </c>
      <c r="E56" s="12" t="s">
        <v>21</v>
      </c>
      <c r="F56" s="13">
        <v>13.173209999999999</v>
      </c>
      <c r="G56" s="13">
        <v>0.20163325535604346</v>
      </c>
      <c r="H56" s="13">
        <v>3.5037410963385138</v>
      </c>
      <c r="I56" s="13">
        <v>1.0510611088989443</v>
      </c>
      <c r="J56" s="13">
        <v>1.8311260721694491</v>
      </c>
      <c r="K56" s="13">
        <v>5.8251018088430788</v>
      </c>
      <c r="L56" s="13">
        <v>0.75549343133810065</v>
      </c>
      <c r="M56" s="13">
        <v>5.0532270558685333E-3</v>
      </c>
      <c r="N56" s="14">
        <v>0</v>
      </c>
    </row>
    <row r="57" spans="1:14" ht="13.5" outlineLevel="1" thickBot="1" x14ac:dyDescent="0.25">
      <c r="A57" s="15" t="s">
        <v>47</v>
      </c>
      <c r="B57" s="15"/>
      <c r="C57" s="15"/>
      <c r="D57" s="15"/>
      <c r="E57" s="15"/>
      <c r="F57" s="16">
        <f t="shared" ref="F57:N57" si="13">SUBTOTAL(9,F54:F56)</f>
        <v>497.94342999999998</v>
      </c>
      <c r="G57" s="16">
        <f t="shared" si="13"/>
        <v>1.8513822978802505</v>
      </c>
      <c r="H57" s="16">
        <f t="shared" si="13"/>
        <v>32.485925054038461</v>
      </c>
      <c r="I57" s="16">
        <f t="shared" si="13"/>
        <v>9.7730681086747975</v>
      </c>
      <c r="J57" s="16">
        <f t="shared" si="13"/>
        <v>95.197952757192596</v>
      </c>
      <c r="K57" s="16">
        <f t="shared" si="13"/>
        <v>316.90071653402231</v>
      </c>
      <c r="L57" s="16">
        <f t="shared" si="13"/>
        <v>41.469060272216453</v>
      </c>
      <c r="M57" s="16">
        <f t="shared" si="13"/>
        <v>0.26532497597522076</v>
      </c>
      <c r="N57" s="17">
        <f t="shared" si="13"/>
        <v>0</v>
      </c>
    </row>
    <row r="58" spans="1:14" ht="12.75" outlineLevel="2" x14ac:dyDescent="0.2">
      <c r="A58" s="18">
        <v>5061400</v>
      </c>
      <c r="B58" s="18" t="s">
        <v>48</v>
      </c>
      <c r="C58" s="18" t="s">
        <v>16</v>
      </c>
      <c r="D58" s="18" t="s">
        <v>17</v>
      </c>
      <c r="E58" s="18" t="s">
        <v>18</v>
      </c>
      <c r="F58" s="19">
        <v>606.29537000000005</v>
      </c>
      <c r="G58" s="13">
        <v>0</v>
      </c>
      <c r="H58" s="13">
        <v>0</v>
      </c>
      <c r="I58" s="13">
        <v>0</v>
      </c>
      <c r="J58" s="13">
        <v>127.08981973160475</v>
      </c>
      <c r="K58" s="13">
        <v>423.43244599811214</v>
      </c>
      <c r="L58" s="13">
        <v>55.418825445289229</v>
      </c>
      <c r="M58" s="13">
        <v>0.35427882499401636</v>
      </c>
      <c r="N58" s="14">
        <v>0</v>
      </c>
    </row>
    <row r="59" spans="1:14" ht="12.75" outlineLevel="2" x14ac:dyDescent="0.2">
      <c r="A59" s="12">
        <v>5061400</v>
      </c>
      <c r="B59" s="12" t="s">
        <v>48</v>
      </c>
      <c r="C59" s="12" t="s">
        <v>16</v>
      </c>
      <c r="D59" s="12" t="s">
        <v>17</v>
      </c>
      <c r="E59" s="12" t="s">
        <v>20</v>
      </c>
      <c r="F59" s="13">
        <v>861.41720999999995</v>
      </c>
      <c r="G59" s="13">
        <v>36.111307213747182</v>
      </c>
      <c r="H59" s="13">
        <v>634.39015368089304</v>
      </c>
      <c r="I59" s="13">
        <v>190.91574910535988</v>
      </c>
      <c r="J59" s="13">
        <v>0</v>
      </c>
      <c r="K59" s="13">
        <v>0</v>
      </c>
      <c r="L59" s="13">
        <v>0</v>
      </c>
      <c r="M59" s="13">
        <v>0</v>
      </c>
      <c r="N59" s="14">
        <v>0</v>
      </c>
    </row>
    <row r="60" spans="1:14" ht="13.5" outlineLevel="1" thickBot="1" x14ac:dyDescent="0.25">
      <c r="A60" s="15" t="s">
        <v>49</v>
      </c>
      <c r="B60" s="15"/>
      <c r="C60" s="15"/>
      <c r="D60" s="15"/>
      <c r="E60" s="15"/>
      <c r="F60" s="16">
        <f t="shared" ref="F60:N60" si="14">SUBTOTAL(9,F58:F59)</f>
        <v>1467.7125799999999</v>
      </c>
      <c r="G60" s="16">
        <f t="shared" si="14"/>
        <v>36.111307213747182</v>
      </c>
      <c r="H60" s="16">
        <f t="shared" si="14"/>
        <v>634.39015368089304</v>
      </c>
      <c r="I60" s="16">
        <f t="shared" si="14"/>
        <v>190.91574910535988</v>
      </c>
      <c r="J60" s="16">
        <f t="shared" si="14"/>
        <v>127.08981973160475</v>
      </c>
      <c r="K60" s="16">
        <f t="shared" si="14"/>
        <v>423.43244599811214</v>
      </c>
      <c r="L60" s="16">
        <f t="shared" si="14"/>
        <v>55.418825445289229</v>
      </c>
      <c r="M60" s="16">
        <f t="shared" si="14"/>
        <v>0.35427882499401636</v>
      </c>
      <c r="N60" s="17">
        <f t="shared" si="14"/>
        <v>0</v>
      </c>
    </row>
    <row r="61" spans="1:14" ht="12.75" outlineLevel="2" x14ac:dyDescent="0.2">
      <c r="A61" s="18">
        <v>5061500</v>
      </c>
      <c r="B61" s="18" t="s">
        <v>50</v>
      </c>
      <c r="C61" s="18" t="s">
        <v>16</v>
      </c>
      <c r="D61" s="18" t="s">
        <v>17</v>
      </c>
      <c r="E61" s="18" t="s">
        <v>18</v>
      </c>
      <c r="F61" s="19">
        <v>190.62125</v>
      </c>
      <c r="G61" s="13">
        <v>0</v>
      </c>
      <c r="H61" s="13">
        <v>0</v>
      </c>
      <c r="I61" s="13">
        <v>0</v>
      </c>
      <c r="J61" s="13">
        <v>39.9574555542345</v>
      </c>
      <c r="K61" s="13">
        <v>133.12854780124351</v>
      </c>
      <c r="L61" s="13">
        <v>17.423860221648795</v>
      </c>
      <c r="M61" s="13">
        <v>0.11138642287321217</v>
      </c>
      <c r="N61" s="14">
        <v>0</v>
      </c>
    </row>
    <row r="62" spans="1:14" ht="13.5" outlineLevel="1" thickBot="1" x14ac:dyDescent="0.25">
      <c r="A62" s="15" t="s">
        <v>51</v>
      </c>
      <c r="B62" s="15"/>
      <c r="C62" s="15"/>
      <c r="D62" s="15"/>
      <c r="E62" s="15"/>
      <c r="F62" s="16">
        <f t="shared" ref="F62:N62" si="15">SUBTOTAL(9,F61:F61)</f>
        <v>190.62125</v>
      </c>
      <c r="G62" s="16">
        <f t="shared" si="15"/>
        <v>0</v>
      </c>
      <c r="H62" s="16">
        <f t="shared" si="15"/>
        <v>0</v>
      </c>
      <c r="I62" s="16">
        <f t="shared" si="15"/>
        <v>0</v>
      </c>
      <c r="J62" s="16">
        <f t="shared" si="15"/>
        <v>39.9574555542345</v>
      </c>
      <c r="K62" s="16">
        <f t="shared" si="15"/>
        <v>133.12854780124351</v>
      </c>
      <c r="L62" s="16">
        <f t="shared" si="15"/>
        <v>17.423860221648795</v>
      </c>
      <c r="M62" s="16">
        <f t="shared" si="15"/>
        <v>0.11138642287321217</v>
      </c>
      <c r="N62" s="17">
        <f t="shared" si="15"/>
        <v>0</v>
      </c>
    </row>
    <row r="63" spans="1:14" ht="12.75" outlineLevel="2" x14ac:dyDescent="0.2">
      <c r="A63" s="18">
        <v>5061600</v>
      </c>
      <c r="B63" s="18" t="s">
        <v>52</v>
      </c>
      <c r="C63" s="18" t="s">
        <v>16</v>
      </c>
      <c r="D63" s="18" t="s">
        <v>17</v>
      </c>
      <c r="E63" s="18" t="s">
        <v>18</v>
      </c>
      <c r="F63" s="19">
        <v>1.5960000000000001</v>
      </c>
      <c r="G63" s="13">
        <v>0</v>
      </c>
      <c r="H63" s="13">
        <v>0</v>
      </c>
      <c r="I63" s="13">
        <v>0</v>
      </c>
      <c r="J63" s="13">
        <v>0.3345487403138856</v>
      </c>
      <c r="K63" s="13">
        <v>1.1146352376284632</v>
      </c>
      <c r="L63" s="13">
        <v>0.14588342545100025</v>
      </c>
      <c r="M63" s="13">
        <v>9.3259660665139183E-4</v>
      </c>
      <c r="N63" s="14">
        <v>0</v>
      </c>
    </row>
    <row r="64" spans="1:14" ht="13.5" outlineLevel="1" thickBot="1" x14ac:dyDescent="0.25">
      <c r="A64" s="15" t="s">
        <v>53</v>
      </c>
      <c r="B64" s="15"/>
      <c r="C64" s="15"/>
      <c r="D64" s="15"/>
      <c r="E64" s="15"/>
      <c r="F64" s="16">
        <f t="shared" ref="F64:N64" si="16">SUBTOTAL(9,F63:F63)</f>
        <v>1.5960000000000001</v>
      </c>
      <c r="G64" s="16">
        <f t="shared" si="16"/>
        <v>0</v>
      </c>
      <c r="H64" s="16">
        <f t="shared" si="16"/>
        <v>0</v>
      </c>
      <c r="I64" s="16">
        <f t="shared" si="16"/>
        <v>0</v>
      </c>
      <c r="J64" s="16">
        <f t="shared" si="16"/>
        <v>0.3345487403138856</v>
      </c>
      <c r="K64" s="16">
        <f t="shared" si="16"/>
        <v>1.1146352376284632</v>
      </c>
      <c r="L64" s="16">
        <f t="shared" si="16"/>
        <v>0.14588342545100025</v>
      </c>
      <c r="M64" s="16">
        <f t="shared" si="16"/>
        <v>9.3259660665139183E-4</v>
      </c>
      <c r="N64" s="17">
        <f t="shared" si="16"/>
        <v>0</v>
      </c>
    </row>
    <row r="65" spans="1:14" ht="12.75" outlineLevel="2" x14ac:dyDescent="0.2">
      <c r="A65" s="18">
        <v>5062000</v>
      </c>
      <c r="B65" s="18" t="s">
        <v>54</v>
      </c>
      <c r="C65" s="18" t="s">
        <v>16</v>
      </c>
      <c r="D65" s="18" t="s">
        <v>17</v>
      </c>
      <c r="E65" s="18" t="s">
        <v>18</v>
      </c>
      <c r="F65" s="19">
        <v>3777.0294199999998</v>
      </c>
      <c r="G65" s="13">
        <v>0</v>
      </c>
      <c r="H65" s="13">
        <v>0</v>
      </c>
      <c r="I65" s="13">
        <v>0</v>
      </c>
      <c r="J65" s="13">
        <v>791.72959560744721</v>
      </c>
      <c r="K65" s="13">
        <v>2637.8509305083935</v>
      </c>
      <c r="L65" s="13">
        <v>345.24184825739638</v>
      </c>
      <c r="M65" s="13">
        <v>2.2070456267634553</v>
      </c>
      <c r="N65" s="14">
        <v>0</v>
      </c>
    </row>
    <row r="66" spans="1:14" ht="12.75" outlineLevel="2" x14ac:dyDescent="0.2">
      <c r="A66" s="12">
        <v>5062000</v>
      </c>
      <c r="B66" s="12" t="s">
        <v>54</v>
      </c>
      <c r="C66" s="12" t="s">
        <v>16</v>
      </c>
      <c r="D66" s="12" t="s">
        <v>17</v>
      </c>
      <c r="E66" s="12" t="s">
        <v>20</v>
      </c>
      <c r="F66" s="13">
        <v>14.0154</v>
      </c>
      <c r="G66" s="13">
        <v>0.58753692084182096</v>
      </c>
      <c r="H66" s="13">
        <v>10.321632371263151</v>
      </c>
      <c r="I66" s="13">
        <v>3.1062307078950289</v>
      </c>
      <c r="J66" s="13">
        <v>0</v>
      </c>
      <c r="K66" s="13">
        <v>0</v>
      </c>
      <c r="L66" s="13">
        <v>0</v>
      </c>
      <c r="M66" s="13">
        <v>0</v>
      </c>
      <c r="N66" s="14">
        <v>0</v>
      </c>
    </row>
    <row r="67" spans="1:14" ht="12.75" outlineLevel="2" x14ac:dyDescent="0.2">
      <c r="A67" s="12">
        <v>5062000</v>
      </c>
      <c r="B67" s="12" t="s">
        <v>54</v>
      </c>
      <c r="C67" s="12" t="s">
        <v>16</v>
      </c>
      <c r="D67" s="12" t="s">
        <v>17</v>
      </c>
      <c r="E67" s="12" t="s">
        <v>21</v>
      </c>
      <c r="F67" s="13">
        <v>10.82755</v>
      </c>
      <c r="G67" s="13">
        <v>0.16572985278685518</v>
      </c>
      <c r="H67" s="13">
        <v>2.8798547892017266</v>
      </c>
      <c r="I67" s="13">
        <v>0.86390611776922754</v>
      </c>
      <c r="J67" s="13">
        <v>1.5050704500056038</v>
      </c>
      <c r="K67" s="13">
        <v>4.7878672768701689</v>
      </c>
      <c r="L67" s="13">
        <v>0.62096807858409997</v>
      </c>
      <c r="M67" s="13">
        <v>4.1534347823172441E-3</v>
      </c>
      <c r="N67" s="14">
        <v>0</v>
      </c>
    </row>
    <row r="68" spans="1:14" ht="13.5" outlineLevel="1" thickBot="1" x14ac:dyDescent="0.25">
      <c r="A68" s="15" t="s">
        <v>55</v>
      </c>
      <c r="B68" s="15"/>
      <c r="C68" s="15"/>
      <c r="D68" s="15"/>
      <c r="E68" s="15"/>
      <c r="F68" s="16">
        <f t="shared" ref="F68:N68" si="17">SUBTOTAL(9,F65:F67)</f>
        <v>3801.87237</v>
      </c>
      <c r="G68" s="16">
        <f t="shared" si="17"/>
        <v>0.75326677362867611</v>
      </c>
      <c r="H68" s="16">
        <f t="shared" si="17"/>
        <v>13.201487160464877</v>
      </c>
      <c r="I68" s="16">
        <f t="shared" si="17"/>
        <v>3.9701368256642562</v>
      </c>
      <c r="J68" s="16">
        <f t="shared" si="17"/>
        <v>793.23466605745284</v>
      </c>
      <c r="K68" s="16">
        <f t="shared" si="17"/>
        <v>2642.6387977852637</v>
      </c>
      <c r="L68" s="20">
        <f t="shared" si="17"/>
        <v>345.86281633598048</v>
      </c>
      <c r="M68" s="16">
        <f t="shared" si="17"/>
        <v>2.2111990615457726</v>
      </c>
      <c r="N68" s="17">
        <f t="shared" si="17"/>
        <v>0</v>
      </c>
    </row>
    <row r="69" spans="1:14" ht="12.75" outlineLevel="2" x14ac:dyDescent="0.2">
      <c r="A69" s="18">
        <v>5063000</v>
      </c>
      <c r="B69" s="18" t="s">
        <v>56</v>
      </c>
      <c r="C69" s="18" t="s">
        <v>16</v>
      </c>
      <c r="D69" s="18" t="s">
        <v>17</v>
      </c>
      <c r="E69" s="18" t="s">
        <v>18</v>
      </c>
      <c r="F69" s="19">
        <v>-13008.38212</v>
      </c>
      <c r="G69" s="13">
        <v>0</v>
      </c>
      <c r="H69" s="13">
        <v>0</v>
      </c>
      <c r="I69" s="13">
        <v>0</v>
      </c>
      <c r="J69" s="13">
        <v>-2726.7781026113234</v>
      </c>
      <c r="K69" s="13">
        <v>-9084.9630924110588</v>
      </c>
      <c r="L69" s="13">
        <v>-1189.0396887475843</v>
      </c>
      <c r="M69" s="13">
        <v>-7.6012362300354877</v>
      </c>
      <c r="N69" s="14">
        <v>0</v>
      </c>
    </row>
    <row r="70" spans="1:14" ht="12.75" outlineLevel="2" x14ac:dyDescent="0.2">
      <c r="A70" s="12">
        <v>5063000</v>
      </c>
      <c r="B70" s="12" t="s">
        <v>56</v>
      </c>
      <c r="C70" s="12" t="s">
        <v>16</v>
      </c>
      <c r="D70" s="12" t="s">
        <v>17</v>
      </c>
      <c r="E70" s="12" t="s">
        <v>20</v>
      </c>
      <c r="F70" s="13">
        <v>-27477.280320000002</v>
      </c>
      <c r="G70" s="13">
        <v>-1151.8698483325745</v>
      </c>
      <c r="H70" s="13">
        <v>-20235.625528003762</v>
      </c>
      <c r="I70" s="13">
        <v>-6089.784943663667</v>
      </c>
      <c r="J70" s="13">
        <v>0</v>
      </c>
      <c r="K70" s="13">
        <v>0</v>
      </c>
      <c r="L70" s="13">
        <v>0</v>
      </c>
      <c r="M70" s="13">
        <v>0</v>
      </c>
      <c r="N70" s="14">
        <v>0</v>
      </c>
    </row>
    <row r="71" spans="1:14" ht="13.5" outlineLevel="1" thickBot="1" x14ac:dyDescent="0.25">
      <c r="A71" s="15" t="s">
        <v>57</v>
      </c>
      <c r="B71" s="15"/>
      <c r="C71" s="15"/>
      <c r="D71" s="15"/>
      <c r="E71" s="15"/>
      <c r="F71" s="16">
        <f t="shared" ref="F71:N71" si="18">SUBTOTAL(9,F69:F70)</f>
        <v>-40485.66244</v>
      </c>
      <c r="G71" s="16">
        <f t="shared" si="18"/>
        <v>-1151.8698483325745</v>
      </c>
      <c r="H71" s="16">
        <f t="shared" si="18"/>
        <v>-20235.625528003762</v>
      </c>
      <c r="I71" s="16">
        <f t="shared" si="18"/>
        <v>-6089.784943663667</v>
      </c>
      <c r="J71" s="16">
        <f t="shared" si="18"/>
        <v>-2726.7781026113234</v>
      </c>
      <c r="K71" s="16">
        <f t="shared" si="18"/>
        <v>-9084.9630924110588</v>
      </c>
      <c r="L71" s="16">
        <f t="shared" si="18"/>
        <v>-1189.0396887475843</v>
      </c>
      <c r="M71" s="16">
        <f t="shared" si="18"/>
        <v>-7.6012362300354877</v>
      </c>
      <c r="N71" s="17">
        <f t="shared" si="18"/>
        <v>0</v>
      </c>
    </row>
    <row r="72" spans="1:14" ht="12.75" outlineLevel="2" x14ac:dyDescent="0.2">
      <c r="A72" s="18">
        <v>5064000</v>
      </c>
      <c r="B72" s="18" t="s">
        <v>58</v>
      </c>
      <c r="C72" s="18" t="s">
        <v>16</v>
      </c>
      <c r="D72" s="18" t="s">
        <v>17</v>
      </c>
      <c r="E72" s="18" t="s">
        <v>21</v>
      </c>
      <c r="F72" s="19">
        <v>35.709350000000001</v>
      </c>
      <c r="G72" s="13">
        <v>0.54657843358971214</v>
      </c>
      <c r="H72" s="13">
        <v>9.4977850591113118</v>
      </c>
      <c r="I72" s="13">
        <v>2.8491695652813944</v>
      </c>
      <c r="J72" s="13">
        <v>4.9637348683596576</v>
      </c>
      <c r="K72" s="13">
        <v>15.790426120710944</v>
      </c>
      <c r="L72" s="13">
        <v>2.0479578904726492</v>
      </c>
      <c r="M72" s="13">
        <v>1.3698062474330783E-2</v>
      </c>
      <c r="N72" s="14">
        <v>0</v>
      </c>
    </row>
    <row r="73" spans="1:14" ht="13.5" outlineLevel="1" thickBot="1" x14ac:dyDescent="0.25">
      <c r="A73" s="15" t="s">
        <v>59</v>
      </c>
      <c r="B73" s="15"/>
      <c r="C73" s="15"/>
      <c r="D73" s="15"/>
      <c r="E73" s="15"/>
      <c r="F73" s="16">
        <f t="shared" ref="F73:N73" si="19">SUBTOTAL(9,F72:F72)</f>
        <v>35.709350000000001</v>
      </c>
      <c r="G73" s="16">
        <f t="shared" si="19"/>
        <v>0.54657843358971214</v>
      </c>
      <c r="H73" s="16">
        <f t="shared" si="19"/>
        <v>9.4977850591113118</v>
      </c>
      <c r="I73" s="16">
        <f t="shared" si="19"/>
        <v>2.8491695652813944</v>
      </c>
      <c r="J73" s="16">
        <f t="shared" si="19"/>
        <v>4.9637348683596576</v>
      </c>
      <c r="K73" s="16">
        <f t="shared" si="19"/>
        <v>15.790426120710944</v>
      </c>
      <c r="L73" s="16">
        <f t="shared" si="19"/>
        <v>2.0479578904726492</v>
      </c>
      <c r="M73" s="16">
        <f t="shared" si="19"/>
        <v>1.3698062474330783E-2</v>
      </c>
      <c r="N73" s="17">
        <f t="shared" si="19"/>
        <v>0</v>
      </c>
    </row>
    <row r="74" spans="1:14" ht="12.75" outlineLevel="2" x14ac:dyDescent="0.2">
      <c r="A74" s="18">
        <v>5065000</v>
      </c>
      <c r="B74" s="18" t="s">
        <v>60</v>
      </c>
      <c r="C74" s="18" t="s">
        <v>16</v>
      </c>
      <c r="D74" s="18" t="s">
        <v>17</v>
      </c>
      <c r="E74" s="18" t="s">
        <v>18</v>
      </c>
      <c r="F74" s="19">
        <v>436.59685999999999</v>
      </c>
      <c r="G74" s="13">
        <v>0</v>
      </c>
      <c r="H74" s="13">
        <v>0</v>
      </c>
      <c r="I74" s="13">
        <v>0</v>
      </c>
      <c r="J74" s="13">
        <v>91.518126276941004</v>
      </c>
      <c r="K74" s="13">
        <v>304.91619347991281</v>
      </c>
      <c r="L74" s="13">
        <v>39.907421978665901</v>
      </c>
      <c r="M74" s="13">
        <v>0.2551182644803589</v>
      </c>
      <c r="N74" s="14">
        <v>0</v>
      </c>
    </row>
    <row r="75" spans="1:14" ht="12.75" outlineLevel="2" x14ac:dyDescent="0.2">
      <c r="A75" s="12">
        <v>5065000</v>
      </c>
      <c r="B75" s="12" t="s">
        <v>60</v>
      </c>
      <c r="C75" s="12" t="s">
        <v>16</v>
      </c>
      <c r="D75" s="12" t="s">
        <v>17</v>
      </c>
      <c r="E75" s="12" t="s">
        <v>20</v>
      </c>
      <c r="F75" s="13">
        <v>69.81335</v>
      </c>
      <c r="G75" s="13">
        <v>2.9266321826456858</v>
      </c>
      <c r="H75" s="13">
        <v>51.413996982342589</v>
      </c>
      <c r="I75" s="13">
        <v>15.472720835011732</v>
      </c>
      <c r="J75" s="13">
        <v>0</v>
      </c>
      <c r="K75" s="13">
        <v>0</v>
      </c>
      <c r="L75" s="13">
        <v>0</v>
      </c>
      <c r="M75" s="13">
        <v>0</v>
      </c>
      <c r="N75" s="14">
        <v>0</v>
      </c>
    </row>
    <row r="76" spans="1:14" ht="13.5" outlineLevel="1" thickBot="1" x14ac:dyDescent="0.25">
      <c r="A76" s="15" t="s">
        <v>61</v>
      </c>
      <c r="B76" s="15"/>
      <c r="C76" s="15"/>
      <c r="D76" s="15"/>
      <c r="E76" s="15"/>
      <c r="F76" s="16">
        <f t="shared" ref="F76:N76" si="20">SUBTOTAL(9,F74:F75)</f>
        <v>506.41021000000001</v>
      </c>
      <c r="G76" s="16">
        <f t="shared" si="20"/>
        <v>2.9266321826456858</v>
      </c>
      <c r="H76" s="16">
        <f t="shared" si="20"/>
        <v>51.413996982342589</v>
      </c>
      <c r="I76" s="16">
        <f t="shared" si="20"/>
        <v>15.472720835011732</v>
      </c>
      <c r="J76" s="16">
        <f t="shared" si="20"/>
        <v>91.518126276941004</v>
      </c>
      <c r="K76" s="16">
        <f t="shared" si="20"/>
        <v>304.91619347991281</v>
      </c>
      <c r="L76" s="16">
        <f t="shared" si="20"/>
        <v>39.907421978665901</v>
      </c>
      <c r="M76" s="16">
        <f t="shared" si="20"/>
        <v>0.2551182644803589</v>
      </c>
      <c r="N76" s="17">
        <f t="shared" si="20"/>
        <v>0</v>
      </c>
    </row>
    <row r="77" spans="1:14" ht="12.75" outlineLevel="2" x14ac:dyDescent="0.2">
      <c r="A77" s="18">
        <v>5066000</v>
      </c>
      <c r="B77" s="18" t="s">
        <v>62</v>
      </c>
      <c r="C77" s="18" t="s">
        <v>16</v>
      </c>
      <c r="D77" s="18" t="s">
        <v>17</v>
      </c>
      <c r="E77" s="18" t="s">
        <v>18</v>
      </c>
      <c r="F77" s="19">
        <v>613.13391999999999</v>
      </c>
      <c r="G77" s="13">
        <v>0</v>
      </c>
      <c r="H77" s="13">
        <v>0</v>
      </c>
      <c r="I77" s="13">
        <v>0</v>
      </c>
      <c r="J77" s="13">
        <v>128.52329610257812</v>
      </c>
      <c r="K77" s="13">
        <v>428.20844148951818</v>
      </c>
      <c r="L77" s="13">
        <v>56.043907587593694</v>
      </c>
      <c r="M77" s="13">
        <v>0.35827482031006636</v>
      </c>
      <c r="N77" s="14">
        <v>0</v>
      </c>
    </row>
    <row r="78" spans="1:14" ht="12.75" outlineLevel="2" x14ac:dyDescent="0.2">
      <c r="A78" s="12">
        <v>5066000</v>
      </c>
      <c r="B78" s="12" t="s">
        <v>62</v>
      </c>
      <c r="C78" s="12" t="s">
        <v>16</v>
      </c>
      <c r="D78" s="12" t="s">
        <v>17</v>
      </c>
      <c r="E78" s="12" t="s">
        <v>20</v>
      </c>
      <c r="F78" s="13">
        <v>49.96405</v>
      </c>
      <c r="G78" s="13">
        <v>2.0945334481917595</v>
      </c>
      <c r="H78" s="13">
        <v>36.795992685147098</v>
      </c>
      <c r="I78" s="13">
        <v>11.073523866661146</v>
      </c>
      <c r="J78" s="13">
        <v>0</v>
      </c>
      <c r="K78" s="13">
        <v>0</v>
      </c>
      <c r="L78" s="13">
        <v>0</v>
      </c>
      <c r="M78" s="13">
        <v>0</v>
      </c>
      <c r="N78" s="14">
        <v>0</v>
      </c>
    </row>
    <row r="79" spans="1:14" ht="13.5" outlineLevel="1" thickBot="1" x14ac:dyDescent="0.25">
      <c r="A79" s="15" t="s">
        <v>63</v>
      </c>
      <c r="B79" s="15"/>
      <c r="C79" s="15"/>
      <c r="D79" s="15"/>
      <c r="E79" s="15"/>
      <c r="F79" s="16">
        <f t="shared" ref="F79:N79" si="21">SUBTOTAL(9,F77:F78)</f>
        <v>663.09797000000003</v>
      </c>
      <c r="G79" s="16">
        <f t="shared" si="21"/>
        <v>2.0945334481917595</v>
      </c>
      <c r="H79" s="16">
        <f t="shared" si="21"/>
        <v>36.795992685147098</v>
      </c>
      <c r="I79" s="16">
        <f t="shared" si="21"/>
        <v>11.073523866661146</v>
      </c>
      <c r="J79" s="16">
        <f t="shared" si="21"/>
        <v>128.52329610257812</v>
      </c>
      <c r="K79" s="16">
        <f t="shared" si="21"/>
        <v>428.20844148951818</v>
      </c>
      <c r="L79" s="16">
        <f t="shared" si="21"/>
        <v>56.043907587593694</v>
      </c>
      <c r="M79" s="16">
        <f t="shared" si="21"/>
        <v>0.35827482031006636</v>
      </c>
      <c r="N79" s="17">
        <f t="shared" si="21"/>
        <v>0</v>
      </c>
    </row>
    <row r="80" spans="1:14" ht="12.75" outlineLevel="2" x14ac:dyDescent="0.2">
      <c r="A80" s="18">
        <v>5067000</v>
      </c>
      <c r="B80" s="18" t="s">
        <v>64</v>
      </c>
      <c r="C80" s="18" t="s">
        <v>16</v>
      </c>
      <c r="D80" s="18" t="s">
        <v>17</v>
      </c>
      <c r="E80" s="18" t="s">
        <v>18</v>
      </c>
      <c r="F80" s="19">
        <v>1958.0260000000001</v>
      </c>
      <c r="G80" s="13">
        <v>0</v>
      </c>
      <c r="H80" s="13">
        <v>0</v>
      </c>
      <c r="I80" s="13">
        <v>0</v>
      </c>
      <c r="J80" s="13">
        <v>410.43554624175198</v>
      </c>
      <c r="K80" s="13">
        <v>1367.4716640305194</v>
      </c>
      <c r="L80" s="13">
        <v>178.97464912413545</v>
      </c>
      <c r="M80" s="13">
        <v>1.1441406035934825</v>
      </c>
      <c r="N80" s="14">
        <v>0</v>
      </c>
    </row>
    <row r="81" spans="1:14" ht="12.75" outlineLevel="2" x14ac:dyDescent="0.2">
      <c r="A81" s="12">
        <v>5067000</v>
      </c>
      <c r="B81" s="12" t="s">
        <v>64</v>
      </c>
      <c r="C81" s="12" t="s">
        <v>16</v>
      </c>
      <c r="D81" s="12" t="s">
        <v>17</v>
      </c>
      <c r="E81" s="12" t="s">
        <v>20</v>
      </c>
      <c r="F81" s="13">
        <v>2172.0512600000002</v>
      </c>
      <c r="G81" s="13">
        <v>91.05414823772405</v>
      </c>
      <c r="H81" s="13">
        <v>1599.6057620373958</v>
      </c>
      <c r="I81" s="13">
        <v>481.39134972488051</v>
      </c>
      <c r="J81" s="13">
        <v>0</v>
      </c>
      <c r="K81" s="13">
        <v>0</v>
      </c>
      <c r="L81" s="13">
        <v>0</v>
      </c>
      <c r="M81" s="13">
        <v>0</v>
      </c>
      <c r="N81" s="14">
        <v>0</v>
      </c>
    </row>
    <row r="82" spans="1:14" ht="13.5" outlineLevel="1" thickBot="1" x14ac:dyDescent="0.25">
      <c r="A82" s="15" t="s">
        <v>65</v>
      </c>
      <c r="B82" s="15"/>
      <c r="C82" s="15"/>
      <c r="D82" s="15"/>
      <c r="E82" s="15"/>
      <c r="F82" s="16">
        <f t="shared" ref="F82:N82" si="22">SUBTOTAL(9,F80:F81)</f>
        <v>4130.07726</v>
      </c>
      <c r="G82" s="16">
        <f t="shared" si="22"/>
        <v>91.05414823772405</v>
      </c>
      <c r="H82" s="16">
        <f t="shared" si="22"/>
        <v>1599.6057620373958</v>
      </c>
      <c r="I82" s="16">
        <f t="shared" si="22"/>
        <v>481.39134972488051</v>
      </c>
      <c r="J82" s="16">
        <f t="shared" si="22"/>
        <v>410.43554624175198</v>
      </c>
      <c r="K82" s="16">
        <f t="shared" si="22"/>
        <v>1367.4716640305194</v>
      </c>
      <c r="L82" s="16">
        <f t="shared" si="22"/>
        <v>178.97464912413545</v>
      </c>
      <c r="M82" s="16">
        <f t="shared" si="22"/>
        <v>1.1441406035934825</v>
      </c>
      <c r="N82" s="17">
        <f t="shared" si="22"/>
        <v>0</v>
      </c>
    </row>
    <row r="83" spans="1:14" ht="12.75" outlineLevel="2" x14ac:dyDescent="0.2">
      <c r="A83" s="18">
        <v>5069000</v>
      </c>
      <c r="B83" s="18" t="s">
        <v>66</v>
      </c>
      <c r="C83" s="18" t="s">
        <v>16</v>
      </c>
      <c r="D83" s="18" t="s">
        <v>17</v>
      </c>
      <c r="E83" s="18" t="s">
        <v>18</v>
      </c>
      <c r="F83" s="19">
        <v>2346.1362300000001</v>
      </c>
      <c r="G83" s="13">
        <v>0</v>
      </c>
      <c r="H83" s="13">
        <v>0</v>
      </c>
      <c r="I83" s="13">
        <v>0</v>
      </c>
      <c r="J83" s="13">
        <v>491.79005034540637</v>
      </c>
      <c r="K83" s="13">
        <v>1638.5251342323286</v>
      </c>
      <c r="L83" s="13">
        <v>214.45011892675171</v>
      </c>
      <c r="M83" s="13">
        <v>1.370926495513715</v>
      </c>
      <c r="N83" s="14">
        <v>0</v>
      </c>
    </row>
    <row r="84" spans="1:14" ht="13.5" outlineLevel="1" thickBot="1" x14ac:dyDescent="0.25">
      <c r="A84" s="15" t="s">
        <v>67</v>
      </c>
      <c r="B84" s="15"/>
      <c r="C84" s="15"/>
      <c r="D84" s="15"/>
      <c r="E84" s="15"/>
      <c r="F84" s="16">
        <f t="shared" ref="F84:N84" si="23">SUBTOTAL(9,F83:F83)</f>
        <v>2346.1362300000001</v>
      </c>
      <c r="G84" s="16">
        <f t="shared" si="23"/>
        <v>0</v>
      </c>
      <c r="H84" s="16">
        <f t="shared" si="23"/>
        <v>0</v>
      </c>
      <c r="I84" s="16">
        <f t="shared" si="23"/>
        <v>0</v>
      </c>
      <c r="J84" s="16">
        <f t="shared" si="23"/>
        <v>491.79005034540637</v>
      </c>
      <c r="K84" s="16">
        <f t="shared" si="23"/>
        <v>1638.5251342323286</v>
      </c>
      <c r="L84" s="16">
        <f t="shared" si="23"/>
        <v>214.45011892675171</v>
      </c>
      <c r="M84" s="16">
        <f t="shared" si="23"/>
        <v>1.370926495513715</v>
      </c>
      <c r="N84" s="17">
        <f t="shared" si="23"/>
        <v>0</v>
      </c>
    </row>
    <row r="85" spans="1:14" ht="12.75" outlineLevel="2" x14ac:dyDescent="0.2">
      <c r="A85" s="18">
        <v>5069900</v>
      </c>
      <c r="B85" s="18" t="s">
        <v>68</v>
      </c>
      <c r="C85" s="18" t="s">
        <v>16</v>
      </c>
      <c r="D85" s="18" t="s">
        <v>17</v>
      </c>
      <c r="E85" s="18" t="s">
        <v>18</v>
      </c>
      <c r="F85" s="19">
        <v>3063.1145700000002</v>
      </c>
      <c r="G85" s="13">
        <v>0</v>
      </c>
      <c r="H85" s="13">
        <v>0</v>
      </c>
      <c r="I85" s="13">
        <v>0</v>
      </c>
      <c r="J85" s="13">
        <v>642.08090277607096</v>
      </c>
      <c r="K85" s="13">
        <v>2139.2577923653871</v>
      </c>
      <c r="L85" s="13">
        <v>279.98599374716019</v>
      </c>
      <c r="M85" s="13">
        <v>1.7898811113824795</v>
      </c>
      <c r="N85" s="14">
        <v>0</v>
      </c>
    </row>
    <row r="86" spans="1:14" ht="12.75" outlineLevel="2" x14ac:dyDescent="0.2">
      <c r="A86" s="12">
        <v>5069900</v>
      </c>
      <c r="B86" s="12" t="s">
        <v>68</v>
      </c>
      <c r="C86" s="12" t="s">
        <v>16</v>
      </c>
      <c r="D86" s="12" t="s">
        <v>17</v>
      </c>
      <c r="E86" s="12" t="s">
        <v>21</v>
      </c>
      <c r="F86" s="13">
        <v>437.79930999999999</v>
      </c>
      <c r="G86" s="13">
        <v>6.7010926014183054</v>
      </c>
      <c r="H86" s="13">
        <v>116.44355737103143</v>
      </c>
      <c r="I86" s="13">
        <v>34.931032621797776</v>
      </c>
      <c r="J86" s="13">
        <v>60.855761877233796</v>
      </c>
      <c r="K86" s="13">
        <v>193.59180887507691</v>
      </c>
      <c r="L86" s="13">
        <v>25.108117379845371</v>
      </c>
      <c r="M86" s="13">
        <v>0.16793927359638047</v>
      </c>
      <c r="N86" s="14">
        <v>0</v>
      </c>
    </row>
    <row r="87" spans="1:14" ht="13.5" outlineLevel="1" thickBot="1" x14ac:dyDescent="0.25">
      <c r="A87" s="15" t="s">
        <v>69</v>
      </c>
      <c r="B87" s="15"/>
      <c r="C87" s="15"/>
      <c r="D87" s="15"/>
      <c r="E87" s="15"/>
      <c r="F87" s="16">
        <f t="shared" ref="F87:N87" si="24">SUBTOTAL(9,F85:F86)</f>
        <v>3500.9138800000001</v>
      </c>
      <c r="G87" s="16">
        <f t="shared" si="24"/>
        <v>6.7010926014183054</v>
      </c>
      <c r="H87" s="16">
        <f t="shared" si="24"/>
        <v>116.44355737103143</v>
      </c>
      <c r="I87" s="16">
        <f t="shared" si="24"/>
        <v>34.931032621797776</v>
      </c>
      <c r="J87" s="16">
        <f t="shared" si="24"/>
        <v>702.93666465330477</v>
      </c>
      <c r="K87" s="16">
        <f t="shared" si="24"/>
        <v>2332.8496012404639</v>
      </c>
      <c r="L87" s="16">
        <f t="shared" si="24"/>
        <v>305.09411112700559</v>
      </c>
      <c r="M87" s="16">
        <f t="shared" si="24"/>
        <v>1.95782038497886</v>
      </c>
      <c r="N87" s="17">
        <f t="shared" si="24"/>
        <v>0</v>
      </c>
    </row>
    <row r="88" spans="1:14" ht="12.75" outlineLevel="2" x14ac:dyDescent="0.2">
      <c r="A88" s="18">
        <v>5070000</v>
      </c>
      <c r="B88" s="18" t="s">
        <v>70</v>
      </c>
      <c r="C88" s="18" t="s">
        <v>16</v>
      </c>
      <c r="D88" s="18" t="s">
        <v>17</v>
      </c>
      <c r="E88" s="18" t="s">
        <v>18</v>
      </c>
      <c r="F88" s="19">
        <v>769.95078999999998</v>
      </c>
      <c r="G88" s="13">
        <v>0</v>
      </c>
      <c r="H88" s="13">
        <v>0</v>
      </c>
      <c r="I88" s="13">
        <v>0</v>
      </c>
      <c r="J88" s="13">
        <v>161.39477875825878</v>
      </c>
      <c r="K88" s="13">
        <v>537.72824672548427</v>
      </c>
      <c r="L88" s="13">
        <v>70.377856311969751</v>
      </c>
      <c r="M88" s="13">
        <v>0.44990820428731726</v>
      </c>
      <c r="N88" s="14">
        <v>0</v>
      </c>
    </row>
    <row r="89" spans="1:14" ht="12.75" outlineLevel="2" x14ac:dyDescent="0.2">
      <c r="A89" s="12">
        <v>5070000</v>
      </c>
      <c r="B89" s="12" t="s">
        <v>70</v>
      </c>
      <c r="C89" s="12" t="s">
        <v>16</v>
      </c>
      <c r="D89" s="12" t="s">
        <v>17</v>
      </c>
      <c r="E89" s="12" t="s">
        <v>20</v>
      </c>
      <c r="F89" s="13">
        <v>296.90046999999998</v>
      </c>
      <c r="G89" s="13">
        <v>12.446308199572572</v>
      </c>
      <c r="H89" s="13">
        <v>218.6521613507459</v>
      </c>
      <c r="I89" s="13">
        <v>65.802000449681557</v>
      </c>
      <c r="J89" s="13">
        <v>0</v>
      </c>
      <c r="K89" s="13">
        <v>0</v>
      </c>
      <c r="L89" s="13">
        <v>0</v>
      </c>
      <c r="M89" s="13">
        <v>0</v>
      </c>
      <c r="N89" s="14">
        <v>0</v>
      </c>
    </row>
    <row r="90" spans="1:14" ht="12.75" outlineLevel="2" x14ac:dyDescent="0.2">
      <c r="A90" s="12">
        <v>5070000</v>
      </c>
      <c r="B90" s="12" t="s">
        <v>70</v>
      </c>
      <c r="C90" s="12" t="s">
        <v>16</v>
      </c>
      <c r="D90" s="12" t="s">
        <v>17</v>
      </c>
      <c r="E90" s="12" t="s">
        <v>21</v>
      </c>
      <c r="F90" s="13">
        <v>7.5598400000000003</v>
      </c>
      <c r="G90" s="13">
        <v>0.11571326572421087</v>
      </c>
      <c r="H90" s="13">
        <v>2.010726473634274</v>
      </c>
      <c r="I90" s="13">
        <v>0.60318280916333955</v>
      </c>
      <c r="J90" s="13">
        <v>1.0508463863727588</v>
      </c>
      <c r="K90" s="13">
        <v>3.3429086500985155</v>
      </c>
      <c r="L90" s="13">
        <v>0.43356246973721874</v>
      </c>
      <c r="M90" s="13">
        <v>2.8999452696827255E-3</v>
      </c>
      <c r="N90" s="14">
        <v>0</v>
      </c>
    </row>
    <row r="91" spans="1:14" ht="13.5" outlineLevel="1" thickBot="1" x14ac:dyDescent="0.25">
      <c r="A91" s="15" t="s">
        <v>71</v>
      </c>
      <c r="B91" s="15"/>
      <c r="C91" s="15"/>
      <c r="D91" s="15"/>
      <c r="E91" s="15"/>
      <c r="F91" s="16">
        <f t="shared" ref="F91:N91" si="25">SUBTOTAL(9,F88:F90)</f>
        <v>1074.4110999999998</v>
      </c>
      <c r="G91" s="16">
        <f t="shared" si="25"/>
        <v>12.562021465296782</v>
      </c>
      <c r="H91" s="16">
        <f t="shared" si="25"/>
        <v>220.66288782438016</v>
      </c>
      <c r="I91" s="16">
        <f t="shared" si="25"/>
        <v>66.4051832588449</v>
      </c>
      <c r="J91" s="16">
        <f t="shared" si="25"/>
        <v>162.44562514463155</v>
      </c>
      <c r="K91" s="16">
        <f t="shared" si="25"/>
        <v>541.07115537558275</v>
      </c>
      <c r="L91" s="16">
        <f t="shared" si="25"/>
        <v>70.811418781706976</v>
      </c>
      <c r="M91" s="16">
        <f t="shared" si="25"/>
        <v>0.45280814955699999</v>
      </c>
      <c r="N91" s="17">
        <f t="shared" si="25"/>
        <v>0</v>
      </c>
    </row>
    <row r="92" spans="1:14" ht="12.75" outlineLevel="2" x14ac:dyDescent="0.2">
      <c r="A92" s="18">
        <v>5100000</v>
      </c>
      <c r="B92" s="18" t="s">
        <v>72</v>
      </c>
      <c r="C92" s="18" t="s">
        <v>16</v>
      </c>
      <c r="D92" s="18" t="s">
        <v>17</v>
      </c>
      <c r="E92" s="18" t="s">
        <v>18</v>
      </c>
      <c r="F92" s="19">
        <v>752.58686</v>
      </c>
      <c r="G92" s="13">
        <v>0</v>
      </c>
      <c r="H92" s="13">
        <v>0</v>
      </c>
      <c r="I92" s="13">
        <v>0</v>
      </c>
      <c r="J92" s="13">
        <v>157.7550037529966</v>
      </c>
      <c r="K92" s="13">
        <v>525.60139945623985</v>
      </c>
      <c r="L92" s="13">
        <v>68.790694916173152</v>
      </c>
      <c r="M92" s="13">
        <v>0.43976187459049254</v>
      </c>
      <c r="N92" s="14">
        <v>0</v>
      </c>
    </row>
    <row r="93" spans="1:14" ht="12.75" outlineLevel="2" x14ac:dyDescent="0.2">
      <c r="A93" s="12">
        <v>5100000</v>
      </c>
      <c r="B93" s="12" t="s">
        <v>72</v>
      </c>
      <c r="C93" s="12" t="s">
        <v>16</v>
      </c>
      <c r="D93" s="12" t="s">
        <v>17</v>
      </c>
      <c r="E93" s="12" t="s">
        <v>19</v>
      </c>
      <c r="F93" s="13">
        <v>350.11989</v>
      </c>
      <c r="G93" s="13">
        <v>14.677309395099467</v>
      </c>
      <c r="H93" s="13">
        <v>257.84556919153886</v>
      </c>
      <c r="I93" s="13">
        <v>77.597011413361713</v>
      </c>
      <c r="J93" s="13">
        <v>0</v>
      </c>
      <c r="K93" s="13">
        <v>0</v>
      </c>
      <c r="L93" s="13">
        <v>0</v>
      </c>
      <c r="M93" s="13">
        <v>0</v>
      </c>
      <c r="N93" s="14">
        <v>0</v>
      </c>
    </row>
    <row r="94" spans="1:14" ht="12.75" outlineLevel="2" x14ac:dyDescent="0.2">
      <c r="A94" s="12">
        <v>5100000</v>
      </c>
      <c r="B94" s="12" t="s">
        <v>72</v>
      </c>
      <c r="C94" s="12" t="s">
        <v>16</v>
      </c>
      <c r="D94" s="12" t="s">
        <v>17</v>
      </c>
      <c r="E94" s="12" t="s">
        <v>20</v>
      </c>
      <c r="F94" s="13">
        <v>535.87626999999998</v>
      </c>
      <c r="G94" s="13">
        <v>22.464367312242267</v>
      </c>
      <c r="H94" s="13">
        <v>394.64573650582594</v>
      </c>
      <c r="I94" s="13">
        <v>118.76616618193185</v>
      </c>
      <c r="J94" s="13">
        <v>0</v>
      </c>
      <c r="K94" s="13">
        <v>0</v>
      </c>
      <c r="L94" s="13">
        <v>0</v>
      </c>
      <c r="M94" s="13">
        <v>0</v>
      </c>
      <c r="N94" s="14">
        <v>0</v>
      </c>
    </row>
    <row r="95" spans="1:14" ht="13.5" outlineLevel="1" thickBot="1" x14ac:dyDescent="0.25">
      <c r="A95" s="15" t="s">
        <v>73</v>
      </c>
      <c r="B95" s="15"/>
      <c r="C95" s="15"/>
      <c r="D95" s="15"/>
      <c r="E95" s="15"/>
      <c r="F95" s="16">
        <f t="shared" ref="F95:N95" si="26">SUBTOTAL(9,F92:F94)</f>
        <v>1638.58302</v>
      </c>
      <c r="G95" s="16">
        <f t="shared" si="26"/>
        <v>37.14167670734173</v>
      </c>
      <c r="H95" s="16">
        <f t="shared" si="26"/>
        <v>652.49130569736485</v>
      </c>
      <c r="I95" s="16">
        <f t="shared" si="26"/>
        <v>196.36317759529356</v>
      </c>
      <c r="J95" s="16">
        <f t="shared" si="26"/>
        <v>157.7550037529966</v>
      </c>
      <c r="K95" s="16">
        <f t="shared" si="26"/>
        <v>525.60139945623985</v>
      </c>
      <c r="L95" s="16">
        <f t="shared" si="26"/>
        <v>68.790694916173152</v>
      </c>
      <c r="M95" s="16">
        <f t="shared" si="26"/>
        <v>0.43976187459049254</v>
      </c>
      <c r="N95" s="17">
        <f t="shared" si="26"/>
        <v>0</v>
      </c>
    </row>
    <row r="96" spans="1:14" ht="12.75" outlineLevel="2" x14ac:dyDescent="0.2">
      <c r="A96" s="18">
        <v>5101000</v>
      </c>
      <c r="B96" s="18" t="s">
        <v>74</v>
      </c>
      <c r="C96" s="18" t="s">
        <v>16</v>
      </c>
      <c r="D96" s="18" t="s">
        <v>17</v>
      </c>
      <c r="E96" s="18" t="s">
        <v>18</v>
      </c>
      <c r="F96" s="19">
        <v>3210.0783000000001</v>
      </c>
      <c r="G96" s="13">
        <v>0</v>
      </c>
      <c r="H96" s="13">
        <v>0</v>
      </c>
      <c r="I96" s="13">
        <v>0</v>
      </c>
      <c r="J96" s="13">
        <v>672.88699973304472</v>
      </c>
      <c r="K96" s="13">
        <v>2241.8962335378901</v>
      </c>
      <c r="L96" s="13">
        <v>293.4193097555912</v>
      </c>
      <c r="M96" s="13">
        <v>1.875756973474479</v>
      </c>
      <c r="N96" s="14">
        <v>0</v>
      </c>
    </row>
    <row r="97" spans="1:14" ht="13.5" outlineLevel="1" thickBot="1" x14ac:dyDescent="0.25">
      <c r="A97" s="15" t="s">
        <v>75</v>
      </c>
      <c r="B97" s="15"/>
      <c r="C97" s="15"/>
      <c r="D97" s="15"/>
      <c r="E97" s="15"/>
      <c r="F97" s="16">
        <f t="shared" ref="F97:N97" si="27">SUBTOTAL(9,F96:F96)</f>
        <v>3210.0783000000001</v>
      </c>
      <c r="G97" s="16">
        <f t="shared" si="27"/>
        <v>0</v>
      </c>
      <c r="H97" s="16">
        <f t="shared" si="27"/>
        <v>0</v>
      </c>
      <c r="I97" s="16">
        <f t="shared" si="27"/>
        <v>0</v>
      </c>
      <c r="J97" s="16">
        <f t="shared" si="27"/>
        <v>672.88699973304472</v>
      </c>
      <c r="K97" s="16">
        <f t="shared" si="27"/>
        <v>2241.8962335378901</v>
      </c>
      <c r="L97" s="16">
        <f t="shared" si="27"/>
        <v>293.4193097555912</v>
      </c>
      <c r="M97" s="16">
        <f t="shared" si="27"/>
        <v>1.875756973474479</v>
      </c>
      <c r="N97" s="17">
        <f t="shared" si="27"/>
        <v>0</v>
      </c>
    </row>
    <row r="98" spans="1:14" ht="12.75" outlineLevel="2" x14ac:dyDescent="0.2">
      <c r="A98" s="18">
        <v>5110000</v>
      </c>
      <c r="B98" s="18" t="s">
        <v>76</v>
      </c>
      <c r="C98" s="18" t="s">
        <v>16</v>
      </c>
      <c r="D98" s="18" t="s">
        <v>17</v>
      </c>
      <c r="E98" s="18" t="s">
        <v>18</v>
      </c>
      <c r="F98" s="19">
        <v>837.58241999999996</v>
      </c>
      <c r="G98" s="13">
        <v>0</v>
      </c>
      <c r="H98" s="13">
        <v>0</v>
      </c>
      <c r="I98" s="13">
        <v>0</v>
      </c>
      <c r="J98" s="13">
        <v>175.57151849627559</v>
      </c>
      <c r="K98" s="13">
        <v>584.96170410408718</v>
      </c>
      <c r="L98" s="13">
        <v>76.559769753846084</v>
      </c>
      <c r="M98" s="13">
        <v>0.48942764579126619</v>
      </c>
      <c r="N98" s="14">
        <v>0</v>
      </c>
    </row>
    <row r="99" spans="1:14" ht="12.75" outlineLevel="2" x14ac:dyDescent="0.2">
      <c r="A99" s="12">
        <v>5110000</v>
      </c>
      <c r="B99" s="12" t="s">
        <v>76</v>
      </c>
      <c r="C99" s="12" t="s">
        <v>16</v>
      </c>
      <c r="D99" s="12" t="s">
        <v>17</v>
      </c>
      <c r="E99" s="12" t="s">
        <v>19</v>
      </c>
      <c r="F99" s="13">
        <v>54.13411</v>
      </c>
      <c r="G99" s="13">
        <v>2.2693457412497988</v>
      </c>
      <c r="H99" s="13">
        <v>39.86703070661703</v>
      </c>
      <c r="I99" s="13">
        <v>11.99773355213318</v>
      </c>
      <c r="J99" s="13">
        <v>0</v>
      </c>
      <c r="K99" s="13">
        <v>0</v>
      </c>
      <c r="L99" s="13">
        <v>0</v>
      </c>
      <c r="M99" s="13">
        <v>0</v>
      </c>
      <c r="N99" s="14">
        <v>0</v>
      </c>
    </row>
    <row r="100" spans="1:14" ht="12.75" outlineLevel="2" x14ac:dyDescent="0.2">
      <c r="A100" s="12">
        <v>5110000</v>
      </c>
      <c r="B100" s="12" t="s">
        <v>76</v>
      </c>
      <c r="C100" s="12" t="s">
        <v>16</v>
      </c>
      <c r="D100" s="12" t="s">
        <v>17</v>
      </c>
      <c r="E100" s="12" t="s">
        <v>20</v>
      </c>
      <c r="F100" s="13">
        <v>576.62477000000001</v>
      </c>
      <c r="G100" s="13">
        <v>24.172577439596676</v>
      </c>
      <c r="H100" s="13">
        <v>424.65494328411387</v>
      </c>
      <c r="I100" s="13">
        <v>127.79724927628953</v>
      </c>
      <c r="J100" s="13">
        <v>0</v>
      </c>
      <c r="K100" s="13">
        <v>0</v>
      </c>
      <c r="L100" s="13">
        <v>0</v>
      </c>
      <c r="M100" s="13">
        <v>0</v>
      </c>
      <c r="N100" s="14">
        <v>0</v>
      </c>
    </row>
    <row r="101" spans="1:14" ht="13.5" outlineLevel="1" thickBot="1" x14ac:dyDescent="0.25">
      <c r="A101" s="15" t="s">
        <v>77</v>
      </c>
      <c r="B101" s="15"/>
      <c r="C101" s="15"/>
      <c r="D101" s="15"/>
      <c r="E101" s="15"/>
      <c r="F101" s="16">
        <f t="shared" ref="F101:N101" si="28">SUBTOTAL(9,F98:F100)</f>
        <v>1468.3413</v>
      </c>
      <c r="G101" s="16">
        <f t="shared" si="28"/>
        <v>26.441923180846473</v>
      </c>
      <c r="H101" s="16">
        <f t="shared" si="28"/>
        <v>464.52197399073088</v>
      </c>
      <c r="I101" s="16">
        <f t="shared" si="28"/>
        <v>139.79498282842272</v>
      </c>
      <c r="J101" s="16">
        <f t="shared" si="28"/>
        <v>175.57151849627559</v>
      </c>
      <c r="K101" s="16">
        <f t="shared" si="28"/>
        <v>584.96170410408718</v>
      </c>
      <c r="L101" s="16">
        <f t="shared" si="28"/>
        <v>76.559769753846084</v>
      </c>
      <c r="M101" s="16">
        <f t="shared" si="28"/>
        <v>0.48942764579126619</v>
      </c>
      <c r="N101" s="17">
        <f t="shared" si="28"/>
        <v>0</v>
      </c>
    </row>
    <row r="102" spans="1:14" ht="12.75" outlineLevel="2" x14ac:dyDescent="0.2">
      <c r="A102" s="18">
        <v>5111000</v>
      </c>
      <c r="B102" s="18" t="s">
        <v>76</v>
      </c>
      <c r="C102" s="18" t="s">
        <v>16</v>
      </c>
      <c r="D102" s="18" t="s">
        <v>17</v>
      </c>
      <c r="E102" s="18" t="s">
        <v>18</v>
      </c>
      <c r="F102" s="19">
        <v>4045.7227800000001</v>
      </c>
      <c r="G102" s="13">
        <v>0</v>
      </c>
      <c r="H102" s="13">
        <v>0</v>
      </c>
      <c r="I102" s="13">
        <v>0</v>
      </c>
      <c r="J102" s="13">
        <v>848.05229305024511</v>
      </c>
      <c r="K102" s="13">
        <v>2825.5044938998658</v>
      </c>
      <c r="L102" s="13">
        <v>369.80194083430041</v>
      </c>
      <c r="M102" s="13">
        <v>2.3640522155891199</v>
      </c>
      <c r="N102" s="14">
        <v>0</v>
      </c>
    </row>
    <row r="103" spans="1:14" ht="12.75" outlineLevel="2" x14ac:dyDescent="0.2">
      <c r="A103" s="12">
        <v>5111000</v>
      </c>
      <c r="B103" s="12" t="s">
        <v>76</v>
      </c>
      <c r="C103" s="12" t="s">
        <v>16</v>
      </c>
      <c r="D103" s="12" t="s">
        <v>17</v>
      </c>
      <c r="E103" s="12" t="s">
        <v>20</v>
      </c>
      <c r="F103" s="13">
        <v>336.77059000000003</v>
      </c>
      <c r="G103" s="13">
        <v>14.117695925816129</v>
      </c>
      <c r="H103" s="13">
        <v>248.0144857395002</v>
      </c>
      <c r="I103" s="13">
        <v>74.63840833468376</v>
      </c>
      <c r="J103" s="13">
        <v>0</v>
      </c>
      <c r="K103" s="13">
        <v>0</v>
      </c>
      <c r="L103" s="13">
        <v>0</v>
      </c>
      <c r="M103" s="13">
        <v>0</v>
      </c>
      <c r="N103" s="14">
        <v>0</v>
      </c>
    </row>
    <row r="104" spans="1:14" ht="12.75" outlineLevel="2" x14ac:dyDescent="0.2">
      <c r="A104" s="12">
        <v>5111000</v>
      </c>
      <c r="B104" s="12" t="s">
        <v>76</v>
      </c>
      <c r="C104" s="12" t="s">
        <v>16</v>
      </c>
      <c r="D104" s="12" t="s">
        <v>17</v>
      </c>
      <c r="E104" s="12" t="s">
        <v>21</v>
      </c>
      <c r="F104" s="13">
        <v>495.53395999999998</v>
      </c>
      <c r="G104" s="13">
        <v>7.5847971370889429</v>
      </c>
      <c r="H104" s="13">
        <v>131.79951585705876</v>
      </c>
      <c r="I104" s="13">
        <v>39.537551856736904</v>
      </c>
      <c r="J104" s="13">
        <v>68.881096847417822</v>
      </c>
      <c r="K104" s="13">
        <v>219.12166941384626</v>
      </c>
      <c r="L104" s="13">
        <v>28.419242673953963</v>
      </c>
      <c r="M104" s="13">
        <v>0.19008621389727146</v>
      </c>
      <c r="N104" s="14">
        <v>0</v>
      </c>
    </row>
    <row r="105" spans="1:14" ht="13.5" outlineLevel="1" thickBot="1" x14ac:dyDescent="0.25">
      <c r="A105" s="15" t="s">
        <v>78</v>
      </c>
      <c r="B105" s="15"/>
      <c r="C105" s="15"/>
      <c r="D105" s="15"/>
      <c r="E105" s="15"/>
      <c r="F105" s="16">
        <f t="shared" ref="F105:N105" si="29">SUBTOTAL(9,F102:F104)</f>
        <v>4878.0273299999999</v>
      </c>
      <c r="G105" s="16">
        <f t="shared" si="29"/>
        <v>21.70249306290507</v>
      </c>
      <c r="H105" s="16">
        <f t="shared" si="29"/>
        <v>379.81400159655897</v>
      </c>
      <c r="I105" s="16">
        <f t="shared" si="29"/>
        <v>114.17596019142067</v>
      </c>
      <c r="J105" s="16">
        <f t="shared" si="29"/>
        <v>916.93338989766289</v>
      </c>
      <c r="K105" s="16">
        <f t="shared" si="29"/>
        <v>3044.6261633137119</v>
      </c>
      <c r="L105" s="16">
        <f t="shared" si="29"/>
        <v>398.2211835082544</v>
      </c>
      <c r="M105" s="16">
        <f t="shared" si="29"/>
        <v>2.5541384294863914</v>
      </c>
      <c r="N105" s="17">
        <f t="shared" si="29"/>
        <v>0</v>
      </c>
    </row>
    <row r="106" spans="1:14" ht="12.75" outlineLevel="2" x14ac:dyDescent="0.2">
      <c r="A106" s="18">
        <v>5111100</v>
      </c>
      <c r="B106" s="18" t="s">
        <v>79</v>
      </c>
      <c r="C106" s="18" t="s">
        <v>16</v>
      </c>
      <c r="D106" s="18" t="s">
        <v>17</v>
      </c>
      <c r="E106" s="18" t="s">
        <v>18</v>
      </c>
      <c r="F106" s="19">
        <v>555.07425999999998</v>
      </c>
      <c r="G106" s="13">
        <v>0</v>
      </c>
      <c r="H106" s="13">
        <v>0</v>
      </c>
      <c r="I106" s="13">
        <v>0</v>
      </c>
      <c r="J106" s="13">
        <v>116.35300404991365</v>
      </c>
      <c r="K106" s="13">
        <v>387.6599810128717</v>
      </c>
      <c r="L106" s="13">
        <v>50.736926333633534</v>
      </c>
      <c r="M106" s="13">
        <v>0.32434860358116063</v>
      </c>
      <c r="N106" s="14">
        <v>0</v>
      </c>
    </row>
    <row r="107" spans="1:14" ht="12.75" outlineLevel="2" x14ac:dyDescent="0.2">
      <c r="A107" s="12">
        <v>5111100</v>
      </c>
      <c r="B107" s="12" t="s">
        <v>79</v>
      </c>
      <c r="C107" s="12" t="s">
        <v>16</v>
      </c>
      <c r="D107" s="12" t="s">
        <v>17</v>
      </c>
      <c r="E107" s="12" t="s">
        <v>20</v>
      </c>
      <c r="F107" s="13">
        <v>516.91242999999997</v>
      </c>
      <c r="G107" s="13">
        <v>21.669387778234178</v>
      </c>
      <c r="H107" s="13">
        <v>380.67982865963853</v>
      </c>
      <c r="I107" s="13">
        <v>114.56321356212734</v>
      </c>
      <c r="J107" s="13">
        <v>0</v>
      </c>
      <c r="K107" s="13">
        <v>0</v>
      </c>
      <c r="L107" s="13">
        <v>0</v>
      </c>
      <c r="M107" s="13">
        <v>0</v>
      </c>
      <c r="N107" s="14">
        <v>0</v>
      </c>
    </row>
    <row r="108" spans="1:14" ht="12.75" outlineLevel="2" x14ac:dyDescent="0.2">
      <c r="A108" s="12">
        <v>5111100</v>
      </c>
      <c r="B108" s="12" t="s">
        <v>79</v>
      </c>
      <c r="C108" s="12" t="s">
        <v>16</v>
      </c>
      <c r="D108" s="12" t="s">
        <v>17</v>
      </c>
      <c r="E108" s="12" t="s">
        <v>21</v>
      </c>
      <c r="F108" s="13">
        <v>10.646039999999999</v>
      </c>
      <c r="G108" s="13">
        <v>0.16295160419143495</v>
      </c>
      <c r="H108" s="13">
        <v>2.8315777142597494</v>
      </c>
      <c r="I108" s="13">
        <v>0.84942383882003836</v>
      </c>
      <c r="J108" s="13">
        <v>1.4798398726930522</v>
      </c>
      <c r="K108" s="13">
        <v>4.7076048177335492</v>
      </c>
      <c r="L108" s="13">
        <v>0.61055834453126256</v>
      </c>
      <c r="M108" s="13">
        <v>4.0838077709122256E-3</v>
      </c>
      <c r="N108" s="14">
        <v>0</v>
      </c>
    </row>
    <row r="109" spans="1:14" ht="13.5" outlineLevel="1" thickBot="1" x14ac:dyDescent="0.25">
      <c r="A109" s="15" t="s">
        <v>80</v>
      </c>
      <c r="B109" s="15"/>
      <c r="C109" s="15"/>
      <c r="D109" s="15"/>
      <c r="E109" s="15"/>
      <c r="F109" s="16">
        <f t="shared" ref="F109:N109" si="30">SUBTOTAL(9,F106:F108)</f>
        <v>1082.63273</v>
      </c>
      <c r="G109" s="16">
        <f t="shared" si="30"/>
        <v>21.832339382425612</v>
      </c>
      <c r="H109" s="16">
        <f t="shared" si="30"/>
        <v>383.5114063738983</v>
      </c>
      <c r="I109" s="16">
        <f t="shared" si="30"/>
        <v>115.41263740094739</v>
      </c>
      <c r="J109" s="16">
        <f t="shared" si="30"/>
        <v>117.8328439226067</v>
      </c>
      <c r="K109" s="16">
        <f t="shared" si="30"/>
        <v>392.36758583060526</v>
      </c>
      <c r="L109" s="16">
        <f t="shared" si="30"/>
        <v>51.347484678164797</v>
      </c>
      <c r="M109" s="16">
        <f t="shared" si="30"/>
        <v>0.32843241135207285</v>
      </c>
      <c r="N109" s="17">
        <f t="shared" si="30"/>
        <v>0</v>
      </c>
    </row>
    <row r="110" spans="1:14" ht="12.75" outlineLevel="2" x14ac:dyDescent="0.2">
      <c r="A110" s="18">
        <v>5111200</v>
      </c>
      <c r="B110" s="18" t="s">
        <v>81</v>
      </c>
      <c r="C110" s="18" t="s">
        <v>16</v>
      </c>
      <c r="D110" s="18" t="s">
        <v>17</v>
      </c>
      <c r="E110" s="18" t="s">
        <v>18</v>
      </c>
      <c r="F110" s="19">
        <v>803.60362999999995</v>
      </c>
      <c r="G110" s="13">
        <v>0</v>
      </c>
      <c r="H110" s="13">
        <v>0</v>
      </c>
      <c r="I110" s="13">
        <v>0</v>
      </c>
      <c r="J110" s="13">
        <v>168.44898629584321</v>
      </c>
      <c r="K110" s="13">
        <v>561.23115481462742</v>
      </c>
      <c r="L110" s="13">
        <v>73.453916196277049</v>
      </c>
      <c r="M110" s="13">
        <v>0.46957269325234369</v>
      </c>
      <c r="N110" s="14">
        <v>0</v>
      </c>
    </row>
    <row r="111" spans="1:14" ht="12.75" outlineLevel="2" x14ac:dyDescent="0.2">
      <c r="A111" s="12">
        <v>5111200</v>
      </c>
      <c r="B111" s="12" t="s">
        <v>81</v>
      </c>
      <c r="C111" s="12" t="s">
        <v>16</v>
      </c>
      <c r="D111" s="12" t="s">
        <v>17</v>
      </c>
      <c r="E111" s="12" t="s">
        <v>20</v>
      </c>
      <c r="F111" s="13">
        <v>224.46593999999999</v>
      </c>
      <c r="G111" s="13">
        <v>9.4097940281022971</v>
      </c>
      <c r="H111" s="13">
        <v>165.30779803287899</v>
      </c>
      <c r="I111" s="13">
        <v>49.748347939018728</v>
      </c>
      <c r="J111" s="13">
        <v>0</v>
      </c>
      <c r="K111" s="13">
        <v>0</v>
      </c>
      <c r="L111" s="13">
        <v>0</v>
      </c>
      <c r="M111" s="13">
        <v>0</v>
      </c>
      <c r="N111" s="14">
        <v>0</v>
      </c>
    </row>
    <row r="112" spans="1:14" ht="13.5" outlineLevel="1" thickBot="1" x14ac:dyDescent="0.25">
      <c r="A112" s="15" t="s">
        <v>82</v>
      </c>
      <c r="B112" s="15"/>
      <c r="C112" s="15"/>
      <c r="D112" s="15"/>
      <c r="E112" s="15"/>
      <c r="F112" s="16">
        <f t="shared" ref="F112:N112" si="31">SUBTOTAL(9,F110:F111)</f>
        <v>1028.0695699999999</v>
      </c>
      <c r="G112" s="16">
        <f t="shared" si="31"/>
        <v>9.4097940281022971</v>
      </c>
      <c r="H112" s="16">
        <f t="shared" si="31"/>
        <v>165.30779803287899</v>
      </c>
      <c r="I112" s="16">
        <f t="shared" si="31"/>
        <v>49.748347939018728</v>
      </c>
      <c r="J112" s="16">
        <f t="shared" si="31"/>
        <v>168.44898629584321</v>
      </c>
      <c r="K112" s="16">
        <f t="shared" si="31"/>
        <v>561.23115481462742</v>
      </c>
      <c r="L112" s="16">
        <f t="shared" si="31"/>
        <v>73.453916196277049</v>
      </c>
      <c r="M112" s="16">
        <f t="shared" si="31"/>
        <v>0.46957269325234369</v>
      </c>
      <c r="N112" s="17">
        <f t="shared" si="31"/>
        <v>0</v>
      </c>
    </row>
    <row r="113" spans="1:14" ht="12.75" outlineLevel="2" x14ac:dyDescent="0.2">
      <c r="A113" s="18">
        <v>5112000</v>
      </c>
      <c r="B113" s="18" t="s">
        <v>83</v>
      </c>
      <c r="C113" s="18" t="s">
        <v>16</v>
      </c>
      <c r="D113" s="18" t="s">
        <v>17</v>
      </c>
      <c r="E113" s="18" t="s">
        <v>18</v>
      </c>
      <c r="F113" s="19">
        <v>3578.6244900000002</v>
      </c>
      <c r="G113" s="13">
        <v>0</v>
      </c>
      <c r="H113" s="13">
        <v>0</v>
      </c>
      <c r="I113" s="13">
        <v>0</v>
      </c>
      <c r="J113" s="13">
        <v>750.14054836210607</v>
      </c>
      <c r="K113" s="13">
        <v>2499.2863150339522</v>
      </c>
      <c r="L113" s="13">
        <v>327.10651566669094</v>
      </c>
      <c r="M113" s="13">
        <v>2.0911109372516088</v>
      </c>
      <c r="N113" s="14">
        <v>0</v>
      </c>
    </row>
    <row r="114" spans="1:14" ht="12.75" outlineLevel="2" x14ac:dyDescent="0.2">
      <c r="A114" s="12">
        <v>5112000</v>
      </c>
      <c r="B114" s="12" t="s">
        <v>83</v>
      </c>
      <c r="C114" s="12" t="s">
        <v>16</v>
      </c>
      <c r="D114" s="12" t="s">
        <v>17</v>
      </c>
      <c r="E114" s="12" t="s">
        <v>20</v>
      </c>
      <c r="F114" s="13">
        <v>4926.3670599999996</v>
      </c>
      <c r="G114" s="13">
        <v>206.51729764180644</v>
      </c>
      <c r="H114" s="13">
        <v>3628.0198723704266</v>
      </c>
      <c r="I114" s="13">
        <v>1091.8298899877673</v>
      </c>
      <c r="J114" s="13">
        <v>0</v>
      </c>
      <c r="K114" s="13">
        <v>0</v>
      </c>
      <c r="L114" s="13">
        <v>0</v>
      </c>
      <c r="M114" s="13">
        <v>0</v>
      </c>
      <c r="N114" s="14">
        <v>0</v>
      </c>
    </row>
    <row r="115" spans="1:14" ht="12.75" outlineLevel="2" x14ac:dyDescent="0.2">
      <c r="A115" s="12">
        <v>5112000</v>
      </c>
      <c r="B115" s="12" t="s">
        <v>83</v>
      </c>
      <c r="C115" s="12" t="s">
        <v>16</v>
      </c>
      <c r="D115" s="12" t="s">
        <v>17</v>
      </c>
      <c r="E115" s="12" t="s">
        <v>21</v>
      </c>
      <c r="F115" s="13">
        <v>94.128709999999998</v>
      </c>
      <c r="G115" s="13">
        <v>1.4407633537888611</v>
      </c>
      <c r="H115" s="13">
        <v>25.035859108928655</v>
      </c>
      <c r="I115" s="13">
        <v>7.5103202872972608</v>
      </c>
      <c r="J115" s="13">
        <v>13.084247121292165</v>
      </c>
      <c r="K115" s="13">
        <v>41.623060657581988</v>
      </c>
      <c r="L115" s="13">
        <v>5.3983518144270821</v>
      </c>
      <c r="M115" s="13">
        <v>3.6107656683982338E-2</v>
      </c>
      <c r="N115" s="14">
        <v>0</v>
      </c>
    </row>
    <row r="116" spans="1:14" ht="13.5" outlineLevel="1" thickBot="1" x14ac:dyDescent="0.25">
      <c r="A116" s="15" t="s">
        <v>84</v>
      </c>
      <c r="B116" s="15"/>
      <c r="C116" s="15"/>
      <c r="D116" s="15"/>
      <c r="E116" s="15"/>
      <c r="F116" s="16">
        <f t="shared" ref="F116:N116" si="32">SUBTOTAL(9,F113:F115)</f>
        <v>8599.1202599999997</v>
      </c>
      <c r="G116" s="16">
        <f t="shared" si="32"/>
        <v>207.9580609955953</v>
      </c>
      <c r="H116" s="16">
        <f t="shared" si="32"/>
        <v>3653.055731479355</v>
      </c>
      <c r="I116" s="16">
        <f t="shared" si="32"/>
        <v>1099.3402102750645</v>
      </c>
      <c r="J116" s="16">
        <f t="shared" si="32"/>
        <v>763.22479548339822</v>
      </c>
      <c r="K116" s="16">
        <f t="shared" si="32"/>
        <v>2540.909375691534</v>
      </c>
      <c r="L116" s="16">
        <f t="shared" si="32"/>
        <v>332.50486748111803</v>
      </c>
      <c r="M116" s="16">
        <f t="shared" si="32"/>
        <v>2.127218593935591</v>
      </c>
      <c r="N116" s="17">
        <f t="shared" si="32"/>
        <v>0</v>
      </c>
    </row>
    <row r="117" spans="1:14" ht="12.75" outlineLevel="2" x14ac:dyDescent="0.2">
      <c r="A117" s="18">
        <v>5114000</v>
      </c>
      <c r="B117" s="18" t="s">
        <v>85</v>
      </c>
      <c r="C117" s="18" t="s">
        <v>16</v>
      </c>
      <c r="D117" s="18" t="s">
        <v>17</v>
      </c>
      <c r="E117" s="18" t="s">
        <v>18</v>
      </c>
      <c r="F117" s="19">
        <v>22.085850000000001</v>
      </c>
      <c r="G117" s="13">
        <v>0</v>
      </c>
      <c r="H117" s="13">
        <v>0</v>
      </c>
      <c r="I117" s="13">
        <v>0</v>
      </c>
      <c r="J117" s="13">
        <v>4.6295697344996425</v>
      </c>
      <c r="K117" s="13">
        <v>15.424603172291096</v>
      </c>
      <c r="L117" s="13">
        <v>2.0187715864642692</v>
      </c>
      <c r="M117" s="13">
        <v>1.2905506744994763E-2</v>
      </c>
      <c r="N117" s="14">
        <v>0</v>
      </c>
    </row>
    <row r="118" spans="1:14" ht="12.75" outlineLevel="2" x14ac:dyDescent="0.2">
      <c r="A118" s="12">
        <v>5114000</v>
      </c>
      <c r="B118" s="12" t="s">
        <v>85</v>
      </c>
      <c r="C118" s="12" t="s">
        <v>16</v>
      </c>
      <c r="D118" s="12" t="s">
        <v>17</v>
      </c>
      <c r="E118" s="12" t="s">
        <v>20</v>
      </c>
      <c r="F118" s="13">
        <v>0.15</v>
      </c>
      <c r="G118" s="13">
        <v>6.2881215039366084E-3</v>
      </c>
      <c r="H118" s="13">
        <v>0.11046740411900287</v>
      </c>
      <c r="I118" s="13">
        <v>3.3244474377060546E-2</v>
      </c>
      <c r="J118" s="13">
        <v>0</v>
      </c>
      <c r="K118" s="13">
        <v>0</v>
      </c>
      <c r="L118" s="13">
        <v>0</v>
      </c>
      <c r="M118" s="13">
        <v>0</v>
      </c>
      <c r="N118" s="14">
        <v>0</v>
      </c>
    </row>
    <row r="119" spans="1:14" ht="13.5" outlineLevel="1" thickBot="1" x14ac:dyDescent="0.25">
      <c r="A119" s="15" t="s">
        <v>86</v>
      </c>
      <c r="B119" s="15"/>
      <c r="C119" s="15"/>
      <c r="D119" s="15"/>
      <c r="E119" s="15"/>
      <c r="F119" s="16">
        <f t="shared" ref="F119:N119" si="33">SUBTOTAL(9,F117:F118)</f>
        <v>22.235849999999999</v>
      </c>
      <c r="G119" s="16">
        <f t="shared" si="33"/>
        <v>6.2881215039366084E-3</v>
      </c>
      <c r="H119" s="16">
        <f t="shared" si="33"/>
        <v>0.11046740411900287</v>
      </c>
      <c r="I119" s="16">
        <f t="shared" si="33"/>
        <v>3.3244474377060546E-2</v>
      </c>
      <c r="J119" s="16">
        <f t="shared" si="33"/>
        <v>4.6295697344996425</v>
      </c>
      <c r="K119" s="16">
        <f t="shared" si="33"/>
        <v>15.424603172291096</v>
      </c>
      <c r="L119" s="16">
        <f t="shared" si="33"/>
        <v>2.0187715864642692</v>
      </c>
      <c r="M119" s="16">
        <f t="shared" si="33"/>
        <v>1.2905506744994763E-2</v>
      </c>
      <c r="N119" s="17">
        <f t="shared" si="33"/>
        <v>0</v>
      </c>
    </row>
    <row r="120" spans="1:14" ht="12.75" outlineLevel="2" x14ac:dyDescent="0.2">
      <c r="A120" s="18">
        <v>5116000</v>
      </c>
      <c r="B120" s="18" t="s">
        <v>87</v>
      </c>
      <c r="C120" s="18" t="s">
        <v>16</v>
      </c>
      <c r="D120" s="18" t="s">
        <v>17</v>
      </c>
      <c r="E120" s="18" t="s">
        <v>18</v>
      </c>
      <c r="F120" s="19">
        <v>112.59835</v>
      </c>
      <c r="G120" s="13">
        <v>0</v>
      </c>
      <c r="H120" s="13">
        <v>0</v>
      </c>
      <c r="I120" s="13">
        <v>0</v>
      </c>
      <c r="J120" s="13">
        <v>23.602528918497491</v>
      </c>
      <c r="K120" s="13">
        <v>78.637900130841388</v>
      </c>
      <c r="L120" s="13">
        <v>10.292125938678341</v>
      </c>
      <c r="M120" s="13">
        <v>6.5795011982798079E-2</v>
      </c>
      <c r="N120" s="14">
        <v>0</v>
      </c>
    </row>
    <row r="121" spans="1:14" ht="13.5" outlineLevel="1" thickBot="1" x14ac:dyDescent="0.25">
      <c r="A121" s="15" t="s">
        <v>88</v>
      </c>
      <c r="B121" s="15"/>
      <c r="C121" s="15"/>
      <c r="D121" s="15"/>
      <c r="E121" s="15"/>
      <c r="F121" s="16">
        <f t="shared" ref="F121:N121" si="34">SUBTOTAL(9,F120:F120)</f>
        <v>112.59835</v>
      </c>
      <c r="G121" s="16">
        <f t="shared" si="34"/>
        <v>0</v>
      </c>
      <c r="H121" s="16">
        <f t="shared" si="34"/>
        <v>0</v>
      </c>
      <c r="I121" s="16">
        <f t="shared" si="34"/>
        <v>0</v>
      </c>
      <c r="J121" s="16">
        <f t="shared" si="34"/>
        <v>23.602528918497491</v>
      </c>
      <c r="K121" s="16">
        <f t="shared" si="34"/>
        <v>78.637900130841388</v>
      </c>
      <c r="L121" s="16">
        <f t="shared" si="34"/>
        <v>10.292125938678341</v>
      </c>
      <c r="M121" s="16">
        <f t="shared" si="34"/>
        <v>6.5795011982798079E-2</v>
      </c>
      <c r="N121" s="17">
        <f t="shared" si="34"/>
        <v>0</v>
      </c>
    </row>
    <row r="122" spans="1:14" ht="12.75" outlineLevel="2" x14ac:dyDescent="0.2">
      <c r="A122" s="18">
        <v>5117000</v>
      </c>
      <c r="B122" s="18" t="s">
        <v>89</v>
      </c>
      <c r="C122" s="18" t="s">
        <v>16</v>
      </c>
      <c r="D122" s="18" t="s">
        <v>17</v>
      </c>
      <c r="E122" s="18" t="s">
        <v>18</v>
      </c>
      <c r="F122" s="19">
        <v>942.51297</v>
      </c>
      <c r="G122" s="13">
        <v>0</v>
      </c>
      <c r="H122" s="13">
        <v>0</v>
      </c>
      <c r="I122" s="13">
        <v>0</v>
      </c>
      <c r="J122" s="13">
        <v>197.56674614222996</v>
      </c>
      <c r="K122" s="13">
        <v>658.24446634326966</v>
      </c>
      <c r="L122" s="13">
        <v>86.15101541077432</v>
      </c>
      <c r="M122" s="13">
        <v>0.55074210372614352</v>
      </c>
      <c r="N122" s="14">
        <v>0</v>
      </c>
    </row>
    <row r="123" spans="1:14" ht="12.75" outlineLevel="2" x14ac:dyDescent="0.2">
      <c r="A123" s="12">
        <v>5117000</v>
      </c>
      <c r="B123" s="12" t="s">
        <v>89</v>
      </c>
      <c r="C123" s="12" t="s">
        <v>16</v>
      </c>
      <c r="D123" s="12" t="s">
        <v>17</v>
      </c>
      <c r="E123" s="12" t="s">
        <v>20</v>
      </c>
      <c r="F123" s="13">
        <v>440.12078000000002</v>
      </c>
      <c r="G123" s="13">
        <v>18.450219606982355</v>
      </c>
      <c r="H123" s="13">
        <v>324.12666710287169</v>
      </c>
      <c r="I123" s="13">
        <v>97.543893290146016</v>
      </c>
      <c r="J123" s="13">
        <v>0</v>
      </c>
      <c r="K123" s="13">
        <v>0</v>
      </c>
      <c r="L123" s="13">
        <v>0</v>
      </c>
      <c r="M123" s="13">
        <v>0</v>
      </c>
      <c r="N123" s="14">
        <v>0</v>
      </c>
    </row>
    <row r="124" spans="1:14" ht="12.75" outlineLevel="2" x14ac:dyDescent="0.2">
      <c r="A124" s="12">
        <v>5117000</v>
      </c>
      <c r="B124" s="12" t="s">
        <v>89</v>
      </c>
      <c r="C124" s="12" t="s">
        <v>16</v>
      </c>
      <c r="D124" s="12" t="s">
        <v>17</v>
      </c>
      <c r="E124" s="12" t="s">
        <v>21</v>
      </c>
      <c r="F124" s="13">
        <v>39.806220000000003</v>
      </c>
      <c r="G124" s="13">
        <v>0.60928640187310801</v>
      </c>
      <c r="H124" s="13">
        <v>10.5874489895699</v>
      </c>
      <c r="I124" s="13">
        <v>3.1760497049903056</v>
      </c>
      <c r="J124" s="13">
        <v>5.5332153117207561</v>
      </c>
      <c r="K124" s="13">
        <v>17.602033530567383</v>
      </c>
      <c r="L124" s="13">
        <v>2.2829164445415606</v>
      </c>
      <c r="M124" s="13">
        <v>1.5269616736987807E-2</v>
      </c>
      <c r="N124" s="14">
        <v>0</v>
      </c>
    </row>
    <row r="125" spans="1:14" ht="13.5" outlineLevel="1" thickBot="1" x14ac:dyDescent="0.25">
      <c r="A125" s="15" t="s">
        <v>90</v>
      </c>
      <c r="B125" s="15"/>
      <c r="C125" s="15"/>
      <c r="D125" s="15"/>
      <c r="E125" s="15"/>
      <c r="F125" s="16">
        <f t="shared" ref="F125:N125" si="35">SUBTOTAL(9,F122:F124)</f>
        <v>1422.4399699999999</v>
      </c>
      <c r="G125" s="16">
        <f t="shared" si="35"/>
        <v>19.059506008855461</v>
      </c>
      <c r="H125" s="16">
        <f t="shared" si="35"/>
        <v>334.7141160924416</v>
      </c>
      <c r="I125" s="16">
        <f t="shared" si="35"/>
        <v>100.71994299513632</v>
      </c>
      <c r="J125" s="16">
        <f t="shared" si="35"/>
        <v>203.09996145395073</v>
      </c>
      <c r="K125" s="16">
        <f t="shared" si="35"/>
        <v>675.84649987383705</v>
      </c>
      <c r="L125" s="16">
        <f t="shared" si="35"/>
        <v>88.433931855315876</v>
      </c>
      <c r="M125" s="16">
        <f t="shared" si="35"/>
        <v>0.56601172046313131</v>
      </c>
      <c r="N125" s="17">
        <f t="shared" si="35"/>
        <v>0</v>
      </c>
    </row>
    <row r="126" spans="1:14" ht="12.75" outlineLevel="2" x14ac:dyDescent="0.2">
      <c r="A126" s="18">
        <v>5118000</v>
      </c>
      <c r="B126" s="18" t="s">
        <v>91</v>
      </c>
      <c r="C126" s="18" t="s">
        <v>16</v>
      </c>
      <c r="D126" s="18" t="s">
        <v>17</v>
      </c>
      <c r="E126" s="18" t="s">
        <v>18</v>
      </c>
      <c r="F126" s="19">
        <v>261.24158999999997</v>
      </c>
      <c r="G126" s="13">
        <v>0</v>
      </c>
      <c r="H126" s="13">
        <v>0</v>
      </c>
      <c r="I126" s="13">
        <v>0</v>
      </c>
      <c r="J126" s="13">
        <v>54.760679731890072</v>
      </c>
      <c r="K126" s="13">
        <v>182.44929934090695</v>
      </c>
      <c r="L126" s="13">
        <v>23.878958658813136</v>
      </c>
      <c r="M126" s="13">
        <v>0.15265226838985849</v>
      </c>
      <c r="N126" s="14">
        <v>0</v>
      </c>
    </row>
    <row r="127" spans="1:14" ht="12.75" outlineLevel="2" x14ac:dyDescent="0.2">
      <c r="A127" s="12">
        <v>5118000</v>
      </c>
      <c r="B127" s="12" t="s">
        <v>91</v>
      </c>
      <c r="C127" s="12" t="s">
        <v>16</v>
      </c>
      <c r="D127" s="12" t="s">
        <v>17</v>
      </c>
      <c r="E127" s="12" t="s">
        <v>20</v>
      </c>
      <c r="F127" s="13">
        <v>297.76638000000003</v>
      </c>
      <c r="G127" s="13">
        <v>12.482607848182399</v>
      </c>
      <c r="H127" s="13">
        <v>219.2898602167505</v>
      </c>
      <c r="I127" s="13">
        <v>65.99391193506716</v>
      </c>
      <c r="J127" s="13">
        <v>0</v>
      </c>
      <c r="K127" s="13">
        <v>0</v>
      </c>
      <c r="L127" s="13">
        <v>0</v>
      </c>
      <c r="M127" s="13">
        <v>0</v>
      </c>
      <c r="N127" s="14">
        <v>0</v>
      </c>
    </row>
    <row r="128" spans="1:14" ht="12.75" outlineLevel="2" x14ac:dyDescent="0.2">
      <c r="A128" s="12">
        <v>5118000</v>
      </c>
      <c r="B128" s="12" t="s">
        <v>91</v>
      </c>
      <c r="C128" s="12" t="s">
        <v>16</v>
      </c>
      <c r="D128" s="12" t="s">
        <v>17</v>
      </c>
      <c r="E128" s="12" t="s">
        <v>21</v>
      </c>
      <c r="F128" s="13">
        <v>9.1449999999999996</v>
      </c>
      <c r="G128" s="13">
        <v>0.13997621841836708</v>
      </c>
      <c r="H128" s="13">
        <v>2.4323389914846651</v>
      </c>
      <c r="I128" s="13">
        <v>0.72965919778708799</v>
      </c>
      <c r="J128" s="13">
        <v>1.2711896287988738</v>
      </c>
      <c r="K128" s="13">
        <v>4.0438553732818319</v>
      </c>
      <c r="L128" s="13">
        <v>0.52447257954491955</v>
      </c>
      <c r="M128" s="13">
        <v>3.5080106842537038E-3</v>
      </c>
      <c r="N128" s="14">
        <v>0</v>
      </c>
    </row>
    <row r="129" spans="1:14" ht="13.5" outlineLevel="1" thickBot="1" x14ac:dyDescent="0.25">
      <c r="A129" s="15" t="s">
        <v>92</v>
      </c>
      <c r="B129" s="15"/>
      <c r="C129" s="15"/>
      <c r="D129" s="15"/>
      <c r="E129" s="15"/>
      <c r="F129" s="16">
        <f t="shared" ref="F129:N129" si="36">SUBTOTAL(9,F126:F128)</f>
        <v>568.15296999999998</v>
      </c>
      <c r="G129" s="16">
        <f t="shared" si="36"/>
        <v>12.622584066600766</v>
      </c>
      <c r="H129" s="16">
        <f t="shared" si="36"/>
        <v>221.72219920823517</v>
      </c>
      <c r="I129" s="16">
        <f t="shared" si="36"/>
        <v>66.723571132854246</v>
      </c>
      <c r="J129" s="16">
        <f t="shared" si="36"/>
        <v>56.031869360688944</v>
      </c>
      <c r="K129" s="16">
        <f t="shared" si="36"/>
        <v>186.49315471418879</v>
      </c>
      <c r="L129" s="16">
        <f t="shared" si="36"/>
        <v>24.403431238358056</v>
      </c>
      <c r="M129" s="16">
        <f t="shared" si="36"/>
        <v>0.1561602790741122</v>
      </c>
      <c r="N129" s="17">
        <f t="shared" si="36"/>
        <v>0</v>
      </c>
    </row>
    <row r="130" spans="1:14" ht="12.75" outlineLevel="2" x14ac:dyDescent="0.2">
      <c r="A130" s="18">
        <v>5119000</v>
      </c>
      <c r="B130" s="18" t="s">
        <v>93</v>
      </c>
      <c r="C130" s="18" t="s">
        <v>16</v>
      </c>
      <c r="D130" s="18" t="s">
        <v>17</v>
      </c>
      <c r="E130" s="18" t="s">
        <v>18</v>
      </c>
      <c r="F130" s="19">
        <v>1270.4250099999999</v>
      </c>
      <c r="G130" s="13">
        <v>0</v>
      </c>
      <c r="H130" s="13">
        <v>0</v>
      </c>
      <c r="I130" s="13">
        <v>0</v>
      </c>
      <c r="J130" s="13">
        <v>266.30268593906982</v>
      </c>
      <c r="K130" s="13">
        <v>887.25594167324084</v>
      </c>
      <c r="L130" s="13">
        <v>116.12403022394813</v>
      </c>
      <c r="M130" s="13">
        <v>0.74235216374126589</v>
      </c>
      <c r="N130" s="14">
        <v>0</v>
      </c>
    </row>
    <row r="131" spans="1:14" ht="12.75" outlineLevel="2" x14ac:dyDescent="0.2">
      <c r="A131" s="12">
        <v>5119000</v>
      </c>
      <c r="B131" s="12" t="s">
        <v>93</v>
      </c>
      <c r="C131" s="12" t="s">
        <v>16</v>
      </c>
      <c r="D131" s="12" t="s">
        <v>17</v>
      </c>
      <c r="E131" s="12" t="s">
        <v>20</v>
      </c>
      <c r="F131" s="13">
        <v>524.16206999999997</v>
      </c>
      <c r="G131" s="13">
        <v>21.973298559432838</v>
      </c>
      <c r="H131" s="13">
        <v>386.01882140362045</v>
      </c>
      <c r="I131" s="13">
        <v>116.16995003694677</v>
      </c>
      <c r="J131" s="13">
        <v>0</v>
      </c>
      <c r="K131" s="13">
        <v>0</v>
      </c>
      <c r="L131" s="13">
        <v>0</v>
      </c>
      <c r="M131" s="13">
        <v>0</v>
      </c>
      <c r="N131" s="14">
        <v>0</v>
      </c>
    </row>
    <row r="132" spans="1:14" ht="12.75" outlineLevel="2" x14ac:dyDescent="0.2">
      <c r="A132" s="12">
        <v>5119000</v>
      </c>
      <c r="B132" s="12" t="s">
        <v>93</v>
      </c>
      <c r="C132" s="12" t="s">
        <v>16</v>
      </c>
      <c r="D132" s="12" t="s">
        <v>17</v>
      </c>
      <c r="E132" s="12" t="s">
        <v>21</v>
      </c>
      <c r="F132" s="13">
        <v>6.8406000000000002</v>
      </c>
      <c r="G132" s="13">
        <v>0.10470435426054478</v>
      </c>
      <c r="H132" s="13">
        <v>1.8194268020940407</v>
      </c>
      <c r="I132" s="13">
        <v>0.54579625023317169</v>
      </c>
      <c r="J132" s="13">
        <v>0.95086930287168692</v>
      </c>
      <c r="K132" s="13">
        <v>3.0248657262407543</v>
      </c>
      <c r="L132" s="13">
        <v>0.39231351860415281</v>
      </c>
      <c r="M132" s="13">
        <v>2.624045695648539E-3</v>
      </c>
      <c r="N132" s="14">
        <v>0</v>
      </c>
    </row>
    <row r="133" spans="1:14" ht="13.5" outlineLevel="1" thickBot="1" x14ac:dyDescent="0.25">
      <c r="A133" s="15" t="s">
        <v>94</v>
      </c>
      <c r="B133" s="15"/>
      <c r="C133" s="15"/>
      <c r="D133" s="15"/>
      <c r="E133" s="15"/>
      <c r="F133" s="16">
        <f t="shared" ref="F133:N133" si="37">SUBTOTAL(9,F130:F132)</f>
        <v>1801.4276799999998</v>
      </c>
      <c r="G133" s="16">
        <f t="shared" si="37"/>
        <v>22.078002913693382</v>
      </c>
      <c r="H133" s="16">
        <f t="shared" si="37"/>
        <v>387.83824820571448</v>
      </c>
      <c r="I133" s="16">
        <f t="shared" si="37"/>
        <v>116.71574628717994</v>
      </c>
      <c r="J133" s="16">
        <f t="shared" si="37"/>
        <v>267.25355524194151</v>
      </c>
      <c r="K133" s="16">
        <f t="shared" si="37"/>
        <v>890.28080739948155</v>
      </c>
      <c r="L133" s="16">
        <f t="shared" si="37"/>
        <v>116.51634374255228</v>
      </c>
      <c r="M133" s="16">
        <f t="shared" si="37"/>
        <v>0.74497620943691445</v>
      </c>
      <c r="N133" s="17">
        <f t="shared" si="37"/>
        <v>0</v>
      </c>
    </row>
    <row r="134" spans="1:14" ht="12.75" outlineLevel="2" x14ac:dyDescent="0.2">
      <c r="A134" s="18">
        <v>5119900</v>
      </c>
      <c r="B134" s="18" t="s">
        <v>95</v>
      </c>
      <c r="C134" s="18" t="s">
        <v>16</v>
      </c>
      <c r="D134" s="18" t="s">
        <v>17</v>
      </c>
      <c r="E134" s="18" t="s">
        <v>18</v>
      </c>
      <c r="F134" s="19">
        <v>676.12053000000003</v>
      </c>
      <c r="G134" s="13">
        <v>0</v>
      </c>
      <c r="H134" s="13">
        <v>0</v>
      </c>
      <c r="I134" s="13">
        <v>0</v>
      </c>
      <c r="J134" s="13">
        <v>141.72636065905809</v>
      </c>
      <c r="K134" s="13">
        <v>472.19784938723836</v>
      </c>
      <c r="L134" s="13">
        <v>61.801239933675298</v>
      </c>
      <c r="M134" s="13">
        <v>0.39508002002840886</v>
      </c>
      <c r="N134" s="14">
        <v>0</v>
      </c>
    </row>
    <row r="135" spans="1:14" ht="13.5" outlineLevel="1" thickBot="1" x14ac:dyDescent="0.25">
      <c r="A135" s="15" t="s">
        <v>96</v>
      </c>
      <c r="B135" s="15"/>
      <c r="C135" s="15"/>
      <c r="D135" s="15"/>
      <c r="E135" s="15"/>
      <c r="F135" s="16">
        <f t="shared" ref="F135:N135" si="38">SUBTOTAL(9,F134:F134)</f>
        <v>676.12053000000003</v>
      </c>
      <c r="G135" s="16">
        <f t="shared" si="38"/>
        <v>0</v>
      </c>
      <c r="H135" s="16">
        <f t="shared" si="38"/>
        <v>0</v>
      </c>
      <c r="I135" s="16">
        <f t="shared" si="38"/>
        <v>0</v>
      </c>
      <c r="J135" s="16">
        <f t="shared" si="38"/>
        <v>141.72636065905809</v>
      </c>
      <c r="K135" s="16">
        <f t="shared" si="38"/>
        <v>472.19784938723836</v>
      </c>
      <c r="L135" s="16">
        <f t="shared" si="38"/>
        <v>61.801239933675298</v>
      </c>
      <c r="M135" s="16">
        <f t="shared" si="38"/>
        <v>0.39508002002840886</v>
      </c>
      <c r="N135" s="17">
        <f t="shared" si="38"/>
        <v>0</v>
      </c>
    </row>
    <row r="136" spans="1:14" ht="12.75" outlineLevel="2" x14ac:dyDescent="0.2">
      <c r="A136" s="18">
        <v>5120000</v>
      </c>
      <c r="B136" s="18" t="s">
        <v>97</v>
      </c>
      <c r="C136" s="18" t="s">
        <v>16</v>
      </c>
      <c r="D136" s="18" t="s">
        <v>17</v>
      </c>
      <c r="E136" s="18" t="s">
        <v>18</v>
      </c>
      <c r="F136" s="19">
        <v>4416.3406599999998</v>
      </c>
      <c r="G136" s="13">
        <v>0</v>
      </c>
      <c r="H136" s="13">
        <v>0</v>
      </c>
      <c r="I136" s="13">
        <v>0</v>
      </c>
      <c r="J136" s="13">
        <v>925.74010313282827</v>
      </c>
      <c r="K136" s="13">
        <v>3084.3414292025959</v>
      </c>
      <c r="L136" s="13">
        <v>403.67851092689921</v>
      </c>
      <c r="M136" s="13">
        <v>2.5806167376770475</v>
      </c>
      <c r="N136" s="14">
        <v>0</v>
      </c>
    </row>
    <row r="137" spans="1:14" ht="12.75" outlineLevel="2" x14ac:dyDescent="0.2">
      <c r="A137" s="12">
        <v>5120000</v>
      </c>
      <c r="B137" s="12" t="s">
        <v>97</v>
      </c>
      <c r="C137" s="12" t="s">
        <v>16</v>
      </c>
      <c r="D137" s="12" t="s">
        <v>17</v>
      </c>
      <c r="E137" s="12" t="s">
        <v>19</v>
      </c>
      <c r="F137" s="13">
        <v>2914.9725400000002</v>
      </c>
      <c r="G137" s="13">
        <v>122.19801008105811</v>
      </c>
      <c r="H137" s="13">
        <v>2146.7296638131752</v>
      </c>
      <c r="I137" s="13">
        <v>646.04486610576737</v>
      </c>
      <c r="J137" s="13">
        <v>0</v>
      </c>
      <c r="K137" s="13">
        <v>0</v>
      </c>
      <c r="L137" s="13">
        <v>0</v>
      </c>
      <c r="M137" s="13">
        <v>0</v>
      </c>
      <c r="N137" s="14">
        <v>0</v>
      </c>
    </row>
    <row r="138" spans="1:14" ht="12.75" outlineLevel="2" x14ac:dyDescent="0.2">
      <c r="A138" s="12">
        <v>5120000</v>
      </c>
      <c r="B138" s="12" t="s">
        <v>97</v>
      </c>
      <c r="C138" s="12" t="s">
        <v>16</v>
      </c>
      <c r="D138" s="12" t="s">
        <v>17</v>
      </c>
      <c r="E138" s="12" t="s">
        <v>20</v>
      </c>
      <c r="F138" s="13">
        <v>647.71799999999996</v>
      </c>
      <c r="G138" s="13">
        <v>27.152863228578749</v>
      </c>
      <c r="H138" s="13">
        <v>477.01150707434863</v>
      </c>
      <c r="I138" s="13">
        <v>143.55362969707267</v>
      </c>
      <c r="J138" s="13">
        <v>0</v>
      </c>
      <c r="K138" s="13">
        <v>0</v>
      </c>
      <c r="L138" s="13">
        <v>0</v>
      </c>
      <c r="M138" s="13">
        <v>0</v>
      </c>
      <c r="N138" s="14">
        <v>0</v>
      </c>
    </row>
    <row r="139" spans="1:14" ht="13.5" outlineLevel="1" thickBot="1" x14ac:dyDescent="0.25">
      <c r="A139" s="15" t="s">
        <v>98</v>
      </c>
      <c r="B139" s="15"/>
      <c r="C139" s="15"/>
      <c r="D139" s="15"/>
      <c r="E139" s="15"/>
      <c r="F139" s="16">
        <f t="shared" ref="F139:N139" si="39">SUBTOTAL(9,F136:F138)</f>
        <v>7979.0312000000004</v>
      </c>
      <c r="G139" s="16">
        <f t="shared" si="39"/>
        <v>149.35087330963685</v>
      </c>
      <c r="H139" s="16">
        <f t="shared" si="39"/>
        <v>2623.7411708875238</v>
      </c>
      <c r="I139" s="16">
        <f t="shared" si="39"/>
        <v>789.59849580284003</v>
      </c>
      <c r="J139" s="16">
        <f t="shared" si="39"/>
        <v>925.74010313282827</v>
      </c>
      <c r="K139" s="16">
        <f t="shared" si="39"/>
        <v>3084.3414292025959</v>
      </c>
      <c r="L139" s="16">
        <f t="shared" si="39"/>
        <v>403.67851092689921</v>
      </c>
      <c r="M139" s="16">
        <f t="shared" si="39"/>
        <v>2.5806167376770475</v>
      </c>
      <c r="N139" s="17">
        <f t="shared" si="39"/>
        <v>0</v>
      </c>
    </row>
    <row r="140" spans="1:14" ht="12.75" outlineLevel="2" x14ac:dyDescent="0.2">
      <c r="A140" s="18">
        <v>5121000</v>
      </c>
      <c r="B140" s="18" t="s">
        <v>99</v>
      </c>
      <c r="C140" s="18" t="s">
        <v>16</v>
      </c>
      <c r="D140" s="18" t="s">
        <v>17</v>
      </c>
      <c r="E140" s="18" t="s">
        <v>18</v>
      </c>
      <c r="F140" s="19">
        <v>8025.4731099999999</v>
      </c>
      <c r="G140" s="13">
        <v>0</v>
      </c>
      <c r="H140" s="13">
        <v>0</v>
      </c>
      <c r="I140" s="13">
        <v>0</v>
      </c>
      <c r="J140" s="13">
        <v>1682.2756387051763</v>
      </c>
      <c r="K140" s="13">
        <v>5604.9342901288783</v>
      </c>
      <c r="L140" s="13">
        <v>733.57362666146116</v>
      </c>
      <c r="M140" s="13">
        <v>4.6895545044849571</v>
      </c>
      <c r="N140" s="14">
        <v>0</v>
      </c>
    </row>
    <row r="141" spans="1:14" ht="12.75" outlineLevel="2" x14ac:dyDescent="0.2">
      <c r="A141" s="12">
        <v>5121000</v>
      </c>
      <c r="B141" s="12" t="s">
        <v>99</v>
      </c>
      <c r="C141" s="12" t="s">
        <v>16</v>
      </c>
      <c r="D141" s="12" t="s">
        <v>17</v>
      </c>
      <c r="E141" s="12" t="s">
        <v>20</v>
      </c>
      <c r="F141" s="13">
        <v>3601.8099200000001</v>
      </c>
      <c r="G141" s="13">
        <v>150.99078940696131</v>
      </c>
      <c r="H141" s="13">
        <v>2652.5506132831561</v>
      </c>
      <c r="I141" s="13">
        <v>798.26851730988335</v>
      </c>
      <c r="J141" s="13">
        <v>0</v>
      </c>
      <c r="K141" s="13">
        <v>0</v>
      </c>
      <c r="L141" s="13">
        <v>0</v>
      </c>
      <c r="M141" s="13">
        <v>0</v>
      </c>
      <c r="N141" s="14">
        <v>0</v>
      </c>
    </row>
    <row r="142" spans="1:14" ht="13.5" outlineLevel="1" thickBot="1" x14ac:dyDescent="0.25">
      <c r="A142" s="15" t="s">
        <v>100</v>
      </c>
      <c r="B142" s="15"/>
      <c r="C142" s="15"/>
      <c r="D142" s="15"/>
      <c r="E142" s="15"/>
      <c r="F142" s="16">
        <f t="shared" ref="F142:N142" si="40">SUBTOTAL(9,F140:F141)</f>
        <v>11627.283030000001</v>
      </c>
      <c r="G142" s="16">
        <f t="shared" si="40"/>
        <v>150.99078940696131</v>
      </c>
      <c r="H142" s="16">
        <f t="shared" si="40"/>
        <v>2652.5506132831561</v>
      </c>
      <c r="I142" s="16">
        <f t="shared" si="40"/>
        <v>798.26851730988335</v>
      </c>
      <c r="J142" s="16">
        <f t="shared" si="40"/>
        <v>1682.2756387051763</v>
      </c>
      <c r="K142" s="16">
        <f t="shared" si="40"/>
        <v>5604.9342901288783</v>
      </c>
      <c r="L142" s="16">
        <f t="shared" si="40"/>
        <v>733.57362666146116</v>
      </c>
      <c r="M142" s="16">
        <f t="shared" si="40"/>
        <v>4.6895545044849571</v>
      </c>
      <c r="N142" s="17">
        <f t="shared" si="40"/>
        <v>0</v>
      </c>
    </row>
    <row r="143" spans="1:14" ht="12.75" outlineLevel="2" x14ac:dyDescent="0.2">
      <c r="A143" s="18">
        <v>5121100</v>
      </c>
      <c r="B143" s="18" t="s">
        <v>101</v>
      </c>
      <c r="C143" s="18" t="s">
        <v>16</v>
      </c>
      <c r="D143" s="18" t="s">
        <v>17</v>
      </c>
      <c r="E143" s="18" t="s">
        <v>18</v>
      </c>
      <c r="F143" s="19">
        <v>108.83114999999999</v>
      </c>
      <c r="G143" s="13">
        <v>0</v>
      </c>
      <c r="H143" s="13">
        <v>0</v>
      </c>
      <c r="I143" s="13">
        <v>0</v>
      </c>
      <c r="J143" s="13">
        <v>22.812859736473388</v>
      </c>
      <c r="K143" s="13">
        <v>76.006913998514349</v>
      </c>
      <c r="L143" s="13">
        <v>9.9477825549947507</v>
      </c>
      <c r="M143" s="13">
        <v>6.3593710017524188E-2</v>
      </c>
      <c r="N143" s="14">
        <v>0</v>
      </c>
    </row>
    <row r="144" spans="1:14" ht="12.75" outlineLevel="2" x14ac:dyDescent="0.2">
      <c r="A144" s="12">
        <v>5121100</v>
      </c>
      <c r="B144" s="12" t="s">
        <v>101</v>
      </c>
      <c r="C144" s="12" t="s">
        <v>16</v>
      </c>
      <c r="D144" s="12" t="s">
        <v>17</v>
      </c>
      <c r="E144" s="12" t="s">
        <v>20</v>
      </c>
      <c r="F144" s="13">
        <v>46.67512</v>
      </c>
      <c r="G144" s="13">
        <v>1.9566588384721446</v>
      </c>
      <c r="H144" s="13">
        <v>34.373862288953021</v>
      </c>
      <c r="I144" s="13">
        <v>10.344598872574842</v>
      </c>
      <c r="J144" s="13">
        <v>0</v>
      </c>
      <c r="K144" s="13">
        <v>0</v>
      </c>
      <c r="L144" s="13">
        <v>0</v>
      </c>
      <c r="M144" s="13">
        <v>0</v>
      </c>
      <c r="N144" s="14">
        <v>0</v>
      </c>
    </row>
    <row r="145" spans="1:14" ht="13.5" outlineLevel="1" thickBot="1" x14ac:dyDescent="0.25">
      <c r="A145" s="15" t="s">
        <v>102</v>
      </c>
      <c r="B145" s="15"/>
      <c r="C145" s="15"/>
      <c r="D145" s="15"/>
      <c r="E145" s="15"/>
      <c r="F145" s="16">
        <f t="shared" ref="F145:N145" si="41">SUBTOTAL(9,F143:F144)</f>
        <v>155.50627</v>
      </c>
      <c r="G145" s="16">
        <f t="shared" si="41"/>
        <v>1.9566588384721446</v>
      </c>
      <c r="H145" s="16">
        <f t="shared" si="41"/>
        <v>34.373862288953021</v>
      </c>
      <c r="I145" s="16">
        <f t="shared" si="41"/>
        <v>10.344598872574842</v>
      </c>
      <c r="J145" s="16">
        <f t="shared" si="41"/>
        <v>22.812859736473388</v>
      </c>
      <c r="K145" s="16">
        <f t="shared" si="41"/>
        <v>76.006913998514349</v>
      </c>
      <c r="L145" s="16">
        <f t="shared" si="41"/>
        <v>9.9477825549947507</v>
      </c>
      <c r="M145" s="16">
        <f t="shared" si="41"/>
        <v>6.3593710017524188E-2</v>
      </c>
      <c r="N145" s="17">
        <f t="shared" si="41"/>
        <v>0</v>
      </c>
    </row>
    <row r="146" spans="1:14" ht="12.75" outlineLevel="2" x14ac:dyDescent="0.2">
      <c r="A146" s="18">
        <v>5121200</v>
      </c>
      <c r="B146" s="18" t="s">
        <v>103</v>
      </c>
      <c r="C146" s="18" t="s">
        <v>16</v>
      </c>
      <c r="D146" s="18" t="s">
        <v>17</v>
      </c>
      <c r="E146" s="18" t="s">
        <v>18</v>
      </c>
      <c r="F146" s="19">
        <v>2213.5000799999998</v>
      </c>
      <c r="G146" s="13">
        <v>0</v>
      </c>
      <c r="H146" s="13">
        <v>0</v>
      </c>
      <c r="I146" s="13">
        <v>0</v>
      </c>
      <c r="J146" s="13">
        <v>463.98725779992787</v>
      </c>
      <c r="K146" s="13">
        <v>1545.8929747252016</v>
      </c>
      <c r="L146" s="13">
        <v>202.32642475342294</v>
      </c>
      <c r="M146" s="13">
        <v>1.2934227214477343</v>
      </c>
      <c r="N146" s="14">
        <v>0</v>
      </c>
    </row>
    <row r="147" spans="1:14" ht="12.75" outlineLevel="2" x14ac:dyDescent="0.2">
      <c r="A147" s="12">
        <v>5121200</v>
      </c>
      <c r="B147" s="12" t="s">
        <v>103</v>
      </c>
      <c r="C147" s="12" t="s">
        <v>16</v>
      </c>
      <c r="D147" s="12" t="s">
        <v>17</v>
      </c>
      <c r="E147" s="12" t="s">
        <v>20</v>
      </c>
      <c r="F147" s="13">
        <v>1667.61978</v>
      </c>
      <c r="G147" s="13">
        <v>69.907971993386909</v>
      </c>
      <c r="H147" s="13">
        <v>1228.1175210273509</v>
      </c>
      <c r="I147" s="13">
        <v>369.59428697926228</v>
      </c>
      <c r="J147" s="13">
        <v>0</v>
      </c>
      <c r="K147" s="13">
        <v>0</v>
      </c>
      <c r="L147" s="13">
        <v>0</v>
      </c>
      <c r="M147" s="13">
        <v>0</v>
      </c>
      <c r="N147" s="14">
        <v>0</v>
      </c>
    </row>
    <row r="148" spans="1:14" ht="13.5" outlineLevel="1" thickBot="1" x14ac:dyDescent="0.25">
      <c r="A148" s="15" t="s">
        <v>104</v>
      </c>
      <c r="B148" s="15"/>
      <c r="C148" s="15"/>
      <c r="D148" s="15"/>
      <c r="E148" s="15"/>
      <c r="F148" s="16">
        <f t="shared" ref="F148:N148" si="42">SUBTOTAL(9,F146:F147)</f>
        <v>3881.1198599999998</v>
      </c>
      <c r="G148" s="16">
        <f t="shared" si="42"/>
        <v>69.907971993386909</v>
      </c>
      <c r="H148" s="16">
        <f t="shared" si="42"/>
        <v>1228.1175210273509</v>
      </c>
      <c r="I148" s="16">
        <f t="shared" si="42"/>
        <v>369.59428697926228</v>
      </c>
      <c r="J148" s="16">
        <f t="shared" si="42"/>
        <v>463.98725779992787</v>
      </c>
      <c r="K148" s="16">
        <f t="shared" si="42"/>
        <v>1545.8929747252016</v>
      </c>
      <c r="L148" s="16">
        <f t="shared" si="42"/>
        <v>202.32642475342294</v>
      </c>
      <c r="M148" s="16">
        <f t="shared" si="42"/>
        <v>1.2934227214477343</v>
      </c>
      <c r="N148" s="17">
        <f t="shared" si="42"/>
        <v>0</v>
      </c>
    </row>
    <row r="149" spans="1:14" ht="12.75" outlineLevel="2" x14ac:dyDescent="0.2">
      <c r="A149" s="18">
        <v>5121400</v>
      </c>
      <c r="B149" s="18" t="s">
        <v>105</v>
      </c>
      <c r="C149" s="18" t="s">
        <v>16</v>
      </c>
      <c r="D149" s="18" t="s">
        <v>17</v>
      </c>
      <c r="E149" s="18" t="s">
        <v>18</v>
      </c>
      <c r="F149" s="19">
        <v>283.28769999999997</v>
      </c>
      <c r="G149" s="13">
        <v>0</v>
      </c>
      <c r="H149" s="13">
        <v>0</v>
      </c>
      <c r="I149" s="13">
        <v>0</v>
      </c>
      <c r="J149" s="13">
        <v>59.381919286602702</v>
      </c>
      <c r="K149" s="13">
        <v>197.84614837513828</v>
      </c>
      <c r="L149" s="13">
        <v>25.894097784545938</v>
      </c>
      <c r="M149" s="13">
        <v>0.16553455371308112</v>
      </c>
      <c r="N149" s="14">
        <v>0</v>
      </c>
    </row>
    <row r="150" spans="1:14" ht="12.75" outlineLevel="2" x14ac:dyDescent="0.2">
      <c r="A150" s="12">
        <v>5121400</v>
      </c>
      <c r="B150" s="12" t="s">
        <v>105</v>
      </c>
      <c r="C150" s="12" t="s">
        <v>16</v>
      </c>
      <c r="D150" s="12" t="s">
        <v>17</v>
      </c>
      <c r="E150" s="12" t="s">
        <v>20</v>
      </c>
      <c r="F150" s="13">
        <v>12.70431</v>
      </c>
      <c r="G150" s="13">
        <v>0.5325749660245126</v>
      </c>
      <c r="H150" s="13">
        <v>9.3560809788205948</v>
      </c>
      <c r="I150" s="13">
        <v>2.8156540551548934</v>
      </c>
      <c r="J150" s="13">
        <v>0</v>
      </c>
      <c r="K150" s="13">
        <v>0</v>
      </c>
      <c r="L150" s="13">
        <v>0</v>
      </c>
      <c r="M150" s="13">
        <v>0</v>
      </c>
      <c r="N150" s="14">
        <v>0</v>
      </c>
    </row>
    <row r="151" spans="1:14" ht="13.5" outlineLevel="1" thickBot="1" x14ac:dyDescent="0.25">
      <c r="A151" s="15" t="s">
        <v>106</v>
      </c>
      <c r="B151" s="15"/>
      <c r="C151" s="15"/>
      <c r="D151" s="15"/>
      <c r="E151" s="15"/>
      <c r="F151" s="16">
        <f t="shared" ref="F151:N151" si="43">SUBTOTAL(9,F149:F150)</f>
        <v>295.99200999999999</v>
      </c>
      <c r="G151" s="16">
        <f t="shared" si="43"/>
        <v>0.5325749660245126</v>
      </c>
      <c r="H151" s="16">
        <f t="shared" si="43"/>
        <v>9.3560809788205948</v>
      </c>
      <c r="I151" s="16">
        <f t="shared" si="43"/>
        <v>2.8156540551548934</v>
      </c>
      <c r="J151" s="16">
        <f t="shared" si="43"/>
        <v>59.381919286602702</v>
      </c>
      <c r="K151" s="16">
        <f t="shared" si="43"/>
        <v>197.84614837513828</v>
      </c>
      <c r="L151" s="16">
        <f t="shared" si="43"/>
        <v>25.894097784545938</v>
      </c>
      <c r="M151" s="16">
        <f t="shared" si="43"/>
        <v>0.16553455371308112</v>
      </c>
      <c r="N151" s="17">
        <f t="shared" si="43"/>
        <v>0</v>
      </c>
    </row>
    <row r="152" spans="1:14" ht="12.75" outlineLevel="2" x14ac:dyDescent="0.2">
      <c r="A152" s="18">
        <v>5121500</v>
      </c>
      <c r="B152" s="18" t="s">
        <v>107</v>
      </c>
      <c r="C152" s="18" t="s">
        <v>16</v>
      </c>
      <c r="D152" s="18" t="s">
        <v>17</v>
      </c>
      <c r="E152" s="18" t="s">
        <v>18</v>
      </c>
      <c r="F152" s="19">
        <v>265.98468000000003</v>
      </c>
      <c r="G152" s="13">
        <v>0</v>
      </c>
      <c r="H152" s="13">
        <v>0</v>
      </c>
      <c r="I152" s="13">
        <v>0</v>
      </c>
      <c r="J152" s="13">
        <v>55.754912053127796</v>
      </c>
      <c r="K152" s="13">
        <v>185.76184022389143</v>
      </c>
      <c r="L152" s="13">
        <v>24.312503907198092</v>
      </c>
      <c r="M152" s="13">
        <v>0.15542381578274206</v>
      </c>
      <c r="N152" s="14">
        <v>0</v>
      </c>
    </row>
    <row r="153" spans="1:14" ht="12.75" outlineLevel="2" x14ac:dyDescent="0.2">
      <c r="A153" s="12">
        <v>5121500</v>
      </c>
      <c r="B153" s="12" t="s">
        <v>107</v>
      </c>
      <c r="C153" s="12" t="s">
        <v>16</v>
      </c>
      <c r="D153" s="12" t="s">
        <v>17</v>
      </c>
      <c r="E153" s="12" t="s">
        <v>20</v>
      </c>
      <c r="F153" s="13">
        <v>158.02082999999999</v>
      </c>
      <c r="G153" s="13">
        <v>6.6243611946194072</v>
      </c>
      <c r="H153" s="13">
        <v>116.374339245535</v>
      </c>
      <c r="I153" s="13">
        <v>35.022129559845602</v>
      </c>
      <c r="J153" s="13">
        <v>0</v>
      </c>
      <c r="K153" s="13">
        <v>0</v>
      </c>
      <c r="L153" s="13">
        <v>0</v>
      </c>
      <c r="M153" s="13">
        <v>0</v>
      </c>
      <c r="N153" s="14">
        <v>0</v>
      </c>
    </row>
    <row r="154" spans="1:14" ht="13.5" outlineLevel="1" thickBot="1" x14ac:dyDescent="0.25">
      <c r="A154" s="15" t="s">
        <v>108</v>
      </c>
      <c r="B154" s="15"/>
      <c r="C154" s="15"/>
      <c r="D154" s="15"/>
      <c r="E154" s="15"/>
      <c r="F154" s="16">
        <f t="shared" ref="F154:N154" si="44">SUBTOTAL(9,F152:F153)</f>
        <v>424.00551000000002</v>
      </c>
      <c r="G154" s="16">
        <f t="shared" si="44"/>
        <v>6.6243611946194072</v>
      </c>
      <c r="H154" s="16">
        <f t="shared" si="44"/>
        <v>116.374339245535</v>
      </c>
      <c r="I154" s="16">
        <f t="shared" si="44"/>
        <v>35.022129559845602</v>
      </c>
      <c r="J154" s="16">
        <f t="shared" si="44"/>
        <v>55.754912053127796</v>
      </c>
      <c r="K154" s="16">
        <f t="shared" si="44"/>
        <v>185.76184022389143</v>
      </c>
      <c r="L154" s="16">
        <f t="shared" si="44"/>
        <v>24.312503907198092</v>
      </c>
      <c r="M154" s="16">
        <f t="shared" si="44"/>
        <v>0.15542381578274206</v>
      </c>
      <c r="N154" s="17">
        <f t="shared" si="44"/>
        <v>0</v>
      </c>
    </row>
    <row r="155" spans="1:14" ht="12.75" outlineLevel="2" x14ac:dyDescent="0.2">
      <c r="A155" s="18">
        <v>5121600</v>
      </c>
      <c r="B155" s="18" t="s">
        <v>109</v>
      </c>
      <c r="C155" s="18" t="s">
        <v>16</v>
      </c>
      <c r="D155" s="18" t="s">
        <v>17</v>
      </c>
      <c r="E155" s="18" t="s">
        <v>18</v>
      </c>
      <c r="F155" s="19">
        <v>2835.8435800000002</v>
      </c>
      <c r="G155" s="13">
        <v>0</v>
      </c>
      <c r="H155" s="13">
        <v>0</v>
      </c>
      <c r="I155" s="13">
        <v>0</v>
      </c>
      <c r="J155" s="13">
        <v>594.44103848134068</v>
      </c>
      <c r="K155" s="13">
        <v>1980.5333224752203</v>
      </c>
      <c r="L155" s="13">
        <v>259.21214003360126</v>
      </c>
      <c r="M155" s="13">
        <v>1.6570790098384305</v>
      </c>
      <c r="N155" s="14">
        <v>0</v>
      </c>
    </row>
    <row r="156" spans="1:14" ht="12.75" outlineLevel="2" x14ac:dyDescent="0.2">
      <c r="A156" s="12">
        <v>5121600</v>
      </c>
      <c r="B156" s="12" t="s">
        <v>109</v>
      </c>
      <c r="C156" s="12" t="s">
        <v>16</v>
      </c>
      <c r="D156" s="12" t="s">
        <v>17</v>
      </c>
      <c r="E156" s="12" t="s">
        <v>20</v>
      </c>
      <c r="F156" s="13">
        <v>741.20113000000003</v>
      </c>
      <c r="G156" s="13">
        <v>31.071751761967427</v>
      </c>
      <c r="H156" s="13">
        <v>545.85709840781055</v>
      </c>
      <c r="I156" s="13">
        <v>164.27227983022215</v>
      </c>
      <c r="J156" s="13">
        <v>0</v>
      </c>
      <c r="K156" s="13">
        <v>0</v>
      </c>
      <c r="L156" s="13">
        <v>0</v>
      </c>
      <c r="M156" s="13">
        <v>0</v>
      </c>
      <c r="N156" s="14">
        <v>0</v>
      </c>
    </row>
    <row r="157" spans="1:14" ht="13.5" outlineLevel="1" thickBot="1" x14ac:dyDescent="0.25">
      <c r="A157" s="15" t="s">
        <v>110</v>
      </c>
      <c r="B157" s="15"/>
      <c r="C157" s="15"/>
      <c r="D157" s="15"/>
      <c r="E157" s="15"/>
      <c r="F157" s="16">
        <f t="shared" ref="F157:N157" si="45">SUBTOTAL(9,F155:F156)</f>
        <v>3577.0447100000001</v>
      </c>
      <c r="G157" s="16">
        <f t="shared" si="45"/>
        <v>31.071751761967427</v>
      </c>
      <c r="H157" s="16">
        <f t="shared" si="45"/>
        <v>545.85709840781055</v>
      </c>
      <c r="I157" s="16">
        <f t="shared" si="45"/>
        <v>164.27227983022215</v>
      </c>
      <c r="J157" s="16">
        <f t="shared" si="45"/>
        <v>594.44103848134068</v>
      </c>
      <c r="K157" s="16">
        <f t="shared" si="45"/>
        <v>1980.5333224752203</v>
      </c>
      <c r="L157" s="16">
        <f t="shared" si="45"/>
        <v>259.21214003360126</v>
      </c>
      <c r="M157" s="16">
        <f t="shared" si="45"/>
        <v>1.6570790098384305</v>
      </c>
      <c r="N157" s="17">
        <f t="shared" si="45"/>
        <v>0</v>
      </c>
    </row>
    <row r="158" spans="1:14" ht="12.75" outlineLevel="2" x14ac:dyDescent="0.2">
      <c r="A158" s="18">
        <v>5121700</v>
      </c>
      <c r="B158" s="18" t="s">
        <v>111</v>
      </c>
      <c r="C158" s="18" t="s">
        <v>16</v>
      </c>
      <c r="D158" s="18" t="s">
        <v>17</v>
      </c>
      <c r="E158" s="18" t="s">
        <v>18</v>
      </c>
      <c r="F158" s="19">
        <v>421.27129000000002</v>
      </c>
      <c r="G158" s="13">
        <v>0</v>
      </c>
      <c r="H158" s="13">
        <v>0</v>
      </c>
      <c r="I158" s="13">
        <v>0</v>
      </c>
      <c r="J158" s="13">
        <v>88.30562619041703</v>
      </c>
      <c r="K158" s="13">
        <v>294.21292257844561</v>
      </c>
      <c r="L158" s="13">
        <v>38.506578213885781</v>
      </c>
      <c r="M158" s="13">
        <v>0.24616301725166317</v>
      </c>
      <c r="N158" s="14">
        <v>0</v>
      </c>
    </row>
    <row r="159" spans="1:14" ht="12.75" outlineLevel="2" x14ac:dyDescent="0.2">
      <c r="A159" s="12">
        <v>5121700</v>
      </c>
      <c r="B159" s="12" t="s">
        <v>111</v>
      </c>
      <c r="C159" s="12" t="s">
        <v>16</v>
      </c>
      <c r="D159" s="12" t="s">
        <v>17</v>
      </c>
      <c r="E159" s="12" t="s">
        <v>20</v>
      </c>
      <c r="F159" s="13">
        <v>170.18761000000001</v>
      </c>
      <c r="G159" s="13">
        <v>7.1344024676305136</v>
      </c>
      <c r="H159" s="13">
        <v>125.33455659944836</v>
      </c>
      <c r="I159" s="13">
        <v>37.718650932921157</v>
      </c>
      <c r="J159" s="13">
        <v>0</v>
      </c>
      <c r="K159" s="13">
        <v>0</v>
      </c>
      <c r="L159" s="13">
        <v>0</v>
      </c>
      <c r="M159" s="13">
        <v>0</v>
      </c>
      <c r="N159" s="14">
        <v>0</v>
      </c>
    </row>
    <row r="160" spans="1:14" ht="13.5" outlineLevel="1" thickBot="1" x14ac:dyDescent="0.25">
      <c r="A160" s="15" t="s">
        <v>112</v>
      </c>
      <c r="B160" s="15"/>
      <c r="C160" s="15"/>
      <c r="D160" s="15"/>
      <c r="E160" s="15"/>
      <c r="F160" s="16">
        <f t="shared" ref="F160:N160" si="46">SUBTOTAL(9,F158:F159)</f>
        <v>591.45890000000009</v>
      </c>
      <c r="G160" s="16">
        <f t="shared" si="46"/>
        <v>7.1344024676305136</v>
      </c>
      <c r="H160" s="16">
        <f t="shared" si="46"/>
        <v>125.33455659944836</v>
      </c>
      <c r="I160" s="16">
        <f t="shared" si="46"/>
        <v>37.718650932921157</v>
      </c>
      <c r="J160" s="16">
        <f t="shared" si="46"/>
        <v>88.30562619041703</v>
      </c>
      <c r="K160" s="16">
        <f t="shared" si="46"/>
        <v>294.21292257844561</v>
      </c>
      <c r="L160" s="16">
        <f t="shared" si="46"/>
        <v>38.506578213885781</v>
      </c>
      <c r="M160" s="16">
        <f t="shared" si="46"/>
        <v>0.24616301725166317</v>
      </c>
      <c r="N160" s="17">
        <f t="shared" si="46"/>
        <v>0</v>
      </c>
    </row>
    <row r="161" spans="1:14" ht="12.75" outlineLevel="2" x14ac:dyDescent="0.2">
      <c r="A161" s="18">
        <v>5121800</v>
      </c>
      <c r="B161" s="18" t="s">
        <v>113</v>
      </c>
      <c r="C161" s="18" t="s">
        <v>16</v>
      </c>
      <c r="D161" s="18" t="s">
        <v>17</v>
      </c>
      <c r="E161" s="18" t="s">
        <v>18</v>
      </c>
      <c r="F161" s="19">
        <v>2908.4534199999998</v>
      </c>
      <c r="G161" s="13">
        <v>0</v>
      </c>
      <c r="H161" s="13">
        <v>0</v>
      </c>
      <c r="I161" s="13">
        <v>0</v>
      </c>
      <c r="J161" s="13">
        <v>609.66129569085979</v>
      </c>
      <c r="K161" s="13">
        <v>2031.2435269003859</v>
      </c>
      <c r="L161" s="13">
        <v>265.84909002147657</v>
      </c>
      <c r="M161" s="13">
        <v>1.6995073872779669</v>
      </c>
      <c r="N161" s="14">
        <v>0</v>
      </c>
    </row>
    <row r="162" spans="1:14" ht="12.75" outlineLevel="2" x14ac:dyDescent="0.2">
      <c r="A162" s="12">
        <v>5121800</v>
      </c>
      <c r="B162" s="12" t="s">
        <v>113</v>
      </c>
      <c r="C162" s="12" t="s">
        <v>16</v>
      </c>
      <c r="D162" s="12" t="s">
        <v>17</v>
      </c>
      <c r="E162" s="12" t="s">
        <v>20</v>
      </c>
      <c r="F162" s="13">
        <v>1990.28566</v>
      </c>
      <c r="G162" s="13">
        <v>83.434387050817776</v>
      </c>
      <c r="H162" s="13">
        <v>1465.7446021031756</v>
      </c>
      <c r="I162" s="13">
        <v>441.10667084600692</v>
      </c>
      <c r="J162" s="13">
        <v>0</v>
      </c>
      <c r="K162" s="13">
        <v>0</v>
      </c>
      <c r="L162" s="13">
        <v>0</v>
      </c>
      <c r="M162" s="13">
        <v>0</v>
      </c>
      <c r="N162" s="14">
        <v>0</v>
      </c>
    </row>
    <row r="163" spans="1:14" ht="13.5" outlineLevel="1" thickBot="1" x14ac:dyDescent="0.25">
      <c r="A163" s="15" t="s">
        <v>114</v>
      </c>
      <c r="B163" s="15"/>
      <c r="C163" s="15"/>
      <c r="D163" s="15"/>
      <c r="E163" s="15"/>
      <c r="F163" s="16">
        <f t="shared" ref="F163:N163" si="47">SUBTOTAL(9,F161:F162)</f>
        <v>4898.7390799999994</v>
      </c>
      <c r="G163" s="16">
        <f t="shared" si="47"/>
        <v>83.434387050817776</v>
      </c>
      <c r="H163" s="16">
        <f t="shared" si="47"/>
        <v>1465.7446021031756</v>
      </c>
      <c r="I163" s="16">
        <f t="shared" si="47"/>
        <v>441.10667084600692</v>
      </c>
      <c r="J163" s="16">
        <f t="shared" si="47"/>
        <v>609.66129569085979</v>
      </c>
      <c r="K163" s="16">
        <f t="shared" si="47"/>
        <v>2031.2435269003859</v>
      </c>
      <c r="L163" s="16">
        <f t="shared" si="47"/>
        <v>265.84909002147657</v>
      </c>
      <c r="M163" s="16">
        <f t="shared" si="47"/>
        <v>1.6995073872779669</v>
      </c>
      <c r="N163" s="17">
        <f t="shared" si="47"/>
        <v>0</v>
      </c>
    </row>
    <row r="164" spans="1:14" ht="12.75" outlineLevel="2" x14ac:dyDescent="0.2">
      <c r="A164" s="18">
        <v>5121900</v>
      </c>
      <c r="B164" s="18" t="s">
        <v>115</v>
      </c>
      <c r="C164" s="18" t="s">
        <v>16</v>
      </c>
      <c r="D164" s="18" t="s">
        <v>17</v>
      </c>
      <c r="E164" s="18" t="s">
        <v>18</v>
      </c>
      <c r="F164" s="19">
        <v>28.981750000000002</v>
      </c>
      <c r="G164" s="13">
        <v>0</v>
      </c>
      <c r="H164" s="13">
        <v>0</v>
      </c>
      <c r="I164" s="13">
        <v>0</v>
      </c>
      <c r="J164" s="13">
        <v>6.0750676407217759</v>
      </c>
      <c r="K164" s="13">
        <v>20.240651502593177</v>
      </c>
      <c r="L164" s="13">
        <v>2.6490958430855427</v>
      </c>
      <c r="M164" s="13">
        <v>1.6935013599510638E-2</v>
      </c>
      <c r="N164" s="14">
        <v>0</v>
      </c>
    </row>
    <row r="165" spans="1:14" ht="13.5" outlineLevel="1" thickBot="1" x14ac:dyDescent="0.25">
      <c r="A165" s="15" t="s">
        <v>116</v>
      </c>
      <c r="B165" s="15"/>
      <c r="C165" s="15"/>
      <c r="D165" s="15"/>
      <c r="E165" s="15"/>
      <c r="F165" s="16">
        <f t="shared" ref="F165:N165" si="48">SUBTOTAL(9,F164:F164)</f>
        <v>28.981750000000002</v>
      </c>
      <c r="G165" s="16">
        <f t="shared" si="48"/>
        <v>0</v>
      </c>
      <c r="H165" s="16">
        <f t="shared" si="48"/>
        <v>0</v>
      </c>
      <c r="I165" s="16">
        <f t="shared" si="48"/>
        <v>0</v>
      </c>
      <c r="J165" s="16">
        <f t="shared" si="48"/>
        <v>6.0750676407217759</v>
      </c>
      <c r="K165" s="16">
        <f t="shared" si="48"/>
        <v>20.240651502593177</v>
      </c>
      <c r="L165" s="16">
        <f t="shared" si="48"/>
        <v>2.6490958430855427</v>
      </c>
      <c r="M165" s="16">
        <f t="shared" si="48"/>
        <v>1.6935013599510638E-2</v>
      </c>
      <c r="N165" s="17">
        <f t="shared" si="48"/>
        <v>0</v>
      </c>
    </row>
    <row r="166" spans="1:14" ht="12.75" outlineLevel="2" x14ac:dyDescent="0.2">
      <c r="A166" s="18">
        <v>5122000</v>
      </c>
      <c r="B166" s="18" t="s">
        <v>117</v>
      </c>
      <c r="C166" s="18" t="s">
        <v>16</v>
      </c>
      <c r="D166" s="18" t="s">
        <v>17</v>
      </c>
      <c r="E166" s="18" t="s">
        <v>18</v>
      </c>
      <c r="F166" s="19">
        <v>679.69278999999995</v>
      </c>
      <c r="G166" s="13">
        <v>0</v>
      </c>
      <c r="H166" s="13">
        <v>0</v>
      </c>
      <c r="I166" s="13">
        <v>0</v>
      </c>
      <c r="J166" s="13">
        <v>142.47516710208669</v>
      </c>
      <c r="K166" s="13">
        <v>474.69269078696925</v>
      </c>
      <c r="L166" s="13">
        <v>62.127764698964505</v>
      </c>
      <c r="M166" s="13">
        <v>0.39716741197958461</v>
      </c>
      <c r="N166" s="14">
        <v>0</v>
      </c>
    </row>
    <row r="167" spans="1:14" ht="12.75" outlineLevel="2" x14ac:dyDescent="0.2">
      <c r="A167" s="12">
        <v>5122000</v>
      </c>
      <c r="B167" s="12" t="s">
        <v>117</v>
      </c>
      <c r="C167" s="12" t="s">
        <v>16</v>
      </c>
      <c r="D167" s="12" t="s">
        <v>17</v>
      </c>
      <c r="E167" s="12" t="s">
        <v>20</v>
      </c>
      <c r="F167" s="13">
        <v>57.98451</v>
      </c>
      <c r="G167" s="13">
        <v>2.4307576281748489</v>
      </c>
      <c r="H167" s="13">
        <v>42.702655325415755</v>
      </c>
      <c r="I167" s="13">
        <v>12.851097046409407</v>
      </c>
      <c r="J167" s="13">
        <v>0</v>
      </c>
      <c r="K167" s="13">
        <v>0</v>
      </c>
      <c r="L167" s="13">
        <v>0</v>
      </c>
      <c r="M167" s="13">
        <v>0</v>
      </c>
      <c r="N167" s="14">
        <v>0</v>
      </c>
    </row>
    <row r="168" spans="1:14" ht="13.5" outlineLevel="1" thickBot="1" x14ac:dyDescent="0.25">
      <c r="A168" s="15" t="s">
        <v>118</v>
      </c>
      <c r="B168" s="15"/>
      <c r="C168" s="15"/>
      <c r="D168" s="15"/>
      <c r="E168" s="15"/>
      <c r="F168" s="16">
        <f t="shared" ref="F168:N168" si="49">SUBTOTAL(9,F166:F167)</f>
        <v>737.67729999999995</v>
      </c>
      <c r="G168" s="16">
        <f t="shared" si="49"/>
        <v>2.4307576281748489</v>
      </c>
      <c r="H168" s="16">
        <f t="shared" si="49"/>
        <v>42.702655325415755</v>
      </c>
      <c r="I168" s="16">
        <f t="shared" si="49"/>
        <v>12.851097046409407</v>
      </c>
      <c r="J168" s="16">
        <f t="shared" si="49"/>
        <v>142.47516710208669</v>
      </c>
      <c r="K168" s="16">
        <f t="shared" si="49"/>
        <v>474.69269078696925</v>
      </c>
      <c r="L168" s="16">
        <f t="shared" si="49"/>
        <v>62.127764698964505</v>
      </c>
      <c r="M168" s="16">
        <f t="shared" si="49"/>
        <v>0.39716741197958461</v>
      </c>
      <c r="N168" s="17">
        <f t="shared" si="49"/>
        <v>0</v>
      </c>
    </row>
    <row r="169" spans="1:14" ht="12.75" outlineLevel="2" x14ac:dyDescent="0.2">
      <c r="A169" s="18">
        <v>5122100</v>
      </c>
      <c r="B169" s="18" t="s">
        <v>119</v>
      </c>
      <c r="C169" s="18" t="s">
        <v>16</v>
      </c>
      <c r="D169" s="18" t="s">
        <v>17</v>
      </c>
      <c r="E169" s="18" t="s">
        <v>18</v>
      </c>
      <c r="F169" s="19">
        <v>1675.96093</v>
      </c>
      <c r="G169" s="13">
        <v>0</v>
      </c>
      <c r="H169" s="13">
        <v>0</v>
      </c>
      <c r="I169" s="13">
        <v>0</v>
      </c>
      <c r="J169" s="13">
        <v>351.30991099422818</v>
      </c>
      <c r="K169" s="13">
        <v>1170.4793918963471</v>
      </c>
      <c r="L169" s="13">
        <v>153.19230663561655</v>
      </c>
      <c r="M169" s="13">
        <v>0.97932047380846543</v>
      </c>
      <c r="N169" s="14">
        <v>0</v>
      </c>
    </row>
    <row r="170" spans="1:14" ht="12.75" outlineLevel="2" x14ac:dyDescent="0.2">
      <c r="A170" s="12">
        <v>5122100</v>
      </c>
      <c r="B170" s="12" t="s">
        <v>119</v>
      </c>
      <c r="C170" s="12" t="s">
        <v>16</v>
      </c>
      <c r="D170" s="12" t="s">
        <v>17</v>
      </c>
      <c r="E170" s="12" t="s">
        <v>20</v>
      </c>
      <c r="F170" s="13">
        <v>114.91988000000001</v>
      </c>
      <c r="G170" s="13">
        <v>4.8175344577187644</v>
      </c>
      <c r="H170" s="13">
        <v>84.632672168448778</v>
      </c>
      <c r="I170" s="13">
        <v>25.469673373832485</v>
      </c>
      <c r="J170" s="13">
        <v>0</v>
      </c>
      <c r="K170" s="13">
        <v>0</v>
      </c>
      <c r="L170" s="13">
        <v>0</v>
      </c>
      <c r="M170" s="13">
        <v>0</v>
      </c>
      <c r="N170" s="14">
        <v>0</v>
      </c>
    </row>
    <row r="171" spans="1:14" ht="12.75" outlineLevel="2" x14ac:dyDescent="0.2">
      <c r="A171" s="12">
        <v>5122100</v>
      </c>
      <c r="B171" s="12" t="s">
        <v>119</v>
      </c>
      <c r="C171" s="12" t="s">
        <v>16</v>
      </c>
      <c r="D171" s="12" t="s">
        <v>17</v>
      </c>
      <c r="E171" s="12" t="s">
        <v>21</v>
      </c>
      <c r="F171" s="13">
        <v>4.18</v>
      </c>
      <c r="G171" s="13">
        <v>6.3980381956126237E-2</v>
      </c>
      <c r="H171" s="13">
        <v>1.1117744105419247</v>
      </c>
      <c r="I171" s="13">
        <v>0.33351289740295548</v>
      </c>
      <c r="J171" s="13">
        <v>0.5810358281442638</v>
      </c>
      <c r="K171" s="13">
        <v>1.8483669174760038</v>
      </c>
      <c r="L171" s="13">
        <v>0.23972612165093099</v>
      </c>
      <c r="M171" s="13">
        <v>1.6034428277944758E-3</v>
      </c>
      <c r="N171" s="14">
        <v>0</v>
      </c>
    </row>
    <row r="172" spans="1:14" ht="13.5" outlineLevel="1" thickBot="1" x14ac:dyDescent="0.25">
      <c r="A172" s="15" t="s">
        <v>120</v>
      </c>
      <c r="B172" s="15"/>
      <c r="C172" s="15"/>
      <c r="D172" s="15"/>
      <c r="E172" s="15"/>
      <c r="F172" s="16">
        <f t="shared" ref="F172:N172" si="50">SUBTOTAL(9,F169:F171)</f>
        <v>1795.0608099999999</v>
      </c>
      <c r="G172" s="16">
        <f t="shared" si="50"/>
        <v>4.8815148396748906</v>
      </c>
      <c r="H172" s="16">
        <f t="shared" si="50"/>
        <v>85.744446578990704</v>
      </c>
      <c r="I172" s="16">
        <f t="shared" si="50"/>
        <v>25.80318627123544</v>
      </c>
      <c r="J172" s="16">
        <f t="shared" si="50"/>
        <v>351.89094682237243</v>
      </c>
      <c r="K172" s="16">
        <f t="shared" si="50"/>
        <v>1172.327758813823</v>
      </c>
      <c r="L172" s="16">
        <f t="shared" si="50"/>
        <v>153.43203275726748</v>
      </c>
      <c r="M172" s="16">
        <f t="shared" si="50"/>
        <v>0.98092391663625988</v>
      </c>
      <c r="N172" s="17">
        <f t="shared" si="50"/>
        <v>0</v>
      </c>
    </row>
    <row r="173" spans="1:14" ht="12.75" outlineLevel="2" x14ac:dyDescent="0.2">
      <c r="A173" s="18">
        <v>5122200</v>
      </c>
      <c r="B173" s="18" t="s">
        <v>121</v>
      </c>
      <c r="C173" s="18" t="s">
        <v>16</v>
      </c>
      <c r="D173" s="18" t="s">
        <v>17</v>
      </c>
      <c r="E173" s="18" t="s">
        <v>18</v>
      </c>
      <c r="F173" s="19">
        <v>4064.6740100000002</v>
      </c>
      <c r="G173" s="13">
        <v>0</v>
      </c>
      <c r="H173" s="13">
        <v>0</v>
      </c>
      <c r="I173" s="13">
        <v>0</v>
      </c>
      <c r="J173" s="13">
        <v>852.02479312787591</v>
      </c>
      <c r="K173" s="13">
        <v>2838.7399003875867</v>
      </c>
      <c r="L173" s="13">
        <v>371.53419042634914</v>
      </c>
      <c r="M173" s="13">
        <v>2.3751260581892892</v>
      </c>
      <c r="N173" s="14">
        <v>0</v>
      </c>
    </row>
    <row r="174" spans="1:14" ht="12.75" outlineLevel="2" x14ac:dyDescent="0.2">
      <c r="A174" s="12">
        <v>5122200</v>
      </c>
      <c r="B174" s="12" t="s">
        <v>121</v>
      </c>
      <c r="C174" s="12" t="s">
        <v>16</v>
      </c>
      <c r="D174" s="12" t="s">
        <v>17</v>
      </c>
      <c r="E174" s="12" t="s">
        <v>20</v>
      </c>
      <c r="F174" s="13">
        <v>1514.4858999999999</v>
      </c>
      <c r="G174" s="13">
        <v>63.48847570132525</v>
      </c>
      <c r="H174" s="13">
        <v>1115.3421729855449</v>
      </c>
      <c r="I174" s="13">
        <v>335.65525131312984</v>
      </c>
      <c r="J174" s="13">
        <v>0</v>
      </c>
      <c r="K174" s="13">
        <v>0</v>
      </c>
      <c r="L174" s="13">
        <v>0</v>
      </c>
      <c r="M174" s="13">
        <v>0</v>
      </c>
      <c r="N174" s="14">
        <v>0</v>
      </c>
    </row>
    <row r="175" spans="1:14" ht="13.5" outlineLevel="1" thickBot="1" x14ac:dyDescent="0.25">
      <c r="A175" s="15" t="s">
        <v>122</v>
      </c>
      <c r="B175" s="15"/>
      <c r="C175" s="15"/>
      <c r="D175" s="15"/>
      <c r="E175" s="15"/>
      <c r="F175" s="16">
        <f t="shared" ref="F175:N175" si="51">SUBTOTAL(9,F173:F174)</f>
        <v>5579.1599100000003</v>
      </c>
      <c r="G175" s="16">
        <f t="shared" si="51"/>
        <v>63.48847570132525</v>
      </c>
      <c r="H175" s="16">
        <f t="shared" si="51"/>
        <v>1115.3421729855449</v>
      </c>
      <c r="I175" s="16">
        <f t="shared" si="51"/>
        <v>335.65525131312984</v>
      </c>
      <c r="J175" s="16">
        <f t="shared" si="51"/>
        <v>852.02479312787591</v>
      </c>
      <c r="K175" s="16">
        <f t="shared" si="51"/>
        <v>2838.7399003875867</v>
      </c>
      <c r="L175" s="16">
        <f t="shared" si="51"/>
        <v>371.53419042634914</v>
      </c>
      <c r="M175" s="16">
        <f t="shared" si="51"/>
        <v>2.3751260581892892</v>
      </c>
      <c r="N175" s="17">
        <f t="shared" si="51"/>
        <v>0</v>
      </c>
    </row>
    <row r="176" spans="1:14" ht="12.75" outlineLevel="2" x14ac:dyDescent="0.2">
      <c r="A176" s="18">
        <v>5122300</v>
      </c>
      <c r="B176" s="18" t="s">
        <v>123</v>
      </c>
      <c r="C176" s="18" t="s">
        <v>16</v>
      </c>
      <c r="D176" s="18" t="s">
        <v>17</v>
      </c>
      <c r="E176" s="18" t="s">
        <v>18</v>
      </c>
      <c r="F176" s="19">
        <v>719.74665000000005</v>
      </c>
      <c r="G176" s="13">
        <v>0</v>
      </c>
      <c r="H176" s="13">
        <v>0</v>
      </c>
      <c r="I176" s="13">
        <v>0</v>
      </c>
      <c r="J176" s="13">
        <v>150.87113728235533</v>
      </c>
      <c r="K176" s="13">
        <v>502.66602647558915</v>
      </c>
      <c r="L176" s="13">
        <v>65.788914009324657</v>
      </c>
      <c r="M176" s="13">
        <v>0.4205722327310194</v>
      </c>
      <c r="N176" s="14">
        <v>0</v>
      </c>
    </row>
    <row r="177" spans="1:14" ht="12.75" outlineLevel="2" x14ac:dyDescent="0.2">
      <c r="A177" s="12">
        <v>5122300</v>
      </c>
      <c r="B177" s="12" t="s">
        <v>123</v>
      </c>
      <c r="C177" s="12" t="s">
        <v>16</v>
      </c>
      <c r="D177" s="12" t="s">
        <v>17</v>
      </c>
      <c r="E177" s="12" t="s">
        <v>20</v>
      </c>
      <c r="F177" s="13">
        <v>1314.9454699999999</v>
      </c>
      <c r="G177" s="13">
        <v>55.123579242740199</v>
      </c>
      <c r="H177" s="13">
        <v>968.39075085961429</v>
      </c>
      <c r="I177" s="13">
        <v>291.43113989764555</v>
      </c>
      <c r="J177" s="13">
        <v>0</v>
      </c>
      <c r="K177" s="13">
        <v>0</v>
      </c>
      <c r="L177" s="13">
        <v>0</v>
      </c>
      <c r="M177" s="13">
        <v>0</v>
      </c>
      <c r="N177" s="14">
        <v>0</v>
      </c>
    </row>
    <row r="178" spans="1:14" ht="13.5" outlineLevel="1" thickBot="1" x14ac:dyDescent="0.25">
      <c r="A178" s="15" t="s">
        <v>124</v>
      </c>
      <c r="B178" s="15"/>
      <c r="C178" s="15"/>
      <c r="D178" s="15"/>
      <c r="E178" s="15"/>
      <c r="F178" s="16">
        <f t="shared" ref="F178:N178" si="52">SUBTOTAL(9,F176:F177)</f>
        <v>2034.6921199999999</v>
      </c>
      <c r="G178" s="16">
        <f t="shared" si="52"/>
        <v>55.123579242740199</v>
      </c>
      <c r="H178" s="16">
        <f t="shared" si="52"/>
        <v>968.39075085961429</v>
      </c>
      <c r="I178" s="16">
        <f t="shared" si="52"/>
        <v>291.43113989764555</v>
      </c>
      <c r="J178" s="16">
        <f t="shared" si="52"/>
        <v>150.87113728235533</v>
      </c>
      <c r="K178" s="16">
        <f t="shared" si="52"/>
        <v>502.66602647558915</v>
      </c>
      <c r="L178" s="16">
        <f t="shared" si="52"/>
        <v>65.788914009324657</v>
      </c>
      <c r="M178" s="16">
        <f t="shared" si="52"/>
        <v>0.4205722327310194</v>
      </c>
      <c r="N178" s="17">
        <f t="shared" si="52"/>
        <v>0</v>
      </c>
    </row>
    <row r="179" spans="1:14" ht="12.75" outlineLevel="2" x14ac:dyDescent="0.2">
      <c r="A179" s="18">
        <v>5122400</v>
      </c>
      <c r="B179" s="18" t="s">
        <v>125</v>
      </c>
      <c r="C179" s="18" t="s">
        <v>16</v>
      </c>
      <c r="D179" s="18" t="s">
        <v>17</v>
      </c>
      <c r="E179" s="18" t="s">
        <v>18</v>
      </c>
      <c r="F179" s="19">
        <v>280.25412</v>
      </c>
      <c r="G179" s="13">
        <v>0</v>
      </c>
      <c r="H179" s="13">
        <v>0</v>
      </c>
      <c r="I179" s="13">
        <v>0</v>
      </c>
      <c r="J179" s="13">
        <v>58.746029331940179</v>
      </c>
      <c r="K179" s="13">
        <v>195.72751731989712</v>
      </c>
      <c r="L179" s="13">
        <v>25.616811417516086</v>
      </c>
      <c r="M179" s="13">
        <v>0.16376193064666161</v>
      </c>
      <c r="N179" s="14">
        <v>0</v>
      </c>
    </row>
    <row r="180" spans="1:14" ht="12.75" outlineLevel="2" x14ac:dyDescent="0.2">
      <c r="A180" s="12">
        <v>5122400</v>
      </c>
      <c r="B180" s="12" t="s">
        <v>125</v>
      </c>
      <c r="C180" s="12" t="s">
        <v>16</v>
      </c>
      <c r="D180" s="12" t="s">
        <v>17</v>
      </c>
      <c r="E180" s="12" t="s">
        <v>20</v>
      </c>
      <c r="F180" s="13">
        <v>28.579339999999998</v>
      </c>
      <c r="G180" s="13">
        <v>1.1980690828154379</v>
      </c>
      <c r="H180" s="13">
        <v>21.047236674895888</v>
      </c>
      <c r="I180" s="13">
        <v>6.3340342422886762</v>
      </c>
      <c r="J180" s="13">
        <v>0</v>
      </c>
      <c r="K180" s="13">
        <v>0</v>
      </c>
      <c r="L180" s="13">
        <v>0</v>
      </c>
      <c r="M180" s="13">
        <v>0</v>
      </c>
      <c r="N180" s="14">
        <v>0</v>
      </c>
    </row>
    <row r="181" spans="1:14" ht="13.5" outlineLevel="1" thickBot="1" x14ac:dyDescent="0.25">
      <c r="A181" s="15" t="s">
        <v>126</v>
      </c>
      <c r="B181" s="15"/>
      <c r="C181" s="15"/>
      <c r="D181" s="15"/>
      <c r="E181" s="15"/>
      <c r="F181" s="16">
        <f t="shared" ref="F181:N181" si="53">SUBTOTAL(9,F179:F180)</f>
        <v>308.83346</v>
      </c>
      <c r="G181" s="16">
        <f t="shared" si="53"/>
        <v>1.1980690828154379</v>
      </c>
      <c r="H181" s="16">
        <f t="shared" si="53"/>
        <v>21.047236674895888</v>
      </c>
      <c r="I181" s="16">
        <f t="shared" si="53"/>
        <v>6.3340342422886762</v>
      </c>
      <c r="J181" s="16">
        <f t="shared" si="53"/>
        <v>58.746029331940179</v>
      </c>
      <c r="K181" s="16">
        <f t="shared" si="53"/>
        <v>195.72751731989712</v>
      </c>
      <c r="L181" s="16">
        <f t="shared" si="53"/>
        <v>25.616811417516086</v>
      </c>
      <c r="M181" s="16">
        <f t="shared" si="53"/>
        <v>0.16376193064666161</v>
      </c>
      <c r="N181" s="17">
        <f t="shared" si="53"/>
        <v>0</v>
      </c>
    </row>
    <row r="182" spans="1:14" ht="12.75" outlineLevel="2" x14ac:dyDescent="0.2">
      <c r="A182" s="18">
        <v>5122500</v>
      </c>
      <c r="B182" s="18" t="s">
        <v>127</v>
      </c>
      <c r="C182" s="18" t="s">
        <v>16</v>
      </c>
      <c r="D182" s="18" t="s">
        <v>17</v>
      </c>
      <c r="E182" s="18" t="s">
        <v>18</v>
      </c>
      <c r="F182" s="19">
        <v>88.069680000000005</v>
      </c>
      <c r="G182" s="13">
        <v>0</v>
      </c>
      <c r="H182" s="13">
        <v>0</v>
      </c>
      <c r="I182" s="13">
        <v>0</v>
      </c>
      <c r="J182" s="13">
        <v>18.46090257133271</v>
      </c>
      <c r="K182" s="13">
        <v>61.507248555553076</v>
      </c>
      <c r="L182" s="13">
        <v>8.0500667899583007</v>
      </c>
      <c r="M182" s="13">
        <v>5.1462083155936061E-2</v>
      </c>
      <c r="N182" s="14">
        <v>0</v>
      </c>
    </row>
    <row r="183" spans="1:14" ht="12.75" outlineLevel="2" x14ac:dyDescent="0.2">
      <c r="A183" s="12">
        <v>5122500</v>
      </c>
      <c r="B183" s="12" t="s">
        <v>127</v>
      </c>
      <c r="C183" s="12" t="s">
        <v>16</v>
      </c>
      <c r="D183" s="12" t="s">
        <v>17</v>
      </c>
      <c r="E183" s="12" t="s">
        <v>20</v>
      </c>
      <c r="F183" s="13">
        <v>72.046949999999995</v>
      </c>
      <c r="G183" s="13">
        <v>3.020266503920304</v>
      </c>
      <c r="H183" s="13">
        <v>53.058930274610617</v>
      </c>
      <c r="I183" s="13">
        <v>15.967753221469081</v>
      </c>
      <c r="J183" s="13">
        <v>0</v>
      </c>
      <c r="K183" s="13">
        <v>0</v>
      </c>
      <c r="L183" s="13">
        <v>0</v>
      </c>
      <c r="M183" s="13">
        <v>0</v>
      </c>
      <c r="N183" s="14">
        <v>0</v>
      </c>
    </row>
    <row r="184" spans="1:14" ht="13.5" outlineLevel="1" thickBot="1" x14ac:dyDescent="0.25">
      <c r="A184" s="15" t="s">
        <v>128</v>
      </c>
      <c r="B184" s="15"/>
      <c r="C184" s="15"/>
      <c r="D184" s="15"/>
      <c r="E184" s="15"/>
      <c r="F184" s="16">
        <f t="shared" ref="F184:N184" si="54">SUBTOTAL(9,F182:F183)</f>
        <v>160.11662999999999</v>
      </c>
      <c r="G184" s="16">
        <f t="shared" si="54"/>
        <v>3.020266503920304</v>
      </c>
      <c r="H184" s="16">
        <f t="shared" si="54"/>
        <v>53.058930274610617</v>
      </c>
      <c r="I184" s="16">
        <f t="shared" si="54"/>
        <v>15.967753221469081</v>
      </c>
      <c r="J184" s="16">
        <f t="shared" si="54"/>
        <v>18.46090257133271</v>
      </c>
      <c r="K184" s="16">
        <f t="shared" si="54"/>
        <v>61.507248555553076</v>
      </c>
      <c r="L184" s="16">
        <f t="shared" si="54"/>
        <v>8.0500667899583007</v>
      </c>
      <c r="M184" s="16">
        <f t="shared" si="54"/>
        <v>5.1462083155936061E-2</v>
      </c>
      <c r="N184" s="17">
        <f t="shared" si="54"/>
        <v>0</v>
      </c>
    </row>
    <row r="185" spans="1:14" ht="12.75" outlineLevel="2" x14ac:dyDescent="0.2">
      <c r="A185" s="18">
        <v>5122600</v>
      </c>
      <c r="B185" s="18" t="s">
        <v>129</v>
      </c>
      <c r="C185" s="18" t="s">
        <v>16</v>
      </c>
      <c r="D185" s="18" t="s">
        <v>17</v>
      </c>
      <c r="E185" s="18" t="s">
        <v>18</v>
      </c>
      <c r="F185" s="19">
        <v>700.00735999999995</v>
      </c>
      <c r="G185" s="13">
        <v>0</v>
      </c>
      <c r="H185" s="13">
        <v>0</v>
      </c>
      <c r="I185" s="13">
        <v>0</v>
      </c>
      <c r="J185" s="13">
        <v>146.73344642759938</v>
      </c>
      <c r="K185" s="13">
        <v>488.88024439553448</v>
      </c>
      <c r="L185" s="13">
        <v>63.984631276761576</v>
      </c>
      <c r="M185" s="13">
        <v>0.40903790010463609</v>
      </c>
      <c r="N185" s="14">
        <v>0</v>
      </c>
    </row>
    <row r="186" spans="1:14" ht="12.75" outlineLevel="2" x14ac:dyDescent="0.2">
      <c r="A186" s="12">
        <v>5122600</v>
      </c>
      <c r="B186" s="12" t="s">
        <v>129</v>
      </c>
      <c r="C186" s="12" t="s">
        <v>16</v>
      </c>
      <c r="D186" s="12" t="s">
        <v>17</v>
      </c>
      <c r="E186" s="12" t="s">
        <v>20</v>
      </c>
      <c r="F186" s="13">
        <v>20.529589999999999</v>
      </c>
      <c r="G186" s="13">
        <v>0.86061704230667968</v>
      </c>
      <c r="H186" s="13">
        <v>15.119003432849599</v>
      </c>
      <c r="I186" s="13">
        <v>4.5499695248437222</v>
      </c>
      <c r="J186" s="13">
        <v>0</v>
      </c>
      <c r="K186" s="13">
        <v>0</v>
      </c>
      <c r="L186" s="13">
        <v>0</v>
      </c>
      <c r="M186" s="13">
        <v>0</v>
      </c>
      <c r="N186" s="14">
        <v>0</v>
      </c>
    </row>
    <row r="187" spans="1:14" ht="13.5" outlineLevel="1" thickBot="1" x14ac:dyDescent="0.25">
      <c r="A187" s="15" t="s">
        <v>130</v>
      </c>
      <c r="B187" s="15"/>
      <c r="C187" s="15"/>
      <c r="D187" s="15"/>
      <c r="E187" s="15"/>
      <c r="F187" s="16">
        <f t="shared" ref="F187:N187" si="55">SUBTOTAL(9,F185:F186)</f>
        <v>720.53694999999993</v>
      </c>
      <c r="G187" s="16">
        <f t="shared" si="55"/>
        <v>0.86061704230667968</v>
      </c>
      <c r="H187" s="16">
        <f t="shared" si="55"/>
        <v>15.119003432849599</v>
      </c>
      <c r="I187" s="16">
        <f t="shared" si="55"/>
        <v>4.5499695248437222</v>
      </c>
      <c r="J187" s="16">
        <f t="shared" si="55"/>
        <v>146.73344642759938</v>
      </c>
      <c r="K187" s="16">
        <f t="shared" si="55"/>
        <v>488.88024439553448</v>
      </c>
      <c r="L187" s="16">
        <f t="shared" si="55"/>
        <v>63.984631276761576</v>
      </c>
      <c r="M187" s="16">
        <f t="shared" si="55"/>
        <v>0.40903790010463609</v>
      </c>
      <c r="N187" s="17">
        <f t="shared" si="55"/>
        <v>0</v>
      </c>
    </row>
    <row r="188" spans="1:14" ht="12.75" outlineLevel="2" x14ac:dyDescent="0.2">
      <c r="A188" s="18">
        <v>5122800</v>
      </c>
      <c r="B188" s="18" t="s">
        <v>131</v>
      </c>
      <c r="C188" s="18" t="s">
        <v>16</v>
      </c>
      <c r="D188" s="18" t="s">
        <v>17</v>
      </c>
      <c r="E188" s="18" t="s">
        <v>18</v>
      </c>
      <c r="F188" s="19">
        <v>1569.5553600000001</v>
      </c>
      <c r="G188" s="13">
        <v>0</v>
      </c>
      <c r="H188" s="13">
        <v>0</v>
      </c>
      <c r="I188" s="13">
        <v>0</v>
      </c>
      <c r="J188" s="13">
        <v>329.00549407325013</v>
      </c>
      <c r="K188" s="13">
        <v>1096.1664860054059</v>
      </c>
      <c r="L188" s="13">
        <v>143.46623580938461</v>
      </c>
      <c r="M188" s="13">
        <v>0.91714411195958878</v>
      </c>
      <c r="N188" s="14">
        <v>0</v>
      </c>
    </row>
    <row r="189" spans="1:14" ht="12.75" outlineLevel="2" x14ac:dyDescent="0.2">
      <c r="A189" s="12">
        <v>5122800</v>
      </c>
      <c r="B189" s="12" t="s">
        <v>131</v>
      </c>
      <c r="C189" s="12" t="s">
        <v>16</v>
      </c>
      <c r="D189" s="12" t="s">
        <v>17</v>
      </c>
      <c r="E189" s="12" t="s">
        <v>20</v>
      </c>
      <c r="F189" s="13">
        <v>605.05906000000004</v>
      </c>
      <c r="G189" s="13">
        <v>25.364565908917807</v>
      </c>
      <c r="H189" s="13">
        <v>445.59535797922672</v>
      </c>
      <c r="I189" s="13">
        <v>134.09913611185561</v>
      </c>
      <c r="J189" s="13">
        <v>0</v>
      </c>
      <c r="K189" s="13">
        <v>0</v>
      </c>
      <c r="L189" s="13">
        <v>0</v>
      </c>
      <c r="M189" s="13">
        <v>0</v>
      </c>
      <c r="N189" s="14">
        <v>0</v>
      </c>
    </row>
    <row r="190" spans="1:14" ht="13.5" outlineLevel="1" thickBot="1" x14ac:dyDescent="0.25">
      <c r="A190" s="15" t="s">
        <v>132</v>
      </c>
      <c r="B190" s="15"/>
      <c r="C190" s="15"/>
      <c r="D190" s="15"/>
      <c r="E190" s="15"/>
      <c r="F190" s="16">
        <f t="shared" ref="F190:N190" si="56">SUBTOTAL(9,F188:F189)</f>
        <v>2174.6144199999999</v>
      </c>
      <c r="G190" s="16">
        <f t="shared" si="56"/>
        <v>25.364565908917807</v>
      </c>
      <c r="H190" s="16">
        <f t="shared" si="56"/>
        <v>445.59535797922672</v>
      </c>
      <c r="I190" s="16">
        <f t="shared" si="56"/>
        <v>134.09913611185561</v>
      </c>
      <c r="J190" s="16">
        <f t="shared" si="56"/>
        <v>329.00549407325013</v>
      </c>
      <c r="K190" s="16">
        <f t="shared" si="56"/>
        <v>1096.1664860054059</v>
      </c>
      <c r="L190" s="16">
        <f t="shared" si="56"/>
        <v>143.46623580938461</v>
      </c>
      <c r="M190" s="16">
        <f t="shared" si="56"/>
        <v>0.91714411195958878</v>
      </c>
      <c r="N190" s="17">
        <f t="shared" si="56"/>
        <v>0</v>
      </c>
    </row>
    <row r="191" spans="1:14" ht="12.75" outlineLevel="2" x14ac:dyDescent="0.2">
      <c r="A191" s="18">
        <v>5122900</v>
      </c>
      <c r="B191" s="18" t="s">
        <v>133</v>
      </c>
      <c r="C191" s="18" t="s">
        <v>16</v>
      </c>
      <c r="D191" s="18" t="s">
        <v>17</v>
      </c>
      <c r="E191" s="18" t="s">
        <v>18</v>
      </c>
      <c r="F191" s="19">
        <v>4267.4883900000004</v>
      </c>
      <c r="G191" s="13">
        <v>0</v>
      </c>
      <c r="H191" s="13">
        <v>0</v>
      </c>
      <c r="I191" s="13">
        <v>0</v>
      </c>
      <c r="J191" s="13">
        <v>894.53813607683696</v>
      </c>
      <c r="K191" s="13">
        <v>2980.3840449024797</v>
      </c>
      <c r="L191" s="13">
        <v>390.07257168269052</v>
      </c>
      <c r="M191" s="13">
        <v>2.4936373379938668</v>
      </c>
      <c r="N191" s="14">
        <v>0</v>
      </c>
    </row>
    <row r="192" spans="1:14" ht="12.75" outlineLevel="2" x14ac:dyDescent="0.2">
      <c r="A192" s="12">
        <v>5122900</v>
      </c>
      <c r="B192" s="12" t="s">
        <v>133</v>
      </c>
      <c r="C192" s="12" t="s">
        <v>16</v>
      </c>
      <c r="D192" s="12" t="s">
        <v>17</v>
      </c>
      <c r="E192" s="12" t="s">
        <v>20</v>
      </c>
      <c r="F192" s="13">
        <v>2492.25416</v>
      </c>
      <c r="G192" s="13">
        <v>104.47731317847646</v>
      </c>
      <c r="H192" s="13">
        <v>1835.4189830665734</v>
      </c>
      <c r="I192" s="13">
        <v>552.35786375495036</v>
      </c>
      <c r="J192" s="13">
        <v>0</v>
      </c>
      <c r="K192" s="13">
        <v>0</v>
      </c>
      <c r="L192" s="13">
        <v>0</v>
      </c>
      <c r="M192" s="13">
        <v>0</v>
      </c>
      <c r="N192" s="14">
        <v>0</v>
      </c>
    </row>
    <row r="193" spans="1:14" ht="13.5" outlineLevel="1" thickBot="1" x14ac:dyDescent="0.25">
      <c r="A193" s="15" t="s">
        <v>134</v>
      </c>
      <c r="B193" s="15"/>
      <c r="C193" s="15"/>
      <c r="D193" s="15"/>
      <c r="E193" s="15"/>
      <c r="F193" s="16">
        <f t="shared" ref="F193:N193" si="57">SUBTOTAL(9,F191:F192)</f>
        <v>6759.7425500000008</v>
      </c>
      <c r="G193" s="16">
        <f t="shared" si="57"/>
        <v>104.47731317847646</v>
      </c>
      <c r="H193" s="16">
        <f t="shared" si="57"/>
        <v>1835.4189830665734</v>
      </c>
      <c r="I193" s="16">
        <f t="shared" si="57"/>
        <v>552.35786375495036</v>
      </c>
      <c r="J193" s="16">
        <f t="shared" si="57"/>
        <v>894.53813607683696</v>
      </c>
      <c r="K193" s="16">
        <f t="shared" si="57"/>
        <v>2980.3840449024797</v>
      </c>
      <c r="L193" s="16">
        <f t="shared" si="57"/>
        <v>390.07257168269052</v>
      </c>
      <c r="M193" s="16">
        <f t="shared" si="57"/>
        <v>2.4936373379938668</v>
      </c>
      <c r="N193" s="17">
        <f t="shared" si="57"/>
        <v>0</v>
      </c>
    </row>
    <row r="194" spans="1:14" ht="12.75" outlineLevel="2" x14ac:dyDescent="0.2">
      <c r="A194" s="18">
        <v>5123000</v>
      </c>
      <c r="B194" s="18" t="s">
        <v>135</v>
      </c>
      <c r="C194" s="18" t="s">
        <v>16</v>
      </c>
      <c r="D194" s="18" t="s">
        <v>17</v>
      </c>
      <c r="E194" s="18" t="s">
        <v>18</v>
      </c>
      <c r="F194" s="19">
        <v>1346.5887600000001</v>
      </c>
      <c r="G194" s="13">
        <v>0</v>
      </c>
      <c r="H194" s="13">
        <v>0</v>
      </c>
      <c r="I194" s="13">
        <v>0</v>
      </c>
      <c r="J194" s="13">
        <v>282.26790311957217</v>
      </c>
      <c r="K194" s="13">
        <v>940.44817198647718</v>
      </c>
      <c r="L194" s="13">
        <v>123.08582768334264</v>
      </c>
      <c r="M194" s="13">
        <v>0.7868572106083368</v>
      </c>
      <c r="N194" s="14">
        <v>0</v>
      </c>
    </row>
    <row r="195" spans="1:14" ht="12.75" outlineLevel="2" x14ac:dyDescent="0.2">
      <c r="A195" s="12">
        <v>5123000</v>
      </c>
      <c r="B195" s="12" t="s">
        <v>135</v>
      </c>
      <c r="C195" s="12" t="s">
        <v>16</v>
      </c>
      <c r="D195" s="12" t="s">
        <v>17</v>
      </c>
      <c r="E195" s="12" t="s">
        <v>20</v>
      </c>
      <c r="F195" s="13">
        <v>1106.2725</v>
      </c>
      <c r="G195" s="13">
        <v>46.375839309758085</v>
      </c>
      <c r="H195" s="13">
        <v>814.71367548826402</v>
      </c>
      <c r="I195" s="13">
        <v>245.18298520197808</v>
      </c>
      <c r="J195" s="13">
        <v>0</v>
      </c>
      <c r="K195" s="13">
        <v>0</v>
      </c>
      <c r="L195" s="13">
        <v>0</v>
      </c>
      <c r="M195" s="13">
        <v>0</v>
      </c>
      <c r="N195" s="14">
        <v>0</v>
      </c>
    </row>
    <row r="196" spans="1:14" ht="13.5" outlineLevel="1" thickBot="1" x14ac:dyDescent="0.25">
      <c r="A196" s="15" t="s">
        <v>136</v>
      </c>
      <c r="B196" s="15"/>
      <c r="C196" s="15"/>
      <c r="D196" s="15"/>
      <c r="E196" s="15"/>
      <c r="F196" s="16">
        <f t="shared" ref="F196:N196" si="58">SUBTOTAL(9,F194:F195)</f>
        <v>2452.8612600000001</v>
      </c>
      <c r="G196" s="16">
        <f t="shared" si="58"/>
        <v>46.375839309758085</v>
      </c>
      <c r="H196" s="16">
        <f t="shared" si="58"/>
        <v>814.71367548826402</v>
      </c>
      <c r="I196" s="16">
        <f t="shared" si="58"/>
        <v>245.18298520197808</v>
      </c>
      <c r="J196" s="16">
        <f t="shared" si="58"/>
        <v>282.26790311957217</v>
      </c>
      <c r="K196" s="16">
        <f t="shared" si="58"/>
        <v>940.44817198647718</v>
      </c>
      <c r="L196" s="16">
        <f t="shared" si="58"/>
        <v>123.08582768334264</v>
      </c>
      <c r="M196" s="16">
        <f t="shared" si="58"/>
        <v>0.7868572106083368</v>
      </c>
      <c r="N196" s="17">
        <f t="shared" si="58"/>
        <v>0</v>
      </c>
    </row>
    <row r="197" spans="1:14" ht="12.75" outlineLevel="2" x14ac:dyDescent="0.2">
      <c r="A197" s="18">
        <v>5123100</v>
      </c>
      <c r="B197" s="18" t="s">
        <v>137</v>
      </c>
      <c r="C197" s="18" t="s">
        <v>16</v>
      </c>
      <c r="D197" s="18" t="s">
        <v>17</v>
      </c>
      <c r="E197" s="18" t="s">
        <v>18</v>
      </c>
      <c r="F197" s="19">
        <v>321.43439000000001</v>
      </c>
      <c r="G197" s="13">
        <v>0</v>
      </c>
      <c r="H197" s="13">
        <v>0</v>
      </c>
      <c r="I197" s="13">
        <v>0</v>
      </c>
      <c r="J197" s="13">
        <v>67.378114203046508</v>
      </c>
      <c r="K197" s="13">
        <v>224.4875298744424</v>
      </c>
      <c r="L197" s="13">
        <v>29.380920971774898</v>
      </c>
      <c r="M197" s="13">
        <v>0.18782495073625319</v>
      </c>
      <c r="N197" s="14">
        <v>0</v>
      </c>
    </row>
    <row r="198" spans="1:14" ht="13.5" outlineLevel="1" thickBot="1" x14ac:dyDescent="0.25">
      <c r="A198" s="15" t="s">
        <v>138</v>
      </c>
      <c r="B198" s="15"/>
      <c r="C198" s="15"/>
      <c r="D198" s="15"/>
      <c r="E198" s="15"/>
      <c r="F198" s="16">
        <f t="shared" ref="F198:N198" si="59">SUBTOTAL(9,F197:F197)</f>
        <v>321.43439000000001</v>
      </c>
      <c r="G198" s="16">
        <f t="shared" si="59"/>
        <v>0</v>
      </c>
      <c r="H198" s="16">
        <f t="shared" si="59"/>
        <v>0</v>
      </c>
      <c r="I198" s="16">
        <f t="shared" si="59"/>
        <v>0</v>
      </c>
      <c r="J198" s="16">
        <f t="shared" si="59"/>
        <v>67.378114203046508</v>
      </c>
      <c r="K198" s="16">
        <f t="shared" si="59"/>
        <v>224.4875298744424</v>
      </c>
      <c r="L198" s="16">
        <f t="shared" si="59"/>
        <v>29.380920971774898</v>
      </c>
      <c r="M198" s="16">
        <f t="shared" si="59"/>
        <v>0.18782495073625319</v>
      </c>
      <c r="N198" s="17">
        <f t="shared" si="59"/>
        <v>0</v>
      </c>
    </row>
    <row r="199" spans="1:14" ht="12.75" outlineLevel="2" x14ac:dyDescent="0.2">
      <c r="A199" s="18">
        <v>5123200</v>
      </c>
      <c r="B199" s="18" t="s">
        <v>139</v>
      </c>
      <c r="C199" s="18" t="s">
        <v>16</v>
      </c>
      <c r="D199" s="18" t="s">
        <v>17</v>
      </c>
      <c r="E199" s="18" t="s">
        <v>18</v>
      </c>
      <c r="F199" s="19">
        <v>45.774900000000002</v>
      </c>
      <c r="G199" s="13">
        <v>0</v>
      </c>
      <c r="H199" s="13">
        <v>0</v>
      </c>
      <c r="I199" s="13">
        <v>0</v>
      </c>
      <c r="J199" s="13">
        <v>9.5951974517506784</v>
      </c>
      <c r="K199" s="13">
        <v>31.968870011854094</v>
      </c>
      <c r="L199" s="13">
        <v>4.1840847190958588</v>
      </c>
      <c r="M199" s="13">
        <v>2.6747817299377693E-2</v>
      </c>
      <c r="N199" s="14">
        <v>0</v>
      </c>
    </row>
    <row r="200" spans="1:14" ht="12.75" outlineLevel="2" x14ac:dyDescent="0.2">
      <c r="A200" s="12">
        <v>5123200</v>
      </c>
      <c r="B200" s="12" t="s">
        <v>139</v>
      </c>
      <c r="C200" s="12" t="s">
        <v>16</v>
      </c>
      <c r="D200" s="12" t="s">
        <v>17</v>
      </c>
      <c r="E200" s="12" t="s">
        <v>20</v>
      </c>
      <c r="F200" s="13">
        <v>476.65224000000001</v>
      </c>
      <c r="G200" s="13">
        <v>19.981648001623689</v>
      </c>
      <c r="H200" s="13">
        <v>351.03023746871963</v>
      </c>
      <c r="I200" s="13">
        <v>105.64035452965676</v>
      </c>
      <c r="J200" s="13">
        <v>0</v>
      </c>
      <c r="K200" s="13">
        <v>0</v>
      </c>
      <c r="L200" s="13">
        <v>0</v>
      </c>
      <c r="M200" s="13">
        <v>0</v>
      </c>
      <c r="N200" s="14">
        <v>0</v>
      </c>
    </row>
    <row r="201" spans="1:14" ht="13.5" outlineLevel="1" thickBot="1" x14ac:dyDescent="0.25">
      <c r="A201" s="15" t="s">
        <v>140</v>
      </c>
      <c r="B201" s="15"/>
      <c r="C201" s="15"/>
      <c r="D201" s="15"/>
      <c r="E201" s="15"/>
      <c r="F201" s="16">
        <f t="shared" ref="F201:N201" si="60">SUBTOTAL(9,F199:F200)</f>
        <v>522.42714000000001</v>
      </c>
      <c r="G201" s="16">
        <f t="shared" si="60"/>
        <v>19.981648001623689</v>
      </c>
      <c r="H201" s="16">
        <f t="shared" si="60"/>
        <v>351.03023746871963</v>
      </c>
      <c r="I201" s="16">
        <f t="shared" si="60"/>
        <v>105.64035452965676</v>
      </c>
      <c r="J201" s="16">
        <f t="shared" si="60"/>
        <v>9.5951974517506784</v>
      </c>
      <c r="K201" s="16">
        <f t="shared" si="60"/>
        <v>31.968870011854094</v>
      </c>
      <c r="L201" s="16">
        <f t="shared" si="60"/>
        <v>4.1840847190958588</v>
      </c>
      <c r="M201" s="16">
        <f t="shared" si="60"/>
        <v>2.6747817299377693E-2</v>
      </c>
      <c r="N201" s="17">
        <f t="shared" si="60"/>
        <v>0</v>
      </c>
    </row>
    <row r="202" spans="1:14" ht="12.75" outlineLevel="2" x14ac:dyDescent="0.2">
      <c r="A202" s="18">
        <v>5123300</v>
      </c>
      <c r="B202" s="18" t="s">
        <v>141</v>
      </c>
      <c r="C202" s="18" t="s">
        <v>16</v>
      </c>
      <c r="D202" s="18" t="s">
        <v>17</v>
      </c>
      <c r="E202" s="18" t="s">
        <v>21</v>
      </c>
      <c r="F202" s="19">
        <v>68.787559999999999</v>
      </c>
      <c r="G202" s="13">
        <v>1.052883818810993</v>
      </c>
      <c r="H202" s="13">
        <v>18.295753342492173</v>
      </c>
      <c r="I202" s="13">
        <v>5.4884063255692936</v>
      </c>
      <c r="J202" s="13">
        <v>9.561731313546229</v>
      </c>
      <c r="K202" s="13">
        <v>30.41738043968796</v>
      </c>
      <c r="L202" s="13">
        <v>3.9450179369929939</v>
      </c>
      <c r="M202" s="13">
        <v>2.638682290035459E-2</v>
      </c>
      <c r="N202" s="14">
        <v>0</v>
      </c>
    </row>
    <row r="203" spans="1:14" ht="13.5" outlineLevel="1" thickBot="1" x14ac:dyDescent="0.25">
      <c r="A203" s="15" t="s">
        <v>142</v>
      </c>
      <c r="B203" s="15"/>
      <c r="C203" s="15"/>
      <c r="D203" s="15"/>
      <c r="E203" s="15"/>
      <c r="F203" s="16">
        <f t="shared" ref="F203:N203" si="61">SUBTOTAL(9,F202:F202)</f>
        <v>68.787559999999999</v>
      </c>
      <c r="G203" s="16">
        <f t="shared" si="61"/>
        <v>1.052883818810993</v>
      </c>
      <c r="H203" s="16">
        <f t="shared" si="61"/>
        <v>18.295753342492173</v>
      </c>
      <c r="I203" s="16">
        <f t="shared" si="61"/>
        <v>5.4884063255692936</v>
      </c>
      <c r="J203" s="16">
        <f t="shared" si="61"/>
        <v>9.561731313546229</v>
      </c>
      <c r="K203" s="16">
        <f t="shared" si="61"/>
        <v>30.41738043968796</v>
      </c>
      <c r="L203" s="16">
        <f t="shared" si="61"/>
        <v>3.9450179369929939</v>
      </c>
      <c r="M203" s="16">
        <f t="shared" si="61"/>
        <v>2.638682290035459E-2</v>
      </c>
      <c r="N203" s="17">
        <f t="shared" si="61"/>
        <v>0</v>
      </c>
    </row>
    <row r="204" spans="1:14" ht="12.75" outlineLevel="2" x14ac:dyDescent="0.2">
      <c r="A204" s="18">
        <v>5123400</v>
      </c>
      <c r="B204" s="18" t="s">
        <v>143</v>
      </c>
      <c r="C204" s="18" t="s">
        <v>16</v>
      </c>
      <c r="D204" s="18" t="s">
        <v>17</v>
      </c>
      <c r="E204" s="18" t="s">
        <v>18</v>
      </c>
      <c r="F204" s="19">
        <v>2292.6251600000001</v>
      </c>
      <c r="G204" s="13">
        <v>0</v>
      </c>
      <c r="H204" s="13">
        <v>0</v>
      </c>
      <c r="I204" s="13">
        <v>0</v>
      </c>
      <c r="J204" s="13">
        <v>480.57322010646641</v>
      </c>
      <c r="K204" s="13">
        <v>1601.1533771989932</v>
      </c>
      <c r="L204" s="13">
        <v>209.55890452127036</v>
      </c>
      <c r="M204" s="13">
        <v>1.3396581732704287</v>
      </c>
      <c r="N204" s="14">
        <v>0</v>
      </c>
    </row>
    <row r="205" spans="1:14" ht="12.75" outlineLevel="2" x14ac:dyDescent="0.2">
      <c r="A205" s="12">
        <v>5123400</v>
      </c>
      <c r="B205" s="12" t="s">
        <v>143</v>
      </c>
      <c r="C205" s="12" t="s">
        <v>16</v>
      </c>
      <c r="D205" s="12" t="s">
        <v>17</v>
      </c>
      <c r="E205" s="12" t="s">
        <v>20</v>
      </c>
      <c r="F205" s="13">
        <v>857.75382999999999</v>
      </c>
      <c r="G205" s="13">
        <v>35.957735356713243</v>
      </c>
      <c r="H205" s="13">
        <v>631.6922598215499</v>
      </c>
      <c r="I205" s="13">
        <v>190.10383482173697</v>
      </c>
      <c r="J205" s="13">
        <v>0</v>
      </c>
      <c r="K205" s="13">
        <v>0</v>
      </c>
      <c r="L205" s="13">
        <v>0</v>
      </c>
      <c r="M205" s="13">
        <v>0</v>
      </c>
      <c r="N205" s="14">
        <v>0</v>
      </c>
    </row>
    <row r="206" spans="1:14" ht="13.5" outlineLevel="1" thickBot="1" x14ac:dyDescent="0.25">
      <c r="A206" s="15" t="s">
        <v>144</v>
      </c>
      <c r="B206" s="15"/>
      <c r="C206" s="15"/>
      <c r="D206" s="15"/>
      <c r="E206" s="15"/>
      <c r="F206" s="16">
        <f t="shared" ref="F206:N206" si="62">SUBTOTAL(9,F204:F205)</f>
        <v>3150.3789900000002</v>
      </c>
      <c r="G206" s="16">
        <f t="shared" si="62"/>
        <v>35.957735356713243</v>
      </c>
      <c r="H206" s="16">
        <f t="shared" si="62"/>
        <v>631.6922598215499</v>
      </c>
      <c r="I206" s="16">
        <f t="shared" si="62"/>
        <v>190.10383482173697</v>
      </c>
      <c r="J206" s="16">
        <f t="shared" si="62"/>
        <v>480.57322010646641</v>
      </c>
      <c r="K206" s="16">
        <f t="shared" si="62"/>
        <v>1601.1533771989932</v>
      </c>
      <c r="L206" s="16">
        <f t="shared" si="62"/>
        <v>209.55890452127036</v>
      </c>
      <c r="M206" s="16">
        <f t="shared" si="62"/>
        <v>1.3396581732704287</v>
      </c>
      <c r="N206" s="17">
        <f t="shared" si="62"/>
        <v>0</v>
      </c>
    </row>
    <row r="207" spans="1:14" ht="12.75" outlineLevel="2" x14ac:dyDescent="0.2">
      <c r="A207" s="18">
        <v>5124000</v>
      </c>
      <c r="B207" s="18" t="s">
        <v>145</v>
      </c>
      <c r="C207" s="18" t="s">
        <v>16</v>
      </c>
      <c r="D207" s="18" t="s">
        <v>17</v>
      </c>
      <c r="E207" s="18" t="s">
        <v>18</v>
      </c>
      <c r="F207" s="19">
        <v>677.63576999999998</v>
      </c>
      <c r="G207" s="13">
        <v>0</v>
      </c>
      <c r="H207" s="13">
        <v>0</v>
      </c>
      <c r="I207" s="13">
        <v>0</v>
      </c>
      <c r="J207" s="13">
        <v>142.04398073003125</v>
      </c>
      <c r="K207" s="13">
        <v>473.25608240569954</v>
      </c>
      <c r="L207" s="13">
        <v>61.939741438424896</v>
      </c>
      <c r="M207" s="13">
        <v>0.39596542584436278</v>
      </c>
      <c r="N207" s="14">
        <v>0</v>
      </c>
    </row>
    <row r="208" spans="1:14" ht="12.75" outlineLevel="2" x14ac:dyDescent="0.2">
      <c r="A208" s="12">
        <v>5124000</v>
      </c>
      <c r="B208" s="12" t="s">
        <v>145</v>
      </c>
      <c r="C208" s="12" t="s">
        <v>16</v>
      </c>
      <c r="D208" s="12" t="s">
        <v>17</v>
      </c>
      <c r="E208" s="12" t="s">
        <v>20</v>
      </c>
      <c r="F208" s="13">
        <v>149.01456999999999</v>
      </c>
      <c r="G208" s="13">
        <v>6.2468114801124468</v>
      </c>
      <c r="H208" s="13">
        <v>109.74168482539626</v>
      </c>
      <c r="I208" s="13">
        <v>33.026073694491302</v>
      </c>
      <c r="J208" s="13">
        <v>0</v>
      </c>
      <c r="K208" s="13">
        <v>0</v>
      </c>
      <c r="L208" s="13">
        <v>0</v>
      </c>
      <c r="M208" s="13">
        <v>0</v>
      </c>
      <c r="N208" s="14">
        <v>0</v>
      </c>
    </row>
    <row r="209" spans="1:14" ht="13.5" outlineLevel="1" thickBot="1" x14ac:dyDescent="0.25">
      <c r="A209" s="15" t="s">
        <v>146</v>
      </c>
      <c r="B209" s="15"/>
      <c r="C209" s="15"/>
      <c r="D209" s="15"/>
      <c r="E209" s="15"/>
      <c r="F209" s="16">
        <f t="shared" ref="F209:N209" si="63">SUBTOTAL(9,F207:F208)</f>
        <v>826.65033999999991</v>
      </c>
      <c r="G209" s="16">
        <f t="shared" si="63"/>
        <v>6.2468114801124468</v>
      </c>
      <c r="H209" s="16">
        <f t="shared" si="63"/>
        <v>109.74168482539626</v>
      </c>
      <c r="I209" s="16">
        <f t="shared" si="63"/>
        <v>33.026073694491302</v>
      </c>
      <c r="J209" s="16">
        <f t="shared" si="63"/>
        <v>142.04398073003125</v>
      </c>
      <c r="K209" s="16">
        <f t="shared" si="63"/>
        <v>473.25608240569954</v>
      </c>
      <c r="L209" s="16">
        <f t="shared" si="63"/>
        <v>61.939741438424896</v>
      </c>
      <c r="M209" s="16">
        <f t="shared" si="63"/>
        <v>0.39596542584436278</v>
      </c>
      <c r="N209" s="17">
        <f t="shared" si="63"/>
        <v>0</v>
      </c>
    </row>
    <row r="210" spans="1:14" ht="12.75" outlineLevel="2" x14ac:dyDescent="0.2">
      <c r="A210" s="18">
        <v>5125000</v>
      </c>
      <c r="B210" s="18" t="s">
        <v>147</v>
      </c>
      <c r="C210" s="18" t="s">
        <v>16</v>
      </c>
      <c r="D210" s="18" t="s">
        <v>17</v>
      </c>
      <c r="E210" s="18" t="s">
        <v>18</v>
      </c>
      <c r="F210" s="19">
        <v>1602.51458</v>
      </c>
      <c r="G210" s="13">
        <v>0</v>
      </c>
      <c r="H210" s="13">
        <v>0</v>
      </c>
      <c r="I210" s="13">
        <v>0</v>
      </c>
      <c r="J210" s="13">
        <v>335.91430706368135</v>
      </c>
      <c r="K210" s="13">
        <v>1119.1849747377046</v>
      </c>
      <c r="L210" s="13">
        <v>146.47889490323993</v>
      </c>
      <c r="M210" s="13">
        <v>0.93640329537429845</v>
      </c>
      <c r="N210" s="14">
        <v>0</v>
      </c>
    </row>
    <row r="211" spans="1:14" ht="12.75" outlineLevel="2" x14ac:dyDescent="0.2">
      <c r="A211" s="12">
        <v>5125000</v>
      </c>
      <c r="B211" s="12" t="s">
        <v>147</v>
      </c>
      <c r="C211" s="12" t="s">
        <v>16</v>
      </c>
      <c r="D211" s="12" t="s">
        <v>17</v>
      </c>
      <c r="E211" s="12" t="s">
        <v>20</v>
      </c>
      <c r="F211" s="13">
        <v>1421.9022299999999</v>
      </c>
      <c r="G211" s="13">
        <v>59.60729325972278</v>
      </c>
      <c r="H211" s="13">
        <v>1047.1589883941424</v>
      </c>
      <c r="I211" s="13">
        <v>315.13594834613497</v>
      </c>
      <c r="J211" s="13">
        <v>0</v>
      </c>
      <c r="K211" s="13">
        <v>0</v>
      </c>
      <c r="L211" s="13">
        <v>0</v>
      </c>
      <c r="M211" s="13">
        <v>0</v>
      </c>
      <c r="N211" s="14">
        <v>0</v>
      </c>
    </row>
    <row r="212" spans="1:14" ht="13.5" outlineLevel="1" thickBot="1" x14ac:dyDescent="0.25">
      <c r="A212" s="15" t="s">
        <v>148</v>
      </c>
      <c r="B212" s="15"/>
      <c r="C212" s="15"/>
      <c r="D212" s="15"/>
      <c r="E212" s="15"/>
      <c r="F212" s="16">
        <f t="shared" ref="F212:N212" si="64">SUBTOTAL(9,F210:F211)</f>
        <v>3024.4168099999997</v>
      </c>
      <c r="G212" s="16">
        <f t="shared" si="64"/>
        <v>59.60729325972278</v>
      </c>
      <c r="H212" s="16">
        <f t="shared" si="64"/>
        <v>1047.1589883941424</v>
      </c>
      <c r="I212" s="16">
        <f t="shared" si="64"/>
        <v>315.13594834613497</v>
      </c>
      <c r="J212" s="16">
        <f t="shared" si="64"/>
        <v>335.91430706368135</v>
      </c>
      <c r="K212" s="16">
        <f t="shared" si="64"/>
        <v>1119.1849747377046</v>
      </c>
      <c r="L212" s="16">
        <f t="shared" si="64"/>
        <v>146.47889490323993</v>
      </c>
      <c r="M212" s="16">
        <f t="shared" si="64"/>
        <v>0.93640329537429845</v>
      </c>
      <c r="N212" s="17">
        <f t="shared" si="64"/>
        <v>0</v>
      </c>
    </row>
    <row r="213" spans="1:14" ht="12.75" outlineLevel="2" x14ac:dyDescent="0.2">
      <c r="A213" s="18">
        <v>5126000</v>
      </c>
      <c r="B213" s="18" t="s">
        <v>149</v>
      </c>
      <c r="C213" s="18" t="s">
        <v>16</v>
      </c>
      <c r="D213" s="18" t="s">
        <v>17</v>
      </c>
      <c r="E213" s="18" t="s">
        <v>18</v>
      </c>
      <c r="F213" s="19">
        <v>924.02229999999997</v>
      </c>
      <c r="G213" s="13">
        <v>0</v>
      </c>
      <c r="H213" s="13">
        <v>0</v>
      </c>
      <c r="I213" s="13">
        <v>0</v>
      </c>
      <c r="J213" s="13">
        <v>193.69078727251832</v>
      </c>
      <c r="K213" s="13">
        <v>645.3307117384079</v>
      </c>
      <c r="L213" s="13">
        <v>84.460863607212886</v>
      </c>
      <c r="M213" s="13">
        <v>0.53993738186103657</v>
      </c>
      <c r="N213" s="14">
        <v>0</v>
      </c>
    </row>
    <row r="214" spans="1:14" ht="12.75" outlineLevel="2" x14ac:dyDescent="0.2">
      <c r="A214" s="12">
        <v>5126000</v>
      </c>
      <c r="B214" s="12" t="s">
        <v>149</v>
      </c>
      <c r="C214" s="12" t="s">
        <v>16</v>
      </c>
      <c r="D214" s="12" t="s">
        <v>17</v>
      </c>
      <c r="E214" s="12" t="s">
        <v>20</v>
      </c>
      <c r="F214" s="13">
        <v>679.46265000000005</v>
      </c>
      <c r="G214" s="13">
        <v>28.483624670578358</v>
      </c>
      <c r="H214" s="13">
        <v>500.38983427545736</v>
      </c>
      <c r="I214" s="13">
        <v>150.58919105396438</v>
      </c>
      <c r="J214" s="13">
        <v>0</v>
      </c>
      <c r="K214" s="13">
        <v>0</v>
      </c>
      <c r="L214" s="13">
        <v>0</v>
      </c>
      <c r="M214" s="13">
        <v>0</v>
      </c>
      <c r="N214" s="14">
        <v>0</v>
      </c>
    </row>
    <row r="215" spans="1:14" ht="13.5" outlineLevel="1" thickBot="1" x14ac:dyDescent="0.25">
      <c r="A215" s="15" t="s">
        <v>150</v>
      </c>
      <c r="B215" s="15"/>
      <c r="C215" s="15"/>
      <c r="D215" s="15"/>
      <c r="E215" s="15"/>
      <c r="F215" s="16">
        <f t="shared" ref="F215:N215" si="65">SUBTOTAL(9,F213:F214)</f>
        <v>1603.48495</v>
      </c>
      <c r="G215" s="16">
        <f t="shared" si="65"/>
        <v>28.483624670578358</v>
      </c>
      <c r="H215" s="16">
        <f t="shared" si="65"/>
        <v>500.38983427545736</v>
      </c>
      <c r="I215" s="16">
        <f t="shared" si="65"/>
        <v>150.58919105396438</v>
      </c>
      <c r="J215" s="16">
        <f t="shared" si="65"/>
        <v>193.69078727251832</v>
      </c>
      <c r="K215" s="16">
        <f t="shared" si="65"/>
        <v>645.3307117384079</v>
      </c>
      <c r="L215" s="16">
        <f t="shared" si="65"/>
        <v>84.460863607212886</v>
      </c>
      <c r="M215" s="16">
        <f t="shared" si="65"/>
        <v>0.53993738186103657</v>
      </c>
      <c r="N215" s="17">
        <f t="shared" si="65"/>
        <v>0</v>
      </c>
    </row>
    <row r="216" spans="1:14" ht="12.75" outlineLevel="2" x14ac:dyDescent="0.2">
      <c r="A216" s="18">
        <v>5127000</v>
      </c>
      <c r="B216" s="18" t="s">
        <v>151</v>
      </c>
      <c r="C216" s="18" t="s">
        <v>16</v>
      </c>
      <c r="D216" s="18" t="s">
        <v>17</v>
      </c>
      <c r="E216" s="18" t="s">
        <v>18</v>
      </c>
      <c r="F216" s="19">
        <v>147.90723</v>
      </c>
      <c r="G216" s="13">
        <v>0</v>
      </c>
      <c r="H216" s="13">
        <v>0</v>
      </c>
      <c r="I216" s="13">
        <v>0</v>
      </c>
      <c r="J216" s="13">
        <v>31.003870601388563</v>
      </c>
      <c r="K216" s="13">
        <v>103.29737497369533</v>
      </c>
      <c r="L216" s="13">
        <v>13.519557243965505</v>
      </c>
      <c r="M216" s="13">
        <v>8.6427180950630914E-2</v>
      </c>
      <c r="N216" s="14">
        <v>0</v>
      </c>
    </row>
    <row r="217" spans="1:14" ht="12.75" outlineLevel="2" x14ac:dyDescent="0.2">
      <c r="A217" s="12">
        <v>5127000</v>
      </c>
      <c r="B217" s="12" t="s">
        <v>151</v>
      </c>
      <c r="C217" s="12" t="s">
        <v>16</v>
      </c>
      <c r="D217" s="12" t="s">
        <v>17</v>
      </c>
      <c r="E217" s="12" t="s">
        <v>20</v>
      </c>
      <c r="F217" s="13">
        <v>18.876709999999999</v>
      </c>
      <c r="G217" s="13">
        <v>0.79132697383050143</v>
      </c>
      <c r="H217" s="13">
        <v>13.901741013381484</v>
      </c>
      <c r="I217" s="13">
        <v>4.1836420127880167</v>
      </c>
      <c r="J217" s="13">
        <v>0</v>
      </c>
      <c r="K217" s="13">
        <v>0</v>
      </c>
      <c r="L217" s="13">
        <v>0</v>
      </c>
      <c r="M217" s="13">
        <v>0</v>
      </c>
      <c r="N217" s="14">
        <v>0</v>
      </c>
    </row>
    <row r="218" spans="1:14" ht="13.5" outlineLevel="1" thickBot="1" x14ac:dyDescent="0.25">
      <c r="A218" s="15" t="s">
        <v>152</v>
      </c>
      <c r="B218" s="15"/>
      <c r="C218" s="15"/>
      <c r="D218" s="15"/>
      <c r="E218" s="15"/>
      <c r="F218" s="16">
        <f t="shared" ref="F218:N218" si="66">SUBTOTAL(9,F216:F217)</f>
        <v>166.78394</v>
      </c>
      <c r="G218" s="16">
        <f t="shared" si="66"/>
        <v>0.79132697383050143</v>
      </c>
      <c r="H218" s="16">
        <f t="shared" si="66"/>
        <v>13.901741013381484</v>
      </c>
      <c r="I218" s="16">
        <f t="shared" si="66"/>
        <v>4.1836420127880167</v>
      </c>
      <c r="J218" s="16">
        <f t="shared" si="66"/>
        <v>31.003870601388563</v>
      </c>
      <c r="K218" s="16">
        <f t="shared" si="66"/>
        <v>103.29737497369533</v>
      </c>
      <c r="L218" s="16">
        <f t="shared" si="66"/>
        <v>13.519557243965505</v>
      </c>
      <c r="M218" s="16">
        <f t="shared" si="66"/>
        <v>8.6427180950630914E-2</v>
      </c>
      <c r="N218" s="17">
        <f t="shared" si="66"/>
        <v>0</v>
      </c>
    </row>
    <row r="219" spans="1:14" ht="12.75" outlineLevel="2" x14ac:dyDescent="0.2">
      <c r="A219" s="18">
        <v>5128000</v>
      </c>
      <c r="B219" s="18" t="s">
        <v>153</v>
      </c>
      <c r="C219" s="18" t="s">
        <v>16</v>
      </c>
      <c r="D219" s="18" t="s">
        <v>17</v>
      </c>
      <c r="E219" s="18" t="s">
        <v>18</v>
      </c>
      <c r="F219" s="19">
        <v>4590.4436999999998</v>
      </c>
      <c r="G219" s="13">
        <v>0</v>
      </c>
      <c r="H219" s="13">
        <v>0</v>
      </c>
      <c r="I219" s="13">
        <v>0</v>
      </c>
      <c r="J219" s="13">
        <v>962.23506097544612</v>
      </c>
      <c r="K219" s="13">
        <v>3205.9337746676574</v>
      </c>
      <c r="L219" s="13">
        <v>419.59251334333561</v>
      </c>
      <c r="M219" s="13">
        <v>2.6823510135615662</v>
      </c>
      <c r="N219" s="14">
        <v>0</v>
      </c>
    </row>
    <row r="220" spans="1:14" ht="12.75" outlineLevel="2" x14ac:dyDescent="0.2">
      <c r="A220" s="12">
        <v>5128000</v>
      </c>
      <c r="B220" s="12" t="s">
        <v>153</v>
      </c>
      <c r="C220" s="12" t="s">
        <v>16</v>
      </c>
      <c r="D220" s="12" t="s">
        <v>17</v>
      </c>
      <c r="E220" s="12" t="s">
        <v>20</v>
      </c>
      <c r="F220" s="13">
        <v>3337.9488900000001</v>
      </c>
      <c r="G220" s="13">
        <v>139.92952129500222</v>
      </c>
      <c r="H220" s="13">
        <v>2458.2303264013804</v>
      </c>
      <c r="I220" s="13">
        <v>739.78904230361798</v>
      </c>
      <c r="J220" s="13">
        <v>0</v>
      </c>
      <c r="K220" s="13">
        <v>0</v>
      </c>
      <c r="L220" s="13">
        <v>0</v>
      </c>
      <c r="M220" s="13">
        <v>0</v>
      </c>
      <c r="N220" s="14">
        <v>0</v>
      </c>
    </row>
    <row r="221" spans="1:14" ht="13.5" outlineLevel="1" thickBot="1" x14ac:dyDescent="0.25">
      <c r="A221" s="15" t="s">
        <v>154</v>
      </c>
      <c r="B221" s="15"/>
      <c r="C221" s="15"/>
      <c r="D221" s="15"/>
      <c r="E221" s="15"/>
      <c r="F221" s="16">
        <f t="shared" ref="F221:N221" si="67">SUBTOTAL(9,F219:F220)</f>
        <v>7928.3925899999995</v>
      </c>
      <c r="G221" s="16">
        <f t="shared" si="67"/>
        <v>139.92952129500222</v>
      </c>
      <c r="H221" s="16">
        <f t="shared" si="67"/>
        <v>2458.2303264013804</v>
      </c>
      <c r="I221" s="16">
        <f t="shared" si="67"/>
        <v>739.78904230361798</v>
      </c>
      <c r="J221" s="16">
        <f t="shared" si="67"/>
        <v>962.23506097544612</v>
      </c>
      <c r="K221" s="16">
        <f t="shared" si="67"/>
        <v>3205.9337746676574</v>
      </c>
      <c r="L221" s="16">
        <f t="shared" si="67"/>
        <v>419.59251334333561</v>
      </c>
      <c r="M221" s="16">
        <f t="shared" si="67"/>
        <v>2.6823510135615662</v>
      </c>
      <c r="N221" s="17">
        <f t="shared" si="67"/>
        <v>0</v>
      </c>
    </row>
    <row r="222" spans="1:14" ht="12.75" outlineLevel="2" x14ac:dyDescent="0.2">
      <c r="A222" s="18">
        <v>5129000</v>
      </c>
      <c r="B222" s="18" t="s">
        <v>155</v>
      </c>
      <c r="C222" s="18" t="s">
        <v>16</v>
      </c>
      <c r="D222" s="18" t="s">
        <v>17</v>
      </c>
      <c r="E222" s="18" t="s">
        <v>18</v>
      </c>
      <c r="F222" s="19">
        <v>379.90611000000001</v>
      </c>
      <c r="G222" s="13">
        <v>0</v>
      </c>
      <c r="H222" s="13">
        <v>0</v>
      </c>
      <c r="I222" s="13">
        <v>0</v>
      </c>
      <c r="J222" s="13">
        <v>79.634781038877477</v>
      </c>
      <c r="K222" s="13">
        <v>265.3237701731548</v>
      </c>
      <c r="L222" s="13">
        <v>34.725566839952691</v>
      </c>
      <c r="M222" s="13">
        <v>0.22199194801511929</v>
      </c>
      <c r="N222" s="14">
        <v>0</v>
      </c>
    </row>
    <row r="223" spans="1:14" ht="12.75" outlineLevel="2" x14ac:dyDescent="0.2">
      <c r="A223" s="12">
        <v>5129000</v>
      </c>
      <c r="B223" s="12" t="s">
        <v>155</v>
      </c>
      <c r="C223" s="12" t="s">
        <v>16</v>
      </c>
      <c r="D223" s="12" t="s">
        <v>17</v>
      </c>
      <c r="E223" s="12" t="s">
        <v>21</v>
      </c>
      <c r="F223" s="13">
        <v>1.7380599999999999</v>
      </c>
      <c r="G223" s="13">
        <v>2.6603287718340852E-2</v>
      </c>
      <c r="H223" s="13">
        <v>0.46228005549916212</v>
      </c>
      <c r="I223" s="13">
        <v>0.13867593934454087</v>
      </c>
      <c r="J223" s="13">
        <v>0.24159692140297109</v>
      </c>
      <c r="K223" s="13">
        <v>0.76855803937520173</v>
      </c>
      <c r="L223" s="13">
        <v>9.9679038994406013E-2</v>
      </c>
      <c r="M223" s="13">
        <v>6.6671766537714514E-4</v>
      </c>
      <c r="N223" s="14">
        <v>0</v>
      </c>
    </row>
    <row r="224" spans="1:14" ht="13.5" outlineLevel="1" thickBot="1" x14ac:dyDescent="0.25">
      <c r="A224" s="15" t="s">
        <v>156</v>
      </c>
      <c r="B224" s="15"/>
      <c r="C224" s="15"/>
      <c r="D224" s="15"/>
      <c r="E224" s="15"/>
      <c r="F224" s="16">
        <f t="shared" ref="F224:N224" si="68">SUBTOTAL(9,F222:F223)</f>
        <v>381.64417000000003</v>
      </c>
      <c r="G224" s="16">
        <f t="shared" si="68"/>
        <v>2.6603287718340852E-2</v>
      </c>
      <c r="H224" s="16">
        <f t="shared" si="68"/>
        <v>0.46228005549916212</v>
      </c>
      <c r="I224" s="16">
        <f t="shared" si="68"/>
        <v>0.13867593934454087</v>
      </c>
      <c r="J224" s="16">
        <f t="shared" si="68"/>
        <v>79.87637796028045</v>
      </c>
      <c r="K224" s="16">
        <f t="shared" si="68"/>
        <v>266.09232821252999</v>
      </c>
      <c r="L224" s="16">
        <f t="shared" si="68"/>
        <v>34.825245878947101</v>
      </c>
      <c r="M224" s="16">
        <f t="shared" si="68"/>
        <v>0.22265866568049644</v>
      </c>
      <c r="N224" s="17">
        <f t="shared" si="68"/>
        <v>0</v>
      </c>
    </row>
    <row r="225" spans="1:14" ht="12.75" outlineLevel="2" x14ac:dyDescent="0.2">
      <c r="A225" s="18">
        <v>5129900</v>
      </c>
      <c r="B225" s="18" t="s">
        <v>157</v>
      </c>
      <c r="C225" s="18" t="s">
        <v>16</v>
      </c>
      <c r="D225" s="18" t="s">
        <v>17</v>
      </c>
      <c r="E225" s="18" t="s">
        <v>18</v>
      </c>
      <c r="F225" s="19">
        <v>276.53532000000001</v>
      </c>
      <c r="G225" s="13">
        <v>0</v>
      </c>
      <c r="H225" s="13">
        <v>0</v>
      </c>
      <c r="I225" s="13">
        <v>0</v>
      </c>
      <c r="J225" s="13">
        <v>57.966505612968206</v>
      </c>
      <c r="K225" s="13">
        <v>193.13033340906208</v>
      </c>
      <c r="L225" s="13">
        <v>25.27689206753665</v>
      </c>
      <c r="M225" s="13">
        <v>0.16158891043311827</v>
      </c>
      <c r="N225" s="14">
        <v>0</v>
      </c>
    </row>
    <row r="226" spans="1:14" ht="12.75" outlineLevel="2" x14ac:dyDescent="0.2">
      <c r="A226" s="12">
        <v>5129900</v>
      </c>
      <c r="B226" s="12" t="s">
        <v>157</v>
      </c>
      <c r="C226" s="12" t="s">
        <v>16</v>
      </c>
      <c r="D226" s="12" t="s">
        <v>17</v>
      </c>
      <c r="E226" s="12" t="s">
        <v>20</v>
      </c>
      <c r="F226" s="13">
        <v>7.0850799999999996</v>
      </c>
      <c r="G226" s="13">
        <v>0.29701229270074125</v>
      </c>
      <c r="H226" s="13">
        <v>5.2178026371697648</v>
      </c>
      <c r="I226" s="13">
        <v>1.570265070129494</v>
      </c>
      <c r="J226" s="13">
        <v>0</v>
      </c>
      <c r="K226" s="13">
        <v>0</v>
      </c>
      <c r="L226" s="13">
        <v>0</v>
      </c>
      <c r="M226" s="13">
        <v>0</v>
      </c>
      <c r="N226" s="14">
        <v>0</v>
      </c>
    </row>
    <row r="227" spans="1:14" ht="13.5" outlineLevel="1" thickBot="1" x14ac:dyDescent="0.25">
      <c r="A227" s="15" t="s">
        <v>158</v>
      </c>
      <c r="B227" s="15"/>
      <c r="C227" s="15"/>
      <c r="D227" s="15"/>
      <c r="E227" s="15"/>
      <c r="F227" s="16">
        <f t="shared" ref="F227:N227" si="69">SUBTOTAL(9,F225:F226)</f>
        <v>283.62040000000002</v>
      </c>
      <c r="G227" s="16">
        <f t="shared" si="69"/>
        <v>0.29701229270074125</v>
      </c>
      <c r="H227" s="16">
        <f t="shared" si="69"/>
        <v>5.2178026371697648</v>
      </c>
      <c r="I227" s="16">
        <f t="shared" si="69"/>
        <v>1.570265070129494</v>
      </c>
      <c r="J227" s="16">
        <f t="shared" si="69"/>
        <v>57.966505612968206</v>
      </c>
      <c r="K227" s="16">
        <f t="shared" si="69"/>
        <v>193.13033340906208</v>
      </c>
      <c r="L227" s="16">
        <f t="shared" si="69"/>
        <v>25.27689206753665</v>
      </c>
      <c r="M227" s="16">
        <f t="shared" si="69"/>
        <v>0.16158891043311827</v>
      </c>
      <c r="N227" s="17">
        <f t="shared" si="69"/>
        <v>0</v>
      </c>
    </row>
    <row r="228" spans="1:14" ht="12.75" outlineLevel="2" x14ac:dyDescent="0.2">
      <c r="A228" s="18">
        <v>5130000</v>
      </c>
      <c r="B228" s="18" t="s">
        <v>159</v>
      </c>
      <c r="C228" s="18" t="s">
        <v>16</v>
      </c>
      <c r="D228" s="18" t="s">
        <v>17</v>
      </c>
      <c r="E228" s="18" t="s">
        <v>18</v>
      </c>
      <c r="F228" s="19">
        <v>1517.5818400000001</v>
      </c>
      <c r="G228" s="13">
        <v>0</v>
      </c>
      <c r="H228" s="13">
        <v>0</v>
      </c>
      <c r="I228" s="13">
        <v>0</v>
      </c>
      <c r="J228" s="13">
        <v>318.11096046066956</v>
      </c>
      <c r="K228" s="13">
        <v>1059.8685431384963</v>
      </c>
      <c r="L228" s="13">
        <v>138.71556216881689</v>
      </c>
      <c r="M228" s="13">
        <v>0.88677423201740313</v>
      </c>
      <c r="N228" s="14">
        <v>0</v>
      </c>
    </row>
    <row r="229" spans="1:14" ht="12.75" outlineLevel="2" x14ac:dyDescent="0.2">
      <c r="A229" s="12">
        <v>5130000</v>
      </c>
      <c r="B229" s="12" t="s">
        <v>159</v>
      </c>
      <c r="C229" s="12" t="s">
        <v>16</v>
      </c>
      <c r="D229" s="12" t="s">
        <v>17</v>
      </c>
      <c r="E229" s="12" t="s">
        <v>19</v>
      </c>
      <c r="F229" s="13">
        <v>1755.8397199999999</v>
      </c>
      <c r="G229" s="13">
        <v>73.606223338653564</v>
      </c>
      <c r="H229" s="13">
        <v>1293.0870394495789</v>
      </c>
      <c r="I229" s="13">
        <v>389.14645721176771</v>
      </c>
      <c r="J229" s="13">
        <v>0</v>
      </c>
      <c r="K229" s="13">
        <v>0</v>
      </c>
      <c r="L229" s="13">
        <v>0</v>
      </c>
      <c r="M229" s="13">
        <v>0</v>
      </c>
      <c r="N229" s="14">
        <v>0</v>
      </c>
    </row>
    <row r="230" spans="1:14" ht="12.75" outlineLevel="2" x14ac:dyDescent="0.2">
      <c r="A230" s="12">
        <v>5130000</v>
      </c>
      <c r="B230" s="12" t="s">
        <v>159</v>
      </c>
      <c r="C230" s="12" t="s">
        <v>16</v>
      </c>
      <c r="D230" s="12" t="s">
        <v>17</v>
      </c>
      <c r="E230" s="12" t="s">
        <v>20</v>
      </c>
      <c r="F230" s="13">
        <v>512.97349999999994</v>
      </c>
      <c r="G230" s="13">
        <v>21.504264641997505</v>
      </c>
      <c r="H230" s="13">
        <v>377.77900617892874</v>
      </c>
      <c r="I230" s="13">
        <v>113.69022917907377</v>
      </c>
      <c r="J230" s="13">
        <v>0</v>
      </c>
      <c r="K230" s="13">
        <v>0</v>
      </c>
      <c r="L230" s="13">
        <v>0</v>
      </c>
      <c r="M230" s="13">
        <v>0</v>
      </c>
      <c r="N230" s="14">
        <v>0</v>
      </c>
    </row>
    <row r="231" spans="1:14" ht="13.5" outlineLevel="1" thickBot="1" x14ac:dyDescent="0.25">
      <c r="A231" s="15" t="s">
        <v>160</v>
      </c>
      <c r="B231" s="15"/>
      <c r="C231" s="15"/>
      <c r="D231" s="15"/>
      <c r="E231" s="15"/>
      <c r="F231" s="16">
        <f t="shared" ref="F231:N231" si="70">SUBTOTAL(9,F228:F230)</f>
        <v>3786.3950599999998</v>
      </c>
      <c r="G231" s="16">
        <f t="shared" si="70"/>
        <v>95.110487980651072</v>
      </c>
      <c r="H231" s="16">
        <f t="shared" si="70"/>
        <v>1670.8660456285077</v>
      </c>
      <c r="I231" s="16">
        <f t="shared" si="70"/>
        <v>502.83668639084146</v>
      </c>
      <c r="J231" s="16">
        <f t="shared" si="70"/>
        <v>318.11096046066956</v>
      </c>
      <c r="K231" s="16">
        <f t="shared" si="70"/>
        <v>1059.8685431384963</v>
      </c>
      <c r="L231" s="16">
        <f t="shared" si="70"/>
        <v>138.71556216881689</v>
      </c>
      <c r="M231" s="16">
        <f t="shared" si="70"/>
        <v>0.88677423201740313</v>
      </c>
      <c r="N231" s="17">
        <f t="shared" si="70"/>
        <v>0</v>
      </c>
    </row>
    <row r="232" spans="1:14" ht="12.75" outlineLevel="2" x14ac:dyDescent="0.2">
      <c r="A232" s="18">
        <v>5131000</v>
      </c>
      <c r="B232" s="18" t="s">
        <v>161</v>
      </c>
      <c r="C232" s="18" t="s">
        <v>16</v>
      </c>
      <c r="D232" s="18" t="s">
        <v>17</v>
      </c>
      <c r="E232" s="18" t="s">
        <v>18</v>
      </c>
      <c r="F232" s="19">
        <v>18169.52449</v>
      </c>
      <c r="G232" s="13">
        <v>0</v>
      </c>
      <c r="H232" s="13">
        <v>0</v>
      </c>
      <c r="I232" s="13">
        <v>0</v>
      </c>
      <c r="J232" s="13">
        <v>3808.6413096690439</v>
      </c>
      <c r="K232" s="13">
        <v>12689.468826758977</v>
      </c>
      <c r="L232" s="13">
        <v>1660.7972878552869</v>
      </c>
      <c r="M232" s="13">
        <v>10.617065716693835</v>
      </c>
      <c r="N232" s="14">
        <v>0</v>
      </c>
    </row>
    <row r="233" spans="1:14" ht="12.75" outlineLevel="2" x14ac:dyDescent="0.2">
      <c r="A233" s="12">
        <v>5131000</v>
      </c>
      <c r="B233" s="12" t="s">
        <v>161</v>
      </c>
      <c r="C233" s="12" t="s">
        <v>16</v>
      </c>
      <c r="D233" s="12" t="s">
        <v>17</v>
      </c>
      <c r="E233" s="12" t="s">
        <v>20</v>
      </c>
      <c r="F233" s="13">
        <v>5106.8256300000003</v>
      </c>
      <c r="G233" s="13">
        <v>214.08226707238413</v>
      </c>
      <c r="H233" s="13">
        <v>3760.9184708966095</v>
      </c>
      <c r="I233" s="13">
        <v>1131.8248920310073</v>
      </c>
      <c r="J233" s="13">
        <v>0</v>
      </c>
      <c r="K233" s="13">
        <v>0</v>
      </c>
      <c r="L233" s="13">
        <v>0</v>
      </c>
      <c r="M233" s="13">
        <v>0</v>
      </c>
      <c r="N233" s="14">
        <v>0</v>
      </c>
    </row>
    <row r="234" spans="1:14" ht="12.75" outlineLevel="2" x14ac:dyDescent="0.2">
      <c r="A234" s="12">
        <v>5131000</v>
      </c>
      <c r="B234" s="12" t="s">
        <v>161</v>
      </c>
      <c r="C234" s="12" t="s">
        <v>16</v>
      </c>
      <c r="D234" s="12" t="s">
        <v>17</v>
      </c>
      <c r="E234" s="12" t="s">
        <v>21</v>
      </c>
      <c r="F234" s="13">
        <v>69.116699999999994</v>
      </c>
      <c r="G234" s="13">
        <v>1.0579217381691364</v>
      </c>
      <c r="H234" s="13">
        <v>18.383296268206468</v>
      </c>
      <c r="I234" s="13">
        <v>5.5146676736676685</v>
      </c>
      <c r="J234" s="13">
        <v>9.6074830198800569</v>
      </c>
      <c r="K234" s="13">
        <v>30.562923857682705</v>
      </c>
      <c r="L234" s="13">
        <v>3.9638943617968665</v>
      </c>
      <c r="M234" s="13">
        <v>2.6513080597086711E-2</v>
      </c>
      <c r="N234" s="14">
        <v>0</v>
      </c>
    </row>
    <row r="235" spans="1:14" ht="12.75" outlineLevel="2" x14ac:dyDescent="0.2">
      <c r="A235" s="12">
        <v>5131000</v>
      </c>
      <c r="B235" s="12" t="s">
        <v>161</v>
      </c>
      <c r="C235" s="12" t="s">
        <v>16</v>
      </c>
      <c r="D235" s="12" t="s">
        <v>17</v>
      </c>
      <c r="E235" s="12" t="s">
        <v>18</v>
      </c>
      <c r="F235" s="13">
        <v>93.319280000000006</v>
      </c>
      <c r="G235" s="13">
        <v>0</v>
      </c>
      <c r="H235" s="13">
        <v>0</v>
      </c>
      <c r="I235" s="13">
        <v>0</v>
      </c>
      <c r="J235" s="13">
        <v>19.561308001878935</v>
      </c>
      <c r="K235" s="13">
        <v>65.173532480023241</v>
      </c>
      <c r="L235" s="13">
        <v>8.529909916679836</v>
      </c>
      <c r="M235" s="13">
        <v>5.4529601418014474E-2</v>
      </c>
      <c r="N235" s="14">
        <v>0</v>
      </c>
    </row>
    <row r="236" spans="1:14" ht="13.5" outlineLevel="1" thickBot="1" x14ac:dyDescent="0.25">
      <c r="A236" s="15" t="s">
        <v>162</v>
      </c>
      <c r="B236" s="15"/>
      <c r="C236" s="15"/>
      <c r="D236" s="15"/>
      <c r="E236" s="15"/>
      <c r="F236" s="16">
        <f t="shared" ref="F236:N236" si="71">SUBTOTAL(9,F232:F235)</f>
        <v>23438.786099999998</v>
      </c>
      <c r="G236" s="16">
        <f t="shared" si="71"/>
        <v>215.14018881055327</v>
      </c>
      <c r="H236" s="16">
        <f t="shared" si="71"/>
        <v>3779.3017671648158</v>
      </c>
      <c r="I236" s="16">
        <f t="shared" si="71"/>
        <v>1137.3395597046749</v>
      </c>
      <c r="J236" s="16">
        <f t="shared" si="71"/>
        <v>3837.8101006908028</v>
      </c>
      <c r="K236" s="16">
        <f t="shared" si="71"/>
        <v>12785.205283096682</v>
      </c>
      <c r="L236" s="16">
        <f t="shared" si="71"/>
        <v>1673.2910921337636</v>
      </c>
      <c r="M236" s="16">
        <f t="shared" si="71"/>
        <v>10.698108398708936</v>
      </c>
      <c r="N236" s="17">
        <f t="shared" si="71"/>
        <v>0</v>
      </c>
    </row>
    <row r="237" spans="1:14" ht="12.75" outlineLevel="2" x14ac:dyDescent="0.2">
      <c r="A237" s="18">
        <v>5131100</v>
      </c>
      <c r="B237" s="18" t="s">
        <v>163</v>
      </c>
      <c r="C237" s="18" t="s">
        <v>16</v>
      </c>
      <c r="D237" s="18" t="s">
        <v>17</v>
      </c>
      <c r="E237" s="18" t="s">
        <v>18</v>
      </c>
      <c r="F237" s="19">
        <v>303.10683</v>
      </c>
      <c r="G237" s="13">
        <v>0</v>
      </c>
      <c r="H237" s="13">
        <v>0</v>
      </c>
      <c r="I237" s="13">
        <v>0</v>
      </c>
      <c r="J237" s="13">
        <v>63.536345963054551</v>
      </c>
      <c r="K237" s="13">
        <v>211.68769015279457</v>
      </c>
      <c r="L237" s="13">
        <v>27.705678344607769</v>
      </c>
      <c r="M237" s="13">
        <v>0.17711553954314554</v>
      </c>
      <c r="N237" s="14">
        <v>0</v>
      </c>
    </row>
    <row r="238" spans="1:14" ht="12.75" outlineLevel="2" x14ac:dyDescent="0.2">
      <c r="A238" s="12">
        <v>5131100</v>
      </c>
      <c r="B238" s="12" t="s">
        <v>163</v>
      </c>
      <c r="C238" s="12" t="s">
        <v>16</v>
      </c>
      <c r="D238" s="12" t="s">
        <v>17</v>
      </c>
      <c r="E238" s="12" t="s">
        <v>20</v>
      </c>
      <c r="F238" s="13">
        <v>327.89891</v>
      </c>
      <c r="G238" s="13">
        <v>13.745787913922499</v>
      </c>
      <c r="H238" s="13">
        <v>241.480942674337</v>
      </c>
      <c r="I238" s="13">
        <v>72.672179411740544</v>
      </c>
      <c r="J238" s="13">
        <v>0</v>
      </c>
      <c r="K238" s="13">
        <v>0</v>
      </c>
      <c r="L238" s="13">
        <v>0</v>
      </c>
      <c r="M238" s="13">
        <v>0</v>
      </c>
      <c r="N238" s="14">
        <v>0</v>
      </c>
    </row>
    <row r="239" spans="1:14" ht="12.75" outlineLevel="2" x14ac:dyDescent="0.2">
      <c r="A239" s="12">
        <v>5131100</v>
      </c>
      <c r="B239" s="12" t="s">
        <v>163</v>
      </c>
      <c r="C239" s="12" t="s">
        <v>16</v>
      </c>
      <c r="D239" s="12" t="s">
        <v>17</v>
      </c>
      <c r="E239" s="12" t="s">
        <v>21</v>
      </c>
      <c r="F239" s="13">
        <v>1.6679999999999999</v>
      </c>
      <c r="G239" s="13">
        <v>2.5530927536559465E-2</v>
      </c>
      <c r="H239" s="13">
        <v>0.44364586525931349</v>
      </c>
      <c r="I239" s="13">
        <v>0.13308600786318894</v>
      </c>
      <c r="J239" s="13">
        <v>0.23185831611115598</v>
      </c>
      <c r="K239" s="13">
        <v>0.73757799482056807</v>
      </c>
      <c r="L239" s="13">
        <v>9.5661045673146622E-2</v>
      </c>
      <c r="M239" s="13">
        <v>6.3984273606726937E-4</v>
      </c>
      <c r="N239" s="14">
        <v>0</v>
      </c>
    </row>
    <row r="240" spans="1:14" ht="13.5" outlineLevel="1" thickBot="1" x14ac:dyDescent="0.25">
      <c r="A240" s="15" t="s">
        <v>164</v>
      </c>
      <c r="B240" s="15"/>
      <c r="C240" s="15"/>
      <c r="D240" s="15"/>
      <c r="E240" s="15"/>
      <c r="F240" s="16">
        <f t="shared" ref="F240:N240" si="72">SUBTOTAL(9,F237:F239)</f>
        <v>632.67374000000007</v>
      </c>
      <c r="G240" s="16">
        <f t="shared" si="72"/>
        <v>13.771318841459058</v>
      </c>
      <c r="H240" s="16">
        <f t="shared" si="72"/>
        <v>241.92458853959633</v>
      </c>
      <c r="I240" s="16">
        <f t="shared" si="72"/>
        <v>72.805265419603728</v>
      </c>
      <c r="J240" s="16">
        <f t="shared" si="72"/>
        <v>63.768204279165708</v>
      </c>
      <c r="K240" s="16">
        <f t="shared" si="72"/>
        <v>212.42526814761513</v>
      </c>
      <c r="L240" s="16">
        <f t="shared" si="72"/>
        <v>27.801339390280916</v>
      </c>
      <c r="M240" s="16">
        <f t="shared" si="72"/>
        <v>0.17775538227921281</v>
      </c>
      <c r="N240" s="17">
        <f t="shared" si="72"/>
        <v>0</v>
      </c>
    </row>
    <row r="241" spans="1:14" ht="12.75" outlineLevel="2" x14ac:dyDescent="0.2">
      <c r="A241" s="18">
        <v>5131300</v>
      </c>
      <c r="B241" s="18" t="s">
        <v>165</v>
      </c>
      <c r="C241" s="18" t="s">
        <v>16</v>
      </c>
      <c r="D241" s="18" t="s">
        <v>17</v>
      </c>
      <c r="E241" s="18" t="s">
        <v>18</v>
      </c>
      <c r="F241" s="19">
        <v>20.172129999999999</v>
      </c>
      <c r="G241" s="13">
        <v>0</v>
      </c>
      <c r="H241" s="13">
        <v>0</v>
      </c>
      <c r="I241" s="13">
        <v>0</v>
      </c>
      <c r="J241" s="13">
        <v>4.2284214792906898</v>
      </c>
      <c r="K241" s="13">
        <v>14.088074508785869</v>
      </c>
      <c r="L241" s="13">
        <v>1.8438467562925347</v>
      </c>
      <c r="M241" s="13">
        <v>1.1787255630908985E-2</v>
      </c>
      <c r="N241" s="14">
        <v>0</v>
      </c>
    </row>
    <row r="242" spans="1:14" ht="13.5" outlineLevel="1" thickBot="1" x14ac:dyDescent="0.25">
      <c r="A242" s="15" t="s">
        <v>166</v>
      </c>
      <c r="B242" s="15"/>
      <c r="C242" s="15"/>
      <c r="D242" s="15"/>
      <c r="E242" s="15"/>
      <c r="F242" s="16">
        <f t="shared" ref="F242:N242" si="73">SUBTOTAL(9,F241:F241)</f>
        <v>20.172129999999999</v>
      </c>
      <c r="G242" s="16">
        <f t="shared" si="73"/>
        <v>0</v>
      </c>
      <c r="H242" s="16">
        <f t="shared" si="73"/>
        <v>0</v>
      </c>
      <c r="I242" s="16">
        <f t="shared" si="73"/>
        <v>0</v>
      </c>
      <c r="J242" s="16">
        <f t="shared" si="73"/>
        <v>4.2284214792906898</v>
      </c>
      <c r="K242" s="16">
        <f t="shared" si="73"/>
        <v>14.088074508785869</v>
      </c>
      <c r="L242" s="16">
        <f t="shared" si="73"/>
        <v>1.8438467562925347</v>
      </c>
      <c r="M242" s="16">
        <f t="shared" si="73"/>
        <v>1.1787255630908985E-2</v>
      </c>
      <c r="N242" s="17">
        <f t="shared" si="73"/>
        <v>0</v>
      </c>
    </row>
    <row r="243" spans="1:14" ht="12.75" outlineLevel="2" x14ac:dyDescent="0.2">
      <c r="A243" s="18">
        <v>5131400</v>
      </c>
      <c r="B243" s="18" t="s">
        <v>167</v>
      </c>
      <c r="C243" s="18" t="s">
        <v>16</v>
      </c>
      <c r="D243" s="18" t="s">
        <v>17</v>
      </c>
      <c r="E243" s="18" t="s">
        <v>18</v>
      </c>
      <c r="F243" s="19">
        <v>2212.4664600000001</v>
      </c>
      <c r="G243" s="13">
        <v>0</v>
      </c>
      <c r="H243" s="13">
        <v>0</v>
      </c>
      <c r="I243" s="13">
        <v>0</v>
      </c>
      <c r="J243" s="13">
        <v>463.77059347100356</v>
      </c>
      <c r="K243" s="13">
        <v>1545.171101746306</v>
      </c>
      <c r="L243" s="13">
        <v>202.23194604025588</v>
      </c>
      <c r="M243" s="13">
        <v>1.2928187424348481</v>
      </c>
      <c r="N243" s="14">
        <v>0</v>
      </c>
    </row>
    <row r="244" spans="1:14" ht="12.75" outlineLevel="2" x14ac:dyDescent="0.2">
      <c r="A244" s="12">
        <v>5131400</v>
      </c>
      <c r="B244" s="12" t="s">
        <v>167</v>
      </c>
      <c r="C244" s="12" t="s">
        <v>16</v>
      </c>
      <c r="D244" s="12" t="s">
        <v>17</v>
      </c>
      <c r="E244" s="12" t="s">
        <v>20</v>
      </c>
      <c r="F244" s="13">
        <v>4479.4720100000004</v>
      </c>
      <c r="G244" s="13">
        <v>187.78309514908764</v>
      </c>
      <c r="H244" s="13">
        <v>3298.9042984562138</v>
      </c>
      <c r="I244" s="13">
        <v>992.78461639469947</v>
      </c>
      <c r="J244" s="13">
        <v>0</v>
      </c>
      <c r="K244" s="13">
        <v>0</v>
      </c>
      <c r="L244" s="13">
        <v>0</v>
      </c>
      <c r="M244" s="13">
        <v>0</v>
      </c>
      <c r="N244" s="14">
        <v>0</v>
      </c>
    </row>
    <row r="245" spans="1:14" ht="12.75" outlineLevel="2" x14ac:dyDescent="0.2">
      <c r="A245" s="12">
        <v>5131400</v>
      </c>
      <c r="B245" s="12" t="s">
        <v>167</v>
      </c>
      <c r="C245" s="12" t="s">
        <v>16</v>
      </c>
      <c r="D245" s="12" t="s">
        <v>17</v>
      </c>
      <c r="E245" s="12" t="s">
        <v>21</v>
      </c>
      <c r="F245" s="13">
        <v>41.538510000000002</v>
      </c>
      <c r="G245" s="13">
        <v>0.63580137217425103</v>
      </c>
      <c r="H245" s="13">
        <v>11.04819437082293</v>
      </c>
      <c r="I245" s="13">
        <v>3.314265268875991</v>
      </c>
      <c r="J245" s="13">
        <v>5.7740101812748295</v>
      </c>
      <c r="K245" s="13">
        <v>18.368040116087599</v>
      </c>
      <c r="L245" s="13">
        <v>2.3822645697268934</v>
      </c>
      <c r="M245" s="13">
        <v>1.5934121037504575E-2</v>
      </c>
      <c r="N245" s="14">
        <v>0</v>
      </c>
    </row>
    <row r="246" spans="1:14" ht="13.5" outlineLevel="1" thickBot="1" x14ac:dyDescent="0.25">
      <c r="A246" s="15" t="s">
        <v>168</v>
      </c>
      <c r="B246" s="15"/>
      <c r="C246" s="15"/>
      <c r="D246" s="15"/>
      <c r="E246" s="15"/>
      <c r="F246" s="16">
        <f t="shared" ref="F246:N246" si="74">SUBTOTAL(9,F243:F245)</f>
        <v>6733.4769800000013</v>
      </c>
      <c r="G246" s="16">
        <f t="shared" si="74"/>
        <v>188.4188965212619</v>
      </c>
      <c r="H246" s="16">
        <f t="shared" si="74"/>
        <v>3309.9524928270366</v>
      </c>
      <c r="I246" s="16">
        <f t="shared" si="74"/>
        <v>996.09888166357541</v>
      </c>
      <c r="J246" s="16">
        <f t="shared" si="74"/>
        <v>469.5446036522784</v>
      </c>
      <c r="K246" s="16">
        <f t="shared" si="74"/>
        <v>1563.5391418623935</v>
      </c>
      <c r="L246" s="16">
        <f t="shared" si="74"/>
        <v>204.61421060998276</v>
      </c>
      <c r="M246" s="16">
        <f t="shared" si="74"/>
        <v>1.3087528634723526</v>
      </c>
      <c r="N246" s="17">
        <f t="shared" si="74"/>
        <v>0</v>
      </c>
    </row>
    <row r="247" spans="1:14" ht="12.75" outlineLevel="2" x14ac:dyDescent="0.2">
      <c r="A247" s="18">
        <v>5132000</v>
      </c>
      <c r="B247" s="18" t="s">
        <v>169</v>
      </c>
      <c r="C247" s="18" t="s">
        <v>16</v>
      </c>
      <c r="D247" s="18" t="s">
        <v>17</v>
      </c>
      <c r="E247" s="18" t="s">
        <v>18</v>
      </c>
      <c r="F247" s="19">
        <v>1440.2746199999999</v>
      </c>
      <c r="G247" s="13">
        <v>0</v>
      </c>
      <c r="H247" s="13">
        <v>0</v>
      </c>
      <c r="I247" s="13">
        <v>0</v>
      </c>
      <c r="J247" s="13">
        <v>301.90605252322069</v>
      </c>
      <c r="K247" s="13">
        <v>1005.8777213746517</v>
      </c>
      <c r="L247" s="13">
        <v>131.64924508504868</v>
      </c>
      <c r="M247" s="13">
        <v>0.84160101707902424</v>
      </c>
      <c r="N247" s="14">
        <v>0</v>
      </c>
    </row>
    <row r="248" spans="1:14" ht="12.75" outlineLevel="2" x14ac:dyDescent="0.2">
      <c r="A248" s="12">
        <v>5132000</v>
      </c>
      <c r="B248" s="12" t="s">
        <v>169</v>
      </c>
      <c r="C248" s="12" t="s">
        <v>16</v>
      </c>
      <c r="D248" s="12" t="s">
        <v>17</v>
      </c>
      <c r="E248" s="12" t="s">
        <v>20</v>
      </c>
      <c r="F248" s="13">
        <v>72.789969999999997</v>
      </c>
      <c r="G248" s="13">
        <v>3.0514145041860039</v>
      </c>
      <c r="H248" s="13">
        <v>53.606126878667297</v>
      </c>
      <c r="I248" s="13">
        <v>16.132428617146704</v>
      </c>
      <c r="J248" s="13">
        <v>0</v>
      </c>
      <c r="K248" s="13">
        <v>0</v>
      </c>
      <c r="L248" s="13">
        <v>0</v>
      </c>
      <c r="M248" s="13">
        <v>0</v>
      </c>
      <c r="N248" s="14">
        <v>0</v>
      </c>
    </row>
    <row r="249" spans="1:14" ht="13.5" outlineLevel="1" thickBot="1" x14ac:dyDescent="0.25">
      <c r="A249" s="15" t="s">
        <v>170</v>
      </c>
      <c r="B249" s="15"/>
      <c r="C249" s="15"/>
      <c r="D249" s="15"/>
      <c r="E249" s="15"/>
      <c r="F249" s="16">
        <f t="shared" ref="F249:N249" si="75">SUBTOTAL(9,F247:F248)</f>
        <v>1513.06459</v>
      </c>
      <c r="G249" s="16">
        <f t="shared" si="75"/>
        <v>3.0514145041860039</v>
      </c>
      <c r="H249" s="16">
        <f t="shared" si="75"/>
        <v>53.606126878667297</v>
      </c>
      <c r="I249" s="16">
        <f t="shared" si="75"/>
        <v>16.132428617146704</v>
      </c>
      <c r="J249" s="16">
        <f t="shared" si="75"/>
        <v>301.90605252322069</v>
      </c>
      <c r="K249" s="16">
        <f t="shared" si="75"/>
        <v>1005.8777213746517</v>
      </c>
      <c r="L249" s="16">
        <f t="shared" si="75"/>
        <v>131.64924508504868</v>
      </c>
      <c r="M249" s="16">
        <f t="shared" si="75"/>
        <v>0.84160101707902424</v>
      </c>
      <c r="N249" s="17">
        <f t="shared" si="75"/>
        <v>0</v>
      </c>
    </row>
    <row r="250" spans="1:14" ht="12.75" outlineLevel="2" x14ac:dyDescent="0.2">
      <c r="A250" s="18">
        <v>5133000</v>
      </c>
      <c r="B250" s="18" t="s">
        <v>171</v>
      </c>
      <c r="C250" s="18" t="s">
        <v>16</v>
      </c>
      <c r="D250" s="18" t="s">
        <v>17</v>
      </c>
      <c r="E250" s="18" t="s">
        <v>18</v>
      </c>
      <c r="F250" s="19">
        <v>5.2056699999999996</v>
      </c>
      <c r="G250" s="13">
        <v>0</v>
      </c>
      <c r="H250" s="13">
        <v>0</v>
      </c>
      <c r="I250" s="13">
        <v>0</v>
      </c>
      <c r="J250" s="13">
        <v>1.0911969555073837</v>
      </c>
      <c r="K250" s="13">
        <v>3.6356035197151382</v>
      </c>
      <c r="L250" s="13">
        <v>0.47582767629543127</v>
      </c>
      <c r="M250" s="13">
        <v>3.0418484820469616E-3</v>
      </c>
      <c r="N250" s="14">
        <v>0</v>
      </c>
    </row>
    <row r="251" spans="1:14" ht="13.5" outlineLevel="1" thickBot="1" x14ac:dyDescent="0.25">
      <c r="A251" s="15" t="s">
        <v>172</v>
      </c>
      <c r="B251" s="15"/>
      <c r="C251" s="15"/>
      <c r="D251" s="15"/>
      <c r="E251" s="15"/>
      <c r="F251" s="16">
        <f t="shared" ref="F251:N251" si="76">SUBTOTAL(9,F250:F250)</f>
        <v>5.2056699999999996</v>
      </c>
      <c r="G251" s="16">
        <f t="shared" si="76"/>
        <v>0</v>
      </c>
      <c r="H251" s="16">
        <f t="shared" si="76"/>
        <v>0</v>
      </c>
      <c r="I251" s="16">
        <f t="shared" si="76"/>
        <v>0</v>
      </c>
      <c r="J251" s="16">
        <f t="shared" si="76"/>
        <v>1.0911969555073837</v>
      </c>
      <c r="K251" s="16">
        <f t="shared" si="76"/>
        <v>3.6356035197151382</v>
      </c>
      <c r="L251" s="16">
        <f t="shared" si="76"/>
        <v>0.47582767629543127</v>
      </c>
      <c r="M251" s="16">
        <f t="shared" si="76"/>
        <v>3.0418484820469616E-3</v>
      </c>
      <c r="N251" s="17">
        <f t="shared" si="76"/>
        <v>0</v>
      </c>
    </row>
    <row r="252" spans="1:14" ht="12.75" outlineLevel="2" x14ac:dyDescent="0.2">
      <c r="A252" s="18">
        <v>5134000</v>
      </c>
      <c r="B252" s="18" t="s">
        <v>173</v>
      </c>
      <c r="C252" s="18" t="s">
        <v>16</v>
      </c>
      <c r="D252" s="18" t="s">
        <v>17</v>
      </c>
      <c r="E252" s="18" t="s">
        <v>18</v>
      </c>
      <c r="F252" s="19">
        <v>126.82477</v>
      </c>
      <c r="G252" s="13">
        <v>0</v>
      </c>
      <c r="H252" s="13">
        <v>0</v>
      </c>
      <c r="I252" s="13">
        <v>0</v>
      </c>
      <c r="J252" s="13">
        <v>26.584628473745781</v>
      </c>
      <c r="K252" s="13">
        <v>88.573532359727551</v>
      </c>
      <c r="L252" s="13">
        <v>11.592501177716322</v>
      </c>
      <c r="M252" s="13">
        <v>7.4107988810365441E-2</v>
      </c>
      <c r="N252" s="14">
        <v>0</v>
      </c>
    </row>
    <row r="253" spans="1:14" ht="12.75" outlineLevel="2" x14ac:dyDescent="0.2">
      <c r="A253" s="12">
        <v>5134000</v>
      </c>
      <c r="B253" s="12" t="s">
        <v>173</v>
      </c>
      <c r="C253" s="12" t="s">
        <v>16</v>
      </c>
      <c r="D253" s="12" t="s">
        <v>17</v>
      </c>
      <c r="E253" s="12" t="s">
        <v>20</v>
      </c>
      <c r="F253" s="13">
        <v>101.09979</v>
      </c>
      <c r="G253" s="13">
        <v>4.238185090283169</v>
      </c>
      <c r="H253" s="13">
        <v>74.454875721842157</v>
      </c>
      <c r="I253" s="13">
        <v>22.406729187874678</v>
      </c>
      <c r="J253" s="13">
        <v>0</v>
      </c>
      <c r="K253" s="13">
        <v>0</v>
      </c>
      <c r="L253" s="13">
        <v>0</v>
      </c>
      <c r="M253" s="13">
        <v>0</v>
      </c>
      <c r="N253" s="14">
        <v>0</v>
      </c>
    </row>
    <row r="254" spans="1:14" ht="12.75" outlineLevel="2" x14ac:dyDescent="0.2">
      <c r="A254" s="12">
        <v>5134000</v>
      </c>
      <c r="B254" s="12" t="s">
        <v>173</v>
      </c>
      <c r="C254" s="12" t="s">
        <v>16</v>
      </c>
      <c r="D254" s="12" t="s">
        <v>17</v>
      </c>
      <c r="E254" s="12" t="s">
        <v>21</v>
      </c>
      <c r="F254" s="13">
        <v>0.52815999999999996</v>
      </c>
      <c r="G254" s="13">
        <v>8.0841814674515872E-3</v>
      </c>
      <c r="H254" s="13">
        <v>0.14047721834254137</v>
      </c>
      <c r="I254" s="13">
        <v>4.2140710979029897E-2</v>
      </c>
      <c r="J254" s="13">
        <v>7.3416239950400572E-2</v>
      </c>
      <c r="K254" s="13">
        <v>0.23354867730481488</v>
      </c>
      <c r="L254" s="13">
        <v>3.0290370433290838E-2</v>
      </c>
      <c r="M254" s="13">
        <v>2.0260152247079675E-4</v>
      </c>
      <c r="N254" s="14">
        <v>0</v>
      </c>
    </row>
    <row r="255" spans="1:14" ht="13.5" outlineLevel="1" thickBot="1" x14ac:dyDescent="0.25">
      <c r="A255" s="15" t="s">
        <v>174</v>
      </c>
      <c r="B255" s="15"/>
      <c r="C255" s="15"/>
      <c r="D255" s="15"/>
      <c r="E255" s="15"/>
      <c r="F255" s="16">
        <f t="shared" ref="F255:N255" si="77">SUBTOTAL(9,F252:F254)</f>
        <v>228.45272</v>
      </c>
      <c r="G255" s="16">
        <f t="shared" si="77"/>
        <v>4.246269271750621</v>
      </c>
      <c r="H255" s="16">
        <f t="shared" si="77"/>
        <v>74.595352940184696</v>
      </c>
      <c r="I255" s="16">
        <f t="shared" si="77"/>
        <v>22.448869898853708</v>
      </c>
      <c r="J255" s="16">
        <f t="shared" si="77"/>
        <v>26.658044713696182</v>
      </c>
      <c r="K255" s="16">
        <f t="shared" si="77"/>
        <v>88.807081037032361</v>
      </c>
      <c r="L255" s="16">
        <f t="shared" si="77"/>
        <v>11.622791548149612</v>
      </c>
      <c r="M255" s="16">
        <f t="shared" si="77"/>
        <v>7.431059033283624E-2</v>
      </c>
      <c r="N255" s="17">
        <f t="shared" si="77"/>
        <v>0</v>
      </c>
    </row>
    <row r="256" spans="1:14" ht="12.75" outlineLevel="2" x14ac:dyDescent="0.2">
      <c r="A256" s="18">
        <v>5135000</v>
      </c>
      <c r="B256" s="18" t="s">
        <v>175</v>
      </c>
      <c r="C256" s="18" t="s">
        <v>16</v>
      </c>
      <c r="D256" s="18" t="s">
        <v>17</v>
      </c>
      <c r="E256" s="18" t="s">
        <v>18</v>
      </c>
      <c r="F256" s="19">
        <v>554.52342999999996</v>
      </c>
      <c r="G256" s="13">
        <v>0</v>
      </c>
      <c r="H256" s="13">
        <v>0</v>
      </c>
      <c r="I256" s="13">
        <v>0</v>
      </c>
      <c r="J256" s="13">
        <v>116.23754071493427</v>
      </c>
      <c r="K256" s="13">
        <v>387.27528519335863</v>
      </c>
      <c r="L256" s="13">
        <v>50.686577356665374</v>
      </c>
      <c r="M256" s="13">
        <v>0.32402673504178608</v>
      </c>
      <c r="N256" s="14">
        <v>0</v>
      </c>
    </row>
    <row r="257" spans="1:14" ht="12.75" outlineLevel="2" x14ac:dyDescent="0.2">
      <c r="A257" s="12">
        <v>5135000</v>
      </c>
      <c r="B257" s="12" t="s">
        <v>175</v>
      </c>
      <c r="C257" s="12" t="s">
        <v>16</v>
      </c>
      <c r="D257" s="12" t="s">
        <v>17</v>
      </c>
      <c r="E257" s="12" t="s">
        <v>20</v>
      </c>
      <c r="F257" s="13">
        <v>227.52157</v>
      </c>
      <c r="G257" s="13">
        <v>9.5378885128427893</v>
      </c>
      <c r="H257" s="13">
        <v>167.55811479319999</v>
      </c>
      <c r="I257" s="13">
        <v>50.425566693957251</v>
      </c>
      <c r="J257" s="13">
        <v>0</v>
      </c>
      <c r="K257" s="13">
        <v>0</v>
      </c>
      <c r="L257" s="13">
        <v>0</v>
      </c>
      <c r="M257" s="13">
        <v>0</v>
      </c>
      <c r="N257" s="14">
        <v>0</v>
      </c>
    </row>
    <row r="258" spans="1:14" ht="12.75" outlineLevel="2" x14ac:dyDescent="0.2">
      <c r="A258" s="12">
        <v>5135000</v>
      </c>
      <c r="B258" s="12" t="s">
        <v>175</v>
      </c>
      <c r="C258" s="12" t="s">
        <v>16</v>
      </c>
      <c r="D258" s="12" t="s">
        <v>17</v>
      </c>
      <c r="E258" s="12" t="s">
        <v>21</v>
      </c>
      <c r="F258" s="13">
        <v>40.072929999999999</v>
      </c>
      <c r="G258" s="13">
        <v>0.61336874820600717</v>
      </c>
      <c r="H258" s="13">
        <v>10.658387112305697</v>
      </c>
      <c r="I258" s="13">
        <v>3.1973299023267505</v>
      </c>
      <c r="J258" s="13">
        <v>5.5702890116548121</v>
      </c>
      <c r="K258" s="13">
        <v>17.719970836921455</v>
      </c>
      <c r="L258" s="13">
        <v>2.2982124622223066</v>
      </c>
      <c r="M258" s="13">
        <v>1.5371926362968922E-2</v>
      </c>
      <c r="N258" s="14">
        <v>0</v>
      </c>
    </row>
    <row r="259" spans="1:14" ht="13.5" outlineLevel="1" thickBot="1" x14ac:dyDescent="0.25">
      <c r="A259" s="15" t="s">
        <v>176</v>
      </c>
      <c r="B259" s="15"/>
      <c r="C259" s="15"/>
      <c r="D259" s="15"/>
      <c r="E259" s="15"/>
      <c r="F259" s="16">
        <f t="shared" ref="F259:N259" si="78">SUBTOTAL(9,F256:F258)</f>
        <v>822.11793</v>
      </c>
      <c r="G259" s="16">
        <f t="shared" si="78"/>
        <v>10.151257261048796</v>
      </c>
      <c r="H259" s="16">
        <f t="shared" si="78"/>
        <v>178.21650190550568</v>
      </c>
      <c r="I259" s="16">
        <f t="shared" si="78"/>
        <v>53.622896596284001</v>
      </c>
      <c r="J259" s="16">
        <f t="shared" si="78"/>
        <v>121.80782972658908</v>
      </c>
      <c r="K259" s="16">
        <f t="shared" si="78"/>
        <v>404.99525603028007</v>
      </c>
      <c r="L259" s="16">
        <f t="shared" si="78"/>
        <v>52.984789818887684</v>
      </c>
      <c r="M259" s="16">
        <f t="shared" si="78"/>
        <v>0.339398661404755</v>
      </c>
      <c r="N259" s="17">
        <f t="shared" si="78"/>
        <v>0</v>
      </c>
    </row>
    <row r="260" spans="1:14" ht="12.75" outlineLevel="2" x14ac:dyDescent="0.2">
      <c r="A260" s="18">
        <v>5137000</v>
      </c>
      <c r="B260" s="18" t="s">
        <v>177</v>
      </c>
      <c r="C260" s="18" t="s">
        <v>16</v>
      </c>
      <c r="D260" s="18" t="s">
        <v>17</v>
      </c>
      <c r="E260" s="18" t="s">
        <v>18</v>
      </c>
      <c r="F260" s="19">
        <v>1547.0114799999999</v>
      </c>
      <c r="G260" s="13">
        <v>0</v>
      </c>
      <c r="H260" s="13">
        <v>0</v>
      </c>
      <c r="I260" s="13">
        <v>0</v>
      </c>
      <c r="J260" s="13">
        <v>324.27991346185445</v>
      </c>
      <c r="K260" s="13">
        <v>1080.4219978845615</v>
      </c>
      <c r="L260" s="13">
        <v>141.40559769074031</v>
      </c>
      <c r="M260" s="13">
        <v>0.90397096284382672</v>
      </c>
      <c r="N260" s="14">
        <v>0</v>
      </c>
    </row>
    <row r="261" spans="1:14" ht="12.75" outlineLevel="2" x14ac:dyDescent="0.2">
      <c r="A261" s="12">
        <v>5137000</v>
      </c>
      <c r="B261" s="12" t="s">
        <v>177</v>
      </c>
      <c r="C261" s="12" t="s">
        <v>16</v>
      </c>
      <c r="D261" s="12" t="s">
        <v>17</v>
      </c>
      <c r="E261" s="12" t="s">
        <v>20</v>
      </c>
      <c r="F261" s="13">
        <v>284.06583000000001</v>
      </c>
      <c r="G261" s="13">
        <v>11.90826969437734</v>
      </c>
      <c r="H261" s="13">
        <v>209.20009892673312</v>
      </c>
      <c r="I261" s="13">
        <v>62.957461378889583</v>
      </c>
      <c r="J261" s="13">
        <v>0</v>
      </c>
      <c r="K261" s="13">
        <v>0</v>
      </c>
      <c r="L261" s="13">
        <v>0</v>
      </c>
      <c r="M261" s="13">
        <v>0</v>
      </c>
      <c r="N261" s="14">
        <v>0</v>
      </c>
    </row>
    <row r="262" spans="1:14" ht="12.75" outlineLevel="2" x14ac:dyDescent="0.2">
      <c r="A262" s="12">
        <v>5137000</v>
      </c>
      <c r="B262" s="12" t="s">
        <v>177</v>
      </c>
      <c r="C262" s="12" t="s">
        <v>16</v>
      </c>
      <c r="D262" s="12" t="s">
        <v>17</v>
      </c>
      <c r="E262" s="12" t="s">
        <v>21</v>
      </c>
      <c r="F262" s="13">
        <v>29.557749999999999</v>
      </c>
      <c r="G262" s="13">
        <v>0.45242012793389719</v>
      </c>
      <c r="H262" s="13">
        <v>7.8616148524391329</v>
      </c>
      <c r="I262" s="13">
        <v>2.3583470916775617</v>
      </c>
      <c r="J262" s="13">
        <v>4.1086391744811275</v>
      </c>
      <c r="K262" s="13">
        <v>13.070231400724008</v>
      </c>
      <c r="L262" s="13">
        <v>1.6951590364181353</v>
      </c>
      <c r="M262" s="13">
        <v>1.133831632613449E-2</v>
      </c>
      <c r="N262" s="14">
        <v>0</v>
      </c>
    </row>
    <row r="263" spans="1:14" ht="13.5" outlineLevel="1" thickBot="1" x14ac:dyDescent="0.25">
      <c r="A263" s="15" t="s">
        <v>178</v>
      </c>
      <c r="B263" s="15"/>
      <c r="C263" s="15"/>
      <c r="D263" s="15"/>
      <c r="E263" s="15"/>
      <c r="F263" s="16">
        <f t="shared" ref="F263:N263" si="79">SUBTOTAL(9,F260:F262)</f>
        <v>1860.6350599999998</v>
      </c>
      <c r="G263" s="16">
        <f t="shared" si="79"/>
        <v>12.360689822311237</v>
      </c>
      <c r="H263" s="16">
        <f t="shared" si="79"/>
        <v>217.06171377917227</v>
      </c>
      <c r="I263" s="16">
        <f t="shared" si="79"/>
        <v>65.315808470567148</v>
      </c>
      <c r="J263" s="16">
        <f t="shared" si="79"/>
        <v>328.38855263633559</v>
      </c>
      <c r="K263" s="16">
        <f t="shared" si="79"/>
        <v>1093.4922292852855</v>
      </c>
      <c r="L263" s="16">
        <f t="shared" si="79"/>
        <v>143.10075672715845</v>
      </c>
      <c r="M263" s="16">
        <f t="shared" si="79"/>
        <v>0.91530927916996119</v>
      </c>
      <c r="N263" s="17">
        <f t="shared" si="79"/>
        <v>0</v>
      </c>
    </row>
    <row r="264" spans="1:14" ht="12.75" outlineLevel="2" x14ac:dyDescent="0.2">
      <c r="A264" s="18">
        <v>5138000</v>
      </c>
      <c r="B264" s="18" t="s">
        <v>179</v>
      </c>
      <c r="C264" s="18" t="s">
        <v>16</v>
      </c>
      <c r="D264" s="18" t="s">
        <v>17</v>
      </c>
      <c r="E264" s="18" t="s">
        <v>18</v>
      </c>
      <c r="F264" s="19">
        <v>678.45362</v>
      </c>
      <c r="G264" s="13">
        <v>0</v>
      </c>
      <c r="H264" s="13">
        <v>0</v>
      </c>
      <c r="I264" s="13">
        <v>0</v>
      </c>
      <c r="J264" s="13">
        <v>142.21541599774162</v>
      </c>
      <c r="K264" s="13">
        <v>473.82726312568354</v>
      </c>
      <c r="L264" s="13">
        <v>62.014497553403032</v>
      </c>
      <c r="M264" s="13">
        <v>0.39644332317190029</v>
      </c>
      <c r="N264" s="14">
        <v>0</v>
      </c>
    </row>
    <row r="265" spans="1:14" ht="12.75" outlineLevel="2" x14ac:dyDescent="0.2">
      <c r="A265" s="12">
        <v>5138000</v>
      </c>
      <c r="B265" s="12" t="s">
        <v>179</v>
      </c>
      <c r="C265" s="12" t="s">
        <v>16</v>
      </c>
      <c r="D265" s="12" t="s">
        <v>17</v>
      </c>
      <c r="E265" s="12" t="s">
        <v>20</v>
      </c>
      <c r="F265" s="13">
        <v>804.46055999999999</v>
      </c>
      <c r="G265" s="13">
        <v>33.72363830936591</v>
      </c>
      <c r="H265" s="13">
        <v>592.44446519546239</v>
      </c>
      <c r="I265" s="13">
        <v>178.29245649517185</v>
      </c>
      <c r="J265" s="13">
        <v>0</v>
      </c>
      <c r="K265" s="13">
        <v>0</v>
      </c>
      <c r="L265" s="13">
        <v>0</v>
      </c>
      <c r="M265" s="13">
        <v>0</v>
      </c>
      <c r="N265" s="14">
        <v>0</v>
      </c>
    </row>
    <row r="266" spans="1:14" ht="13.5" outlineLevel="1" thickBot="1" x14ac:dyDescent="0.25">
      <c r="A266" s="15" t="s">
        <v>180</v>
      </c>
      <c r="B266" s="15"/>
      <c r="C266" s="15"/>
      <c r="D266" s="15"/>
      <c r="E266" s="15"/>
      <c r="F266" s="16">
        <f t="shared" ref="F266:N266" si="80">SUBTOTAL(9,F264:F265)</f>
        <v>1482.91418</v>
      </c>
      <c r="G266" s="16">
        <f t="shared" si="80"/>
        <v>33.72363830936591</v>
      </c>
      <c r="H266" s="16">
        <f t="shared" si="80"/>
        <v>592.44446519546239</v>
      </c>
      <c r="I266" s="16">
        <f t="shared" si="80"/>
        <v>178.29245649517185</v>
      </c>
      <c r="J266" s="16">
        <f t="shared" si="80"/>
        <v>142.21541599774162</v>
      </c>
      <c r="K266" s="16">
        <f t="shared" si="80"/>
        <v>473.82726312568354</v>
      </c>
      <c r="L266" s="16">
        <f t="shared" si="80"/>
        <v>62.014497553403032</v>
      </c>
      <c r="M266" s="16">
        <f t="shared" si="80"/>
        <v>0.39644332317190029</v>
      </c>
      <c r="N266" s="17">
        <f t="shared" si="80"/>
        <v>0</v>
      </c>
    </row>
    <row r="267" spans="1:14" ht="12.75" outlineLevel="2" x14ac:dyDescent="0.2">
      <c r="A267" s="18">
        <v>5139000</v>
      </c>
      <c r="B267" s="18" t="s">
        <v>181</v>
      </c>
      <c r="C267" s="18" t="s">
        <v>16</v>
      </c>
      <c r="D267" s="18" t="s">
        <v>17</v>
      </c>
      <c r="E267" s="18" t="s">
        <v>18</v>
      </c>
      <c r="F267" s="19">
        <v>186.34556000000001</v>
      </c>
      <c r="G267" s="13">
        <v>0</v>
      </c>
      <c r="H267" s="13">
        <v>0</v>
      </c>
      <c r="I267" s="13">
        <v>0</v>
      </c>
      <c r="J267" s="13">
        <v>39.061198221231571</v>
      </c>
      <c r="K267" s="13">
        <v>130.14243580927885</v>
      </c>
      <c r="L267" s="13">
        <v>17.033037976431636</v>
      </c>
      <c r="M267" s="13">
        <v>0.10888799305799081</v>
      </c>
      <c r="N267" s="14">
        <v>0</v>
      </c>
    </row>
    <row r="268" spans="1:14" ht="12.75" outlineLevel="2" x14ac:dyDescent="0.2">
      <c r="A268" s="12">
        <v>5139000</v>
      </c>
      <c r="B268" s="12" t="s">
        <v>181</v>
      </c>
      <c r="C268" s="12" t="s">
        <v>16</v>
      </c>
      <c r="D268" s="12" t="s">
        <v>17</v>
      </c>
      <c r="E268" s="12" t="s">
        <v>20</v>
      </c>
      <c r="F268" s="13">
        <v>71.295000000000002</v>
      </c>
      <c r="G268" s="13">
        <v>2.9887441508210704</v>
      </c>
      <c r="H268" s="13">
        <v>52.505157177762065</v>
      </c>
      <c r="I268" s="13">
        <v>15.801098671416877</v>
      </c>
      <c r="J268" s="13">
        <v>0</v>
      </c>
      <c r="K268" s="13">
        <v>0</v>
      </c>
      <c r="L268" s="13">
        <v>0</v>
      </c>
      <c r="M268" s="13">
        <v>0</v>
      </c>
      <c r="N268" s="14">
        <v>0</v>
      </c>
    </row>
    <row r="269" spans="1:14" ht="12.75" outlineLevel="2" x14ac:dyDescent="0.2">
      <c r="A269" s="12">
        <v>5139000</v>
      </c>
      <c r="B269" s="12" t="s">
        <v>181</v>
      </c>
      <c r="C269" s="12" t="s">
        <v>16</v>
      </c>
      <c r="D269" s="12" t="s">
        <v>17</v>
      </c>
      <c r="E269" s="12" t="s">
        <v>21</v>
      </c>
      <c r="F269" s="13">
        <v>12.671799999999999</v>
      </c>
      <c r="G269" s="13">
        <v>0.19395851772048814</v>
      </c>
      <c r="H269" s="13">
        <v>3.3703787022739617</v>
      </c>
      <c r="I269" s="13">
        <v>1.0110547208877443</v>
      </c>
      <c r="J269" s="13">
        <v>1.7614281835115986</v>
      </c>
      <c r="K269" s="13">
        <v>5.603381795424025</v>
      </c>
      <c r="L269" s="13">
        <v>0.72673719338188214</v>
      </c>
      <c r="M269" s="13">
        <v>4.860886800298096E-3</v>
      </c>
      <c r="N269" s="14">
        <v>0</v>
      </c>
    </row>
    <row r="270" spans="1:14" ht="13.5" outlineLevel="1" thickBot="1" x14ac:dyDescent="0.25">
      <c r="A270" s="15" t="s">
        <v>182</v>
      </c>
      <c r="B270" s="15"/>
      <c r="C270" s="15"/>
      <c r="D270" s="15"/>
      <c r="E270" s="15"/>
      <c r="F270" s="16">
        <f t="shared" ref="F270:N270" si="81">SUBTOTAL(9,F267:F269)</f>
        <v>270.31236000000001</v>
      </c>
      <c r="G270" s="16">
        <f t="shared" si="81"/>
        <v>3.1827026685415585</v>
      </c>
      <c r="H270" s="16">
        <f t="shared" si="81"/>
        <v>55.875535880036026</v>
      </c>
      <c r="I270" s="16">
        <f t="shared" si="81"/>
        <v>16.812153392304623</v>
      </c>
      <c r="J270" s="16">
        <f t="shared" si="81"/>
        <v>40.822626404743168</v>
      </c>
      <c r="K270" s="16">
        <f t="shared" si="81"/>
        <v>135.74581760470286</v>
      </c>
      <c r="L270" s="16">
        <f t="shared" si="81"/>
        <v>17.759775169813519</v>
      </c>
      <c r="M270" s="16">
        <f t="shared" si="81"/>
        <v>0.11374887985828891</v>
      </c>
      <c r="N270" s="17">
        <f t="shared" si="81"/>
        <v>0</v>
      </c>
    </row>
    <row r="271" spans="1:14" ht="12.75" outlineLevel="2" x14ac:dyDescent="0.2">
      <c r="A271" s="18">
        <v>5139900</v>
      </c>
      <c r="B271" s="18" t="s">
        <v>183</v>
      </c>
      <c r="C271" s="18" t="s">
        <v>16</v>
      </c>
      <c r="D271" s="18" t="s">
        <v>17</v>
      </c>
      <c r="E271" s="18" t="s">
        <v>18</v>
      </c>
      <c r="F271" s="19">
        <v>48.637700000000002</v>
      </c>
      <c r="G271" s="13">
        <v>0</v>
      </c>
      <c r="H271" s="13">
        <v>0</v>
      </c>
      <c r="I271" s="13">
        <v>0</v>
      </c>
      <c r="J271" s="13">
        <v>10.195289014263579</v>
      </c>
      <c r="K271" s="13">
        <v>33.968229509525003</v>
      </c>
      <c r="L271" s="13">
        <v>4.4457608283572148</v>
      </c>
      <c r="M271" s="13">
        <v>2.8420647854215789E-2</v>
      </c>
      <c r="N271" s="14">
        <v>0</v>
      </c>
    </row>
    <row r="272" spans="1:14" ht="12.75" outlineLevel="2" x14ac:dyDescent="0.2">
      <c r="A272" s="12">
        <v>5139900</v>
      </c>
      <c r="B272" s="12" t="s">
        <v>183</v>
      </c>
      <c r="C272" s="12" t="s">
        <v>16</v>
      </c>
      <c r="D272" s="12" t="s">
        <v>17</v>
      </c>
      <c r="E272" s="12" t="s">
        <v>21</v>
      </c>
      <c r="F272" s="13">
        <v>49.964210000000001</v>
      </c>
      <c r="G272" s="13">
        <v>0.76476776075026365</v>
      </c>
      <c r="H272" s="13">
        <v>13.289217732283001</v>
      </c>
      <c r="I272" s="13">
        <v>3.9865331204664414</v>
      </c>
      <c r="J272" s="13">
        <v>6.945214386345433</v>
      </c>
      <c r="K272" s="13">
        <v>22.093826033929123</v>
      </c>
      <c r="L272" s="13">
        <v>2.8654847570939386</v>
      </c>
      <c r="M272" s="13">
        <v>1.9166209131798333E-2</v>
      </c>
      <c r="N272" s="14">
        <v>0</v>
      </c>
    </row>
    <row r="273" spans="1:14" ht="13.5" outlineLevel="1" thickBot="1" x14ac:dyDescent="0.25">
      <c r="A273" s="15" t="s">
        <v>184</v>
      </c>
      <c r="B273" s="15"/>
      <c r="C273" s="15"/>
      <c r="D273" s="15"/>
      <c r="E273" s="15"/>
      <c r="F273" s="16">
        <f t="shared" ref="F273:N273" si="82">SUBTOTAL(9,F271:F272)</f>
        <v>98.601910000000004</v>
      </c>
      <c r="G273" s="16">
        <f t="shared" si="82"/>
        <v>0.76476776075026365</v>
      </c>
      <c r="H273" s="16">
        <f t="shared" si="82"/>
        <v>13.289217732283001</v>
      </c>
      <c r="I273" s="16">
        <f t="shared" si="82"/>
        <v>3.9865331204664414</v>
      </c>
      <c r="J273" s="16">
        <f t="shared" si="82"/>
        <v>17.140503400609013</v>
      </c>
      <c r="K273" s="16">
        <f t="shared" si="82"/>
        <v>56.062055543454122</v>
      </c>
      <c r="L273" s="16">
        <f t="shared" si="82"/>
        <v>7.3112455854511538</v>
      </c>
      <c r="M273" s="16">
        <f t="shared" si="82"/>
        <v>4.7586856986014121E-2</v>
      </c>
      <c r="N273" s="17">
        <f t="shared" si="82"/>
        <v>0</v>
      </c>
    </row>
    <row r="274" spans="1:14" ht="12.75" outlineLevel="2" x14ac:dyDescent="0.2">
      <c r="A274" s="18">
        <v>5140000</v>
      </c>
      <c r="B274" s="18" t="s">
        <v>185</v>
      </c>
      <c r="C274" s="18" t="s">
        <v>16</v>
      </c>
      <c r="D274" s="18" t="s">
        <v>17</v>
      </c>
      <c r="E274" s="18" t="s">
        <v>18</v>
      </c>
      <c r="F274" s="19">
        <v>759.42839000000004</v>
      </c>
      <c r="G274" s="13">
        <v>0</v>
      </c>
      <c r="H274" s="13">
        <v>0</v>
      </c>
      <c r="I274" s="13">
        <v>0</v>
      </c>
      <c r="J274" s="13">
        <v>159.1891047826455</v>
      </c>
      <c r="K274" s="13">
        <v>530.37947615880398</v>
      </c>
      <c r="L274" s="13">
        <v>69.416049447329655</v>
      </c>
      <c r="M274" s="13">
        <v>0.44375961122100865</v>
      </c>
      <c r="N274" s="14">
        <v>0</v>
      </c>
    </row>
    <row r="275" spans="1:14" ht="12.75" outlineLevel="2" x14ac:dyDescent="0.2">
      <c r="A275" s="12">
        <v>5140000</v>
      </c>
      <c r="B275" s="12" t="s">
        <v>185</v>
      </c>
      <c r="C275" s="12" t="s">
        <v>16</v>
      </c>
      <c r="D275" s="12" t="s">
        <v>17</v>
      </c>
      <c r="E275" s="12" t="s">
        <v>19</v>
      </c>
      <c r="F275" s="13">
        <v>59.46846</v>
      </c>
      <c r="G275" s="13">
        <v>2.4929660142132937</v>
      </c>
      <c r="H275" s="13">
        <v>43.795509354365045</v>
      </c>
      <c r="I275" s="13">
        <v>13.179984631421666</v>
      </c>
      <c r="J275" s="13">
        <v>0</v>
      </c>
      <c r="K275" s="13">
        <v>0</v>
      </c>
      <c r="L275" s="13">
        <v>0</v>
      </c>
      <c r="M275" s="13">
        <v>0</v>
      </c>
      <c r="N275" s="14">
        <v>0</v>
      </c>
    </row>
    <row r="276" spans="1:14" ht="12.75" outlineLevel="2" x14ac:dyDescent="0.2">
      <c r="A276" s="12">
        <v>5140000</v>
      </c>
      <c r="B276" s="12" t="s">
        <v>185</v>
      </c>
      <c r="C276" s="12" t="s">
        <v>16</v>
      </c>
      <c r="D276" s="12" t="s">
        <v>17</v>
      </c>
      <c r="E276" s="12" t="s">
        <v>20</v>
      </c>
      <c r="F276" s="13">
        <v>1119.11852</v>
      </c>
      <c r="G276" s="13">
        <v>46.914354873771408</v>
      </c>
      <c r="H276" s="13">
        <v>824.17411870600256</v>
      </c>
      <c r="I276" s="13">
        <v>248.03004642022614</v>
      </c>
      <c r="J276" s="13">
        <v>0</v>
      </c>
      <c r="K276" s="13">
        <v>0</v>
      </c>
      <c r="L276" s="13">
        <v>0</v>
      </c>
      <c r="M276" s="13">
        <v>0</v>
      </c>
      <c r="N276" s="14">
        <v>0</v>
      </c>
    </row>
    <row r="277" spans="1:14" ht="12.75" outlineLevel="2" x14ac:dyDescent="0.2">
      <c r="A277" s="12">
        <v>5140000</v>
      </c>
      <c r="B277" s="12" t="s">
        <v>185</v>
      </c>
      <c r="C277" s="12" t="s">
        <v>16</v>
      </c>
      <c r="D277" s="12" t="s">
        <v>17</v>
      </c>
      <c r="E277" s="12" t="s">
        <v>21</v>
      </c>
      <c r="F277" s="13">
        <v>8.4075299999999995</v>
      </c>
      <c r="G277" s="13">
        <v>0.12868827289655263</v>
      </c>
      <c r="H277" s="13">
        <v>2.2361906004458247</v>
      </c>
      <c r="I277" s="13">
        <v>0.67081810772781592</v>
      </c>
      <c r="J277" s="13">
        <v>1.1686785062674026</v>
      </c>
      <c r="K277" s="13">
        <v>3.7177512702600541</v>
      </c>
      <c r="L277" s="13">
        <v>0.48217812429757217</v>
      </c>
      <c r="M277" s="13">
        <v>3.2251181047767679E-3</v>
      </c>
      <c r="N277" s="14">
        <v>0</v>
      </c>
    </row>
    <row r="278" spans="1:14" ht="13.5" outlineLevel="1" thickBot="1" x14ac:dyDescent="0.25">
      <c r="A278" s="15" t="s">
        <v>186</v>
      </c>
      <c r="B278" s="15"/>
      <c r="C278" s="15"/>
      <c r="D278" s="15"/>
      <c r="E278" s="15"/>
      <c r="F278" s="16">
        <f t="shared" ref="F278:N278" si="83">SUBTOTAL(9,F274:F277)</f>
        <v>1946.4229</v>
      </c>
      <c r="G278" s="16">
        <f t="shared" si="83"/>
        <v>49.536009160881257</v>
      </c>
      <c r="H278" s="16">
        <f t="shared" si="83"/>
        <v>870.20581866081352</v>
      </c>
      <c r="I278" s="16">
        <f t="shared" si="83"/>
        <v>261.88084915937566</v>
      </c>
      <c r="J278" s="16">
        <f t="shared" si="83"/>
        <v>160.35778328891291</v>
      </c>
      <c r="K278" s="16">
        <f t="shared" si="83"/>
        <v>534.09722742906399</v>
      </c>
      <c r="L278" s="16">
        <f t="shared" si="83"/>
        <v>69.898227571627231</v>
      </c>
      <c r="M278" s="16">
        <f t="shared" si="83"/>
        <v>0.44698472932578542</v>
      </c>
      <c r="N278" s="17">
        <f t="shared" si="83"/>
        <v>0</v>
      </c>
    </row>
    <row r="279" spans="1:14" ht="12.75" outlineLevel="2" x14ac:dyDescent="0.2">
      <c r="A279" s="18">
        <v>5141000</v>
      </c>
      <c r="B279" s="18" t="s">
        <v>187</v>
      </c>
      <c r="C279" s="18" t="s">
        <v>16</v>
      </c>
      <c r="D279" s="18" t="s">
        <v>17</v>
      </c>
      <c r="E279" s="18" t="s">
        <v>18</v>
      </c>
      <c r="F279" s="19">
        <v>592.18892000000005</v>
      </c>
      <c r="G279" s="13">
        <v>0</v>
      </c>
      <c r="H279" s="13">
        <v>0</v>
      </c>
      <c r="I279" s="13">
        <v>0</v>
      </c>
      <c r="J279" s="13">
        <v>124.13286792847141</v>
      </c>
      <c r="K279" s="13">
        <v>413.58059997815974</v>
      </c>
      <c r="L279" s="13">
        <v>54.129416142686935</v>
      </c>
      <c r="M279" s="13">
        <v>0.34603595068205051</v>
      </c>
      <c r="N279" s="14">
        <v>0</v>
      </c>
    </row>
    <row r="280" spans="1:14" ht="12.75" outlineLevel="2" x14ac:dyDescent="0.2">
      <c r="A280" s="12">
        <v>5141000</v>
      </c>
      <c r="B280" s="12" t="s">
        <v>187</v>
      </c>
      <c r="C280" s="12" t="s">
        <v>16</v>
      </c>
      <c r="D280" s="12" t="s">
        <v>17</v>
      </c>
      <c r="E280" s="12" t="s">
        <v>20</v>
      </c>
      <c r="F280" s="13">
        <v>302.86948999999998</v>
      </c>
      <c r="G280" s="13">
        <v>12.696534353035425</v>
      </c>
      <c r="H280" s="13">
        <v>223.04804231430865</v>
      </c>
      <c r="I280" s="13">
        <v>67.124913332655964</v>
      </c>
      <c r="J280" s="13">
        <v>0</v>
      </c>
      <c r="K280" s="13">
        <v>0</v>
      </c>
      <c r="L280" s="13">
        <v>0</v>
      </c>
      <c r="M280" s="13">
        <v>0</v>
      </c>
      <c r="N280" s="14">
        <v>0</v>
      </c>
    </row>
    <row r="281" spans="1:14" ht="13.5" outlineLevel="1" thickBot="1" x14ac:dyDescent="0.25">
      <c r="A281" s="15" t="s">
        <v>188</v>
      </c>
      <c r="B281" s="15"/>
      <c r="C281" s="15"/>
      <c r="D281" s="15"/>
      <c r="E281" s="15"/>
      <c r="F281" s="16">
        <f t="shared" ref="F281:N281" si="84">SUBTOTAL(9,F279:F280)</f>
        <v>895.05841000000009</v>
      </c>
      <c r="G281" s="16">
        <f t="shared" si="84"/>
        <v>12.696534353035425</v>
      </c>
      <c r="H281" s="16">
        <f t="shared" si="84"/>
        <v>223.04804231430865</v>
      </c>
      <c r="I281" s="16">
        <f t="shared" si="84"/>
        <v>67.124913332655964</v>
      </c>
      <c r="J281" s="16">
        <f t="shared" si="84"/>
        <v>124.13286792847141</v>
      </c>
      <c r="K281" s="16">
        <f t="shared" si="84"/>
        <v>413.58059997815974</v>
      </c>
      <c r="L281" s="16">
        <f t="shared" si="84"/>
        <v>54.129416142686935</v>
      </c>
      <c r="M281" s="16">
        <f t="shared" si="84"/>
        <v>0.34603595068205051</v>
      </c>
      <c r="N281" s="17">
        <f t="shared" si="84"/>
        <v>0</v>
      </c>
    </row>
    <row r="282" spans="1:14" ht="12.75" outlineLevel="2" x14ac:dyDescent="0.2">
      <c r="A282" s="18">
        <v>5142000</v>
      </c>
      <c r="B282" s="18" t="s">
        <v>189</v>
      </c>
      <c r="C282" s="18" t="s">
        <v>16</v>
      </c>
      <c r="D282" s="18" t="s">
        <v>17</v>
      </c>
      <c r="E282" s="18" t="s">
        <v>18</v>
      </c>
      <c r="F282" s="19">
        <v>634.20853999999997</v>
      </c>
      <c r="G282" s="13">
        <v>0</v>
      </c>
      <c r="H282" s="13">
        <v>0</v>
      </c>
      <c r="I282" s="13">
        <v>0</v>
      </c>
      <c r="J282" s="13">
        <v>132.94089483290006</v>
      </c>
      <c r="K282" s="13">
        <v>442.92680870231868</v>
      </c>
      <c r="L282" s="13">
        <v>57.970247033507327</v>
      </c>
      <c r="M282" s="13">
        <v>0.37058943127401844</v>
      </c>
      <c r="N282" s="14">
        <v>0</v>
      </c>
    </row>
    <row r="283" spans="1:14" ht="13.5" outlineLevel="1" thickBot="1" x14ac:dyDescent="0.25">
      <c r="A283" s="15" t="s">
        <v>190</v>
      </c>
      <c r="B283" s="15"/>
      <c r="C283" s="15"/>
      <c r="D283" s="15"/>
      <c r="E283" s="15"/>
      <c r="F283" s="16">
        <f t="shared" ref="F283:N283" si="85">SUBTOTAL(9,F282:F282)</f>
        <v>634.20853999999997</v>
      </c>
      <c r="G283" s="16">
        <f t="shared" si="85"/>
        <v>0</v>
      </c>
      <c r="H283" s="16">
        <f t="shared" si="85"/>
        <v>0</v>
      </c>
      <c r="I283" s="16">
        <f t="shared" si="85"/>
        <v>0</v>
      </c>
      <c r="J283" s="16">
        <f t="shared" si="85"/>
        <v>132.94089483290006</v>
      </c>
      <c r="K283" s="16">
        <f t="shared" si="85"/>
        <v>442.92680870231868</v>
      </c>
      <c r="L283" s="16">
        <f t="shared" si="85"/>
        <v>57.970247033507327</v>
      </c>
      <c r="M283" s="16">
        <f t="shared" si="85"/>
        <v>0.37058943127401844</v>
      </c>
      <c r="N283" s="17">
        <f t="shared" si="85"/>
        <v>0</v>
      </c>
    </row>
    <row r="284" spans="1:14" ht="12.75" outlineLevel="2" x14ac:dyDescent="0.2">
      <c r="A284" s="18">
        <v>5144000</v>
      </c>
      <c r="B284" s="18" t="s">
        <v>191</v>
      </c>
      <c r="C284" s="18" t="s">
        <v>16</v>
      </c>
      <c r="D284" s="18" t="s">
        <v>17</v>
      </c>
      <c r="E284" s="18" t="s">
        <v>18</v>
      </c>
      <c r="F284" s="19">
        <v>246.28497999999999</v>
      </c>
      <c r="G284" s="13">
        <v>0</v>
      </c>
      <c r="H284" s="13">
        <v>0</v>
      </c>
      <c r="I284" s="13">
        <v>0</v>
      </c>
      <c r="J284" s="13">
        <v>51.625519935608082</v>
      </c>
      <c r="K284" s="13">
        <v>172.00370752294566</v>
      </c>
      <c r="L284" s="13">
        <v>22.51183992451822</v>
      </c>
      <c r="M284" s="13">
        <v>0.14391261692807386</v>
      </c>
      <c r="N284" s="14">
        <v>0</v>
      </c>
    </row>
    <row r="285" spans="1:14" ht="12.75" outlineLevel="2" x14ac:dyDescent="0.2">
      <c r="A285" s="12">
        <v>5144000</v>
      </c>
      <c r="B285" s="12" t="s">
        <v>191</v>
      </c>
      <c r="C285" s="12" t="s">
        <v>16</v>
      </c>
      <c r="D285" s="12" t="s">
        <v>17</v>
      </c>
      <c r="E285" s="12" t="s">
        <v>20</v>
      </c>
      <c r="F285" s="13">
        <v>87.780879999999996</v>
      </c>
      <c r="G285" s="13">
        <v>3.6798455944165265</v>
      </c>
      <c r="H285" s="13">
        <v>64.646172965877966</v>
      </c>
      <c r="I285" s="13">
        <v>19.45486143970551</v>
      </c>
      <c r="J285" s="13">
        <v>0</v>
      </c>
      <c r="K285" s="13">
        <v>0</v>
      </c>
      <c r="L285" s="13">
        <v>0</v>
      </c>
      <c r="M285" s="13">
        <v>0</v>
      </c>
      <c r="N285" s="14">
        <v>0</v>
      </c>
    </row>
    <row r="286" spans="1:14" ht="13.5" outlineLevel="1" thickBot="1" x14ac:dyDescent="0.25">
      <c r="A286" s="15" t="s">
        <v>192</v>
      </c>
      <c r="B286" s="15"/>
      <c r="C286" s="15"/>
      <c r="D286" s="15"/>
      <c r="E286" s="15"/>
      <c r="F286" s="16">
        <f t="shared" ref="F286:N286" si="86">SUBTOTAL(9,F284:F285)</f>
        <v>334.06585999999999</v>
      </c>
      <c r="G286" s="16">
        <f t="shared" si="86"/>
        <v>3.6798455944165265</v>
      </c>
      <c r="H286" s="16">
        <f t="shared" si="86"/>
        <v>64.646172965877966</v>
      </c>
      <c r="I286" s="16">
        <f t="shared" si="86"/>
        <v>19.45486143970551</v>
      </c>
      <c r="J286" s="16">
        <f t="shared" si="86"/>
        <v>51.625519935608082</v>
      </c>
      <c r="K286" s="16">
        <f t="shared" si="86"/>
        <v>172.00370752294566</v>
      </c>
      <c r="L286" s="16">
        <f t="shared" si="86"/>
        <v>22.51183992451822</v>
      </c>
      <c r="M286" s="16">
        <f t="shared" si="86"/>
        <v>0.14391261692807386</v>
      </c>
      <c r="N286" s="17">
        <f t="shared" si="86"/>
        <v>0</v>
      </c>
    </row>
    <row r="287" spans="1:14" ht="12.75" outlineLevel="2" x14ac:dyDescent="0.2">
      <c r="A287" s="18">
        <v>5145000</v>
      </c>
      <c r="B287" s="18" t="s">
        <v>193</v>
      </c>
      <c r="C287" s="18" t="s">
        <v>16</v>
      </c>
      <c r="D287" s="18" t="s">
        <v>17</v>
      </c>
      <c r="E287" s="18" t="s">
        <v>18</v>
      </c>
      <c r="F287" s="19">
        <v>878.13342999999998</v>
      </c>
      <c r="G287" s="13">
        <v>0</v>
      </c>
      <c r="H287" s="13">
        <v>0</v>
      </c>
      <c r="I287" s="13">
        <v>0</v>
      </c>
      <c r="J287" s="13">
        <v>184.07169977068395</v>
      </c>
      <c r="K287" s="13">
        <v>613.28224587565614</v>
      </c>
      <c r="L287" s="13">
        <v>80.266361385611603</v>
      </c>
      <c r="M287" s="13">
        <v>0.51312296804833801</v>
      </c>
      <c r="N287" s="14">
        <v>0</v>
      </c>
    </row>
    <row r="288" spans="1:14" ht="12.75" outlineLevel="2" x14ac:dyDescent="0.2">
      <c r="A288" s="12">
        <v>5145000</v>
      </c>
      <c r="B288" s="12" t="s">
        <v>193</v>
      </c>
      <c r="C288" s="12" t="s">
        <v>16</v>
      </c>
      <c r="D288" s="12" t="s">
        <v>17</v>
      </c>
      <c r="E288" s="12" t="s">
        <v>20</v>
      </c>
      <c r="F288" s="13">
        <v>43.077770000000001</v>
      </c>
      <c r="G288" s="13">
        <v>1.8058550125242356</v>
      </c>
      <c r="H288" s="13">
        <v>31.724596180903056</v>
      </c>
      <c r="I288" s="13">
        <v>9.5473188065727168</v>
      </c>
      <c r="J288" s="13">
        <v>0</v>
      </c>
      <c r="K288" s="13">
        <v>0</v>
      </c>
      <c r="L288" s="13">
        <v>0</v>
      </c>
      <c r="M288" s="13">
        <v>0</v>
      </c>
      <c r="N288" s="14">
        <v>0</v>
      </c>
    </row>
    <row r="289" spans="1:14" ht="13.5" outlineLevel="1" thickBot="1" x14ac:dyDescent="0.25">
      <c r="A289" s="15" t="s">
        <v>194</v>
      </c>
      <c r="B289" s="15"/>
      <c r="C289" s="15"/>
      <c r="D289" s="15"/>
      <c r="E289" s="15"/>
      <c r="F289" s="16">
        <f t="shared" ref="F289:N289" si="87">SUBTOTAL(9,F287:F288)</f>
        <v>921.21119999999996</v>
      </c>
      <c r="G289" s="16">
        <f t="shared" si="87"/>
        <v>1.8058550125242356</v>
      </c>
      <c r="H289" s="16">
        <f t="shared" si="87"/>
        <v>31.724596180903056</v>
      </c>
      <c r="I289" s="16">
        <f t="shared" si="87"/>
        <v>9.5473188065727168</v>
      </c>
      <c r="J289" s="16">
        <f t="shared" si="87"/>
        <v>184.07169977068395</v>
      </c>
      <c r="K289" s="16">
        <f t="shared" si="87"/>
        <v>613.28224587565614</v>
      </c>
      <c r="L289" s="16">
        <f t="shared" si="87"/>
        <v>80.266361385611603</v>
      </c>
      <c r="M289" s="16">
        <f t="shared" si="87"/>
        <v>0.51312296804833801</v>
      </c>
      <c r="N289" s="17">
        <f t="shared" si="87"/>
        <v>0</v>
      </c>
    </row>
    <row r="290" spans="1:14" ht="12.75" outlineLevel="2" x14ac:dyDescent="0.2">
      <c r="A290" s="18">
        <v>5146000</v>
      </c>
      <c r="B290" s="18" t="s">
        <v>195</v>
      </c>
      <c r="C290" s="18" t="s">
        <v>16</v>
      </c>
      <c r="D290" s="18" t="s">
        <v>17</v>
      </c>
      <c r="E290" s="18" t="s">
        <v>18</v>
      </c>
      <c r="F290" s="19">
        <v>60.822699999999998</v>
      </c>
      <c r="G290" s="13">
        <v>0</v>
      </c>
      <c r="H290" s="13">
        <v>0</v>
      </c>
      <c r="I290" s="13">
        <v>0</v>
      </c>
      <c r="J290" s="13">
        <v>12.749472222737699</v>
      </c>
      <c r="K290" s="13">
        <v>42.478148288035534</v>
      </c>
      <c r="L290" s="13">
        <v>5.5595387350742804</v>
      </c>
      <c r="M290" s="13">
        <v>3.5540754152490979E-2</v>
      </c>
      <c r="N290" s="14">
        <v>0</v>
      </c>
    </row>
    <row r="291" spans="1:14" ht="12.75" outlineLevel="2" x14ac:dyDescent="0.2">
      <c r="A291" s="12">
        <v>5146000</v>
      </c>
      <c r="B291" s="12" t="s">
        <v>195</v>
      </c>
      <c r="C291" s="12" t="s">
        <v>16</v>
      </c>
      <c r="D291" s="12" t="s">
        <v>17</v>
      </c>
      <c r="E291" s="12" t="s">
        <v>20</v>
      </c>
      <c r="F291" s="13">
        <v>23.60033</v>
      </c>
      <c r="G291" s="13">
        <v>0.98934495048666837</v>
      </c>
      <c r="H291" s="13">
        <v>17.380447943012179</v>
      </c>
      <c r="I291" s="13">
        <v>5.2305371065011554</v>
      </c>
      <c r="J291" s="13">
        <v>0</v>
      </c>
      <c r="K291" s="13">
        <v>0</v>
      </c>
      <c r="L291" s="13">
        <v>0</v>
      </c>
      <c r="M291" s="13">
        <v>0</v>
      </c>
      <c r="N291" s="14">
        <v>0</v>
      </c>
    </row>
    <row r="292" spans="1:14" ht="13.5" outlineLevel="1" thickBot="1" x14ac:dyDescent="0.25">
      <c r="A292" s="15" t="s">
        <v>196</v>
      </c>
      <c r="B292" s="15"/>
      <c r="C292" s="15"/>
      <c r="D292" s="15"/>
      <c r="E292" s="15"/>
      <c r="F292" s="16">
        <f t="shared" ref="F292:N292" si="88">SUBTOTAL(9,F290:F291)</f>
        <v>84.423029999999997</v>
      </c>
      <c r="G292" s="16">
        <f t="shared" si="88"/>
        <v>0.98934495048666837</v>
      </c>
      <c r="H292" s="16">
        <f t="shared" si="88"/>
        <v>17.380447943012179</v>
      </c>
      <c r="I292" s="16">
        <f t="shared" si="88"/>
        <v>5.2305371065011554</v>
      </c>
      <c r="J292" s="16">
        <f t="shared" si="88"/>
        <v>12.749472222737699</v>
      </c>
      <c r="K292" s="16">
        <f t="shared" si="88"/>
        <v>42.478148288035534</v>
      </c>
      <c r="L292" s="16">
        <f t="shared" si="88"/>
        <v>5.5595387350742804</v>
      </c>
      <c r="M292" s="16">
        <f t="shared" si="88"/>
        <v>3.5540754152490979E-2</v>
      </c>
      <c r="N292" s="17">
        <f t="shared" si="88"/>
        <v>0</v>
      </c>
    </row>
    <row r="293" spans="1:14" ht="12.75" outlineLevel="2" x14ac:dyDescent="0.2">
      <c r="A293" s="18">
        <v>5147000</v>
      </c>
      <c r="B293" s="18" t="s">
        <v>197</v>
      </c>
      <c r="C293" s="18" t="s">
        <v>16</v>
      </c>
      <c r="D293" s="18" t="s">
        <v>17</v>
      </c>
      <c r="E293" s="18" t="s">
        <v>18</v>
      </c>
      <c r="F293" s="19">
        <v>618.49414999999999</v>
      </c>
      <c r="G293" s="13">
        <v>0</v>
      </c>
      <c r="H293" s="13">
        <v>0</v>
      </c>
      <c r="I293" s="13">
        <v>0</v>
      </c>
      <c r="J293" s="13">
        <v>129.64689146241065</v>
      </c>
      <c r="K293" s="13">
        <v>431.95198863224579</v>
      </c>
      <c r="L293" s="13">
        <v>56.533862921932801</v>
      </c>
      <c r="M293" s="13">
        <v>0.36140698341086275</v>
      </c>
      <c r="N293" s="14">
        <v>0</v>
      </c>
    </row>
    <row r="294" spans="1:14" ht="12.75" outlineLevel="2" x14ac:dyDescent="0.2">
      <c r="A294" s="12">
        <v>5147000</v>
      </c>
      <c r="B294" s="12" t="s">
        <v>197</v>
      </c>
      <c r="C294" s="12" t="s">
        <v>16</v>
      </c>
      <c r="D294" s="12" t="s">
        <v>17</v>
      </c>
      <c r="E294" s="12" t="s">
        <v>20</v>
      </c>
      <c r="F294" s="13">
        <v>619.83150000000001</v>
      </c>
      <c r="G294" s="13">
        <v>25.983838559781894</v>
      </c>
      <c r="H294" s="13">
        <v>456.47451197458486</v>
      </c>
      <c r="I294" s="13">
        <v>137.37314946563336</v>
      </c>
      <c r="J294" s="13">
        <v>0</v>
      </c>
      <c r="K294" s="13">
        <v>0</v>
      </c>
      <c r="L294" s="13">
        <v>0</v>
      </c>
      <c r="M294" s="13">
        <v>0</v>
      </c>
      <c r="N294" s="14">
        <v>0</v>
      </c>
    </row>
    <row r="295" spans="1:14" ht="12.75" outlineLevel="2" x14ac:dyDescent="0.2">
      <c r="A295" s="12">
        <v>5147000</v>
      </c>
      <c r="B295" s="12" t="s">
        <v>197</v>
      </c>
      <c r="C295" s="12" t="s">
        <v>16</v>
      </c>
      <c r="D295" s="12" t="s">
        <v>17</v>
      </c>
      <c r="E295" s="12" t="s">
        <v>21</v>
      </c>
      <c r="F295" s="13">
        <v>19.046130000000002</v>
      </c>
      <c r="G295" s="13">
        <v>0.29152599813063029</v>
      </c>
      <c r="H295" s="13">
        <v>5.0657894626447062</v>
      </c>
      <c r="I295" s="13">
        <v>1.519648325505587</v>
      </c>
      <c r="J295" s="13">
        <v>2.647484190787873</v>
      </c>
      <c r="K295" s="13">
        <v>8.4220661717577148</v>
      </c>
      <c r="L295" s="13">
        <v>1.0923097792725949</v>
      </c>
      <c r="M295" s="13">
        <v>7.3060719008950252E-3</v>
      </c>
      <c r="N295" s="14">
        <v>0</v>
      </c>
    </row>
    <row r="296" spans="1:14" ht="13.5" outlineLevel="1" thickBot="1" x14ac:dyDescent="0.25">
      <c r="A296" s="15" t="s">
        <v>198</v>
      </c>
      <c r="B296" s="15"/>
      <c r="C296" s="15"/>
      <c r="D296" s="15"/>
      <c r="E296" s="15"/>
      <c r="F296" s="16">
        <f t="shared" ref="F296:N296" si="89">SUBTOTAL(9,F293:F295)</f>
        <v>1257.3717799999999</v>
      </c>
      <c r="G296" s="16">
        <f t="shared" si="89"/>
        <v>26.275364557912525</v>
      </c>
      <c r="H296" s="16">
        <f t="shared" si="89"/>
        <v>461.54030143722957</v>
      </c>
      <c r="I296" s="16">
        <f t="shared" si="89"/>
        <v>138.89279779113895</v>
      </c>
      <c r="J296" s="16">
        <f t="shared" si="89"/>
        <v>132.29437565319853</v>
      </c>
      <c r="K296" s="16">
        <f t="shared" si="89"/>
        <v>440.37405480400349</v>
      </c>
      <c r="L296" s="16">
        <f t="shared" si="89"/>
        <v>57.626172701205398</v>
      </c>
      <c r="M296" s="16">
        <f t="shared" si="89"/>
        <v>0.3687130553117578</v>
      </c>
      <c r="N296" s="17">
        <f t="shared" si="89"/>
        <v>0</v>
      </c>
    </row>
    <row r="297" spans="1:14" ht="12.75" outlineLevel="2" x14ac:dyDescent="0.2">
      <c r="A297" s="18">
        <v>5148000</v>
      </c>
      <c r="B297" s="18" t="s">
        <v>199</v>
      </c>
      <c r="C297" s="18" t="s">
        <v>16</v>
      </c>
      <c r="D297" s="18" t="s">
        <v>17</v>
      </c>
      <c r="E297" s="18" t="s">
        <v>18</v>
      </c>
      <c r="F297" s="19">
        <v>1431.5492999999999</v>
      </c>
      <c r="G297" s="13">
        <v>0</v>
      </c>
      <c r="H297" s="13">
        <v>0</v>
      </c>
      <c r="I297" s="13">
        <v>0</v>
      </c>
      <c r="J297" s="13">
        <v>300.0770770753287</v>
      </c>
      <c r="K297" s="13">
        <v>999.78401891125304</v>
      </c>
      <c r="L297" s="13">
        <v>130.85170149497591</v>
      </c>
      <c r="M297" s="13">
        <v>0.8365025184424657</v>
      </c>
      <c r="N297" s="14">
        <v>0</v>
      </c>
    </row>
    <row r="298" spans="1:14" ht="12.75" outlineLevel="2" x14ac:dyDescent="0.2">
      <c r="A298" s="12">
        <v>5148000</v>
      </c>
      <c r="B298" s="12" t="s">
        <v>199</v>
      </c>
      <c r="C298" s="12" t="s">
        <v>16</v>
      </c>
      <c r="D298" s="12" t="s">
        <v>17</v>
      </c>
      <c r="E298" s="12" t="s">
        <v>20</v>
      </c>
      <c r="F298" s="13">
        <v>288.93572999999998</v>
      </c>
      <c r="G298" s="13">
        <v>12.112419847124146</v>
      </c>
      <c r="H298" s="13">
        <v>212.78653366886064</v>
      </c>
      <c r="I298" s="13">
        <v>64.03677648401522</v>
      </c>
      <c r="J298" s="13">
        <v>0</v>
      </c>
      <c r="K298" s="13">
        <v>0</v>
      </c>
      <c r="L298" s="13">
        <v>0</v>
      </c>
      <c r="M298" s="13">
        <v>0</v>
      </c>
      <c r="N298" s="14">
        <v>0</v>
      </c>
    </row>
    <row r="299" spans="1:14" ht="12.75" outlineLevel="2" x14ac:dyDescent="0.2">
      <c r="A299" s="12">
        <v>5148000</v>
      </c>
      <c r="B299" s="12" t="s">
        <v>199</v>
      </c>
      <c r="C299" s="12" t="s">
        <v>16</v>
      </c>
      <c r="D299" s="12" t="s">
        <v>17</v>
      </c>
      <c r="E299" s="12" t="s">
        <v>21</v>
      </c>
      <c r="F299" s="13">
        <v>10.30325</v>
      </c>
      <c r="G299" s="13">
        <v>0.15770475368168843</v>
      </c>
      <c r="H299" s="13">
        <v>2.7404042333531309</v>
      </c>
      <c r="I299" s="13">
        <v>0.82207338759976112</v>
      </c>
      <c r="J299" s="13">
        <v>1.4321907646716237</v>
      </c>
      <c r="K299" s="13">
        <v>4.5560254647092435</v>
      </c>
      <c r="L299" s="13">
        <v>0.59089908203348207</v>
      </c>
      <c r="M299" s="13">
        <v>3.9523139510701999E-3</v>
      </c>
      <c r="N299" s="14">
        <v>0</v>
      </c>
    </row>
    <row r="300" spans="1:14" ht="13.5" outlineLevel="1" thickBot="1" x14ac:dyDescent="0.25">
      <c r="A300" s="15" t="s">
        <v>200</v>
      </c>
      <c r="B300" s="15"/>
      <c r="C300" s="15"/>
      <c r="D300" s="15"/>
      <c r="E300" s="15"/>
      <c r="F300" s="16">
        <f t="shared" ref="F300:N300" si="90">SUBTOTAL(9,F297:F299)</f>
        <v>1730.7882799999998</v>
      </c>
      <c r="G300" s="16">
        <f t="shared" si="90"/>
        <v>12.270124600805834</v>
      </c>
      <c r="H300" s="16">
        <f t="shared" si="90"/>
        <v>215.52693790221377</v>
      </c>
      <c r="I300" s="16">
        <f t="shared" si="90"/>
        <v>64.858849871614979</v>
      </c>
      <c r="J300" s="16">
        <f t="shared" si="90"/>
        <v>301.50926784000035</v>
      </c>
      <c r="K300" s="16">
        <f t="shared" si="90"/>
        <v>1004.3400443759623</v>
      </c>
      <c r="L300" s="16">
        <f t="shared" si="90"/>
        <v>131.44260057700939</v>
      </c>
      <c r="M300" s="16">
        <f t="shared" si="90"/>
        <v>0.84045483239353591</v>
      </c>
      <c r="N300" s="17">
        <f t="shared" si="90"/>
        <v>0</v>
      </c>
    </row>
    <row r="301" spans="1:14" ht="12.75" outlineLevel="2" x14ac:dyDescent="0.2">
      <c r="A301" s="18">
        <v>5149000</v>
      </c>
      <c r="B301" s="18" t="s">
        <v>201</v>
      </c>
      <c r="C301" s="18" t="s">
        <v>16</v>
      </c>
      <c r="D301" s="18" t="s">
        <v>17</v>
      </c>
      <c r="E301" s="18" t="s">
        <v>18</v>
      </c>
      <c r="F301" s="19">
        <v>421.46032000000002</v>
      </c>
      <c r="G301" s="13">
        <v>0</v>
      </c>
      <c r="H301" s="13">
        <v>0</v>
      </c>
      <c r="I301" s="13">
        <v>0</v>
      </c>
      <c r="J301" s="13">
        <v>88.345250092911726</v>
      </c>
      <c r="K301" s="13">
        <v>294.34493980837601</v>
      </c>
      <c r="L301" s="13">
        <v>38.523856624858837</v>
      </c>
      <c r="M301" s="13">
        <v>0.24627347385351486</v>
      </c>
      <c r="N301" s="14">
        <v>0</v>
      </c>
    </row>
    <row r="302" spans="1:14" ht="12.75" outlineLevel="2" x14ac:dyDescent="0.2">
      <c r="A302" s="12">
        <v>5149000</v>
      </c>
      <c r="B302" s="12" t="s">
        <v>201</v>
      </c>
      <c r="C302" s="12" t="s">
        <v>16</v>
      </c>
      <c r="D302" s="12" t="s">
        <v>17</v>
      </c>
      <c r="E302" s="12" t="s">
        <v>20</v>
      </c>
      <c r="F302" s="13">
        <v>-22.924119999999998</v>
      </c>
      <c r="G302" s="13">
        <v>-0.96099767953882187</v>
      </c>
      <c r="H302" s="13">
        <v>-16.882453520750104</v>
      </c>
      <c r="I302" s="13">
        <v>-5.0806687997110744</v>
      </c>
      <c r="J302" s="13">
        <v>0</v>
      </c>
      <c r="K302" s="13">
        <v>0</v>
      </c>
      <c r="L302" s="13">
        <v>0</v>
      </c>
      <c r="M302" s="13">
        <v>0</v>
      </c>
      <c r="N302" s="14">
        <v>0</v>
      </c>
    </row>
    <row r="303" spans="1:14" ht="13.5" outlineLevel="1" thickBot="1" x14ac:dyDescent="0.25">
      <c r="A303" s="15" t="s">
        <v>202</v>
      </c>
      <c r="B303" s="15"/>
      <c r="C303" s="15"/>
      <c r="D303" s="15"/>
      <c r="E303" s="15"/>
      <c r="F303" s="16">
        <f t="shared" ref="F303:N303" si="91">SUBTOTAL(9,F301:F302)</f>
        <v>398.53620000000001</v>
      </c>
      <c r="G303" s="16">
        <f t="shared" si="91"/>
        <v>-0.96099767953882187</v>
      </c>
      <c r="H303" s="16">
        <f t="shared" si="91"/>
        <v>-16.882453520750104</v>
      </c>
      <c r="I303" s="16">
        <f t="shared" si="91"/>
        <v>-5.0806687997110744</v>
      </c>
      <c r="J303" s="16">
        <f t="shared" si="91"/>
        <v>88.345250092911726</v>
      </c>
      <c r="K303" s="16">
        <f t="shared" si="91"/>
        <v>294.34493980837601</v>
      </c>
      <c r="L303" s="16">
        <f t="shared" si="91"/>
        <v>38.523856624858837</v>
      </c>
      <c r="M303" s="16">
        <f t="shared" si="91"/>
        <v>0.24627347385351486</v>
      </c>
      <c r="N303" s="17">
        <f t="shared" si="91"/>
        <v>0</v>
      </c>
    </row>
    <row r="304" spans="1:14" ht="12.75" outlineLevel="2" x14ac:dyDescent="0.2">
      <c r="A304" s="18">
        <v>5350000</v>
      </c>
      <c r="B304" s="18" t="s">
        <v>203</v>
      </c>
      <c r="C304" s="18" t="s">
        <v>204</v>
      </c>
      <c r="D304" s="18" t="s">
        <v>205</v>
      </c>
      <c r="E304" s="18" t="s">
        <v>206</v>
      </c>
      <c r="F304" s="19">
        <v>8171.9989599999999</v>
      </c>
      <c r="G304" s="13">
        <v>125.08316143681014</v>
      </c>
      <c r="H304" s="13">
        <v>2173.5452934696705</v>
      </c>
      <c r="I304" s="13">
        <v>652.02561022094233</v>
      </c>
      <c r="J304" s="13">
        <v>1135.9387998367615</v>
      </c>
      <c r="K304" s="13">
        <v>3613.6010830890696</v>
      </c>
      <c r="L304" s="13">
        <v>468.67024325747406</v>
      </c>
      <c r="M304" s="13">
        <v>3.1347686892717506</v>
      </c>
      <c r="N304" s="14">
        <v>0</v>
      </c>
    </row>
    <row r="305" spans="1:14" ht="12.75" outlineLevel="2" x14ac:dyDescent="0.2">
      <c r="A305" s="12">
        <v>5350000</v>
      </c>
      <c r="B305" s="12" t="s">
        <v>203</v>
      </c>
      <c r="C305" s="12" t="s">
        <v>204</v>
      </c>
      <c r="D305" s="12" t="s">
        <v>205</v>
      </c>
      <c r="E305" s="12" t="s">
        <v>207</v>
      </c>
      <c r="F305" s="13">
        <v>2334.42616</v>
      </c>
      <c r="G305" s="13">
        <v>35.731453915113171</v>
      </c>
      <c r="H305" s="13">
        <v>620.8983894707294</v>
      </c>
      <c r="I305" s="13">
        <v>186.25866803704673</v>
      </c>
      <c r="J305" s="13">
        <v>324.49407586536694</v>
      </c>
      <c r="K305" s="13">
        <v>1032.2670060848193</v>
      </c>
      <c r="L305" s="13">
        <v>133.88108364049657</v>
      </c>
      <c r="M305" s="13">
        <v>0.8954829864277033</v>
      </c>
      <c r="N305" s="14">
        <v>0</v>
      </c>
    </row>
    <row r="306" spans="1:14" ht="13.5" outlineLevel="1" thickBot="1" x14ac:dyDescent="0.25">
      <c r="A306" s="15" t="s">
        <v>208</v>
      </c>
      <c r="B306" s="15"/>
      <c r="C306" s="15"/>
      <c r="D306" s="15"/>
      <c r="E306" s="15"/>
      <c r="F306" s="16">
        <f t="shared" ref="F306:N306" si="92">SUBTOTAL(9,F304:F305)</f>
        <v>10506.42512</v>
      </c>
      <c r="G306" s="16">
        <f t="shared" si="92"/>
        <v>160.81461535192332</v>
      </c>
      <c r="H306" s="16">
        <f t="shared" si="92"/>
        <v>2794.4436829403999</v>
      </c>
      <c r="I306" s="16">
        <f t="shared" si="92"/>
        <v>838.28427825798906</v>
      </c>
      <c r="J306" s="16">
        <f t="shared" si="92"/>
        <v>1460.4328757021285</v>
      </c>
      <c r="K306" s="16">
        <f t="shared" si="92"/>
        <v>4645.8680891738886</v>
      </c>
      <c r="L306" s="16">
        <f t="shared" si="92"/>
        <v>602.55132689797063</v>
      </c>
      <c r="M306" s="16">
        <f t="shared" si="92"/>
        <v>4.0302516756994535</v>
      </c>
      <c r="N306" s="17">
        <f t="shared" si="92"/>
        <v>0</v>
      </c>
    </row>
    <row r="307" spans="1:14" ht="12.75" outlineLevel="2" x14ac:dyDescent="0.2">
      <c r="A307" s="18">
        <v>5360000</v>
      </c>
      <c r="B307" s="18" t="s">
        <v>209</v>
      </c>
      <c r="C307" s="18" t="s">
        <v>204</v>
      </c>
      <c r="D307" s="18" t="s">
        <v>205</v>
      </c>
      <c r="E307" s="18" t="s">
        <v>206</v>
      </c>
      <c r="F307" s="19">
        <v>164.92586</v>
      </c>
      <c r="G307" s="13">
        <v>2.524406583072393</v>
      </c>
      <c r="H307" s="13">
        <v>43.866112627899518</v>
      </c>
      <c r="I307" s="13">
        <v>13.159067326620622</v>
      </c>
      <c r="J307" s="13">
        <v>22.925319054427014</v>
      </c>
      <c r="K307" s="13">
        <v>72.929067813463874</v>
      </c>
      <c r="L307" s="13">
        <v>9.4586212386948354</v>
      </c>
      <c r="M307" s="13">
        <v>6.3265355821731067E-2</v>
      </c>
      <c r="N307" s="14">
        <v>0</v>
      </c>
    </row>
    <row r="308" spans="1:14" ht="13.5" outlineLevel="1" thickBot="1" x14ac:dyDescent="0.25">
      <c r="A308" s="15" t="s">
        <v>210</v>
      </c>
      <c r="B308" s="15"/>
      <c r="C308" s="15"/>
      <c r="D308" s="15"/>
      <c r="E308" s="15"/>
      <c r="F308" s="16">
        <f t="shared" ref="F308:N308" si="93">SUBTOTAL(9,F307:F307)</f>
        <v>164.92586</v>
      </c>
      <c r="G308" s="16">
        <f t="shared" si="93"/>
        <v>2.524406583072393</v>
      </c>
      <c r="H308" s="16">
        <f t="shared" si="93"/>
        <v>43.866112627899518</v>
      </c>
      <c r="I308" s="16">
        <f t="shared" si="93"/>
        <v>13.159067326620622</v>
      </c>
      <c r="J308" s="16">
        <f t="shared" si="93"/>
        <v>22.925319054427014</v>
      </c>
      <c r="K308" s="16">
        <f t="shared" si="93"/>
        <v>72.929067813463874</v>
      </c>
      <c r="L308" s="16">
        <f t="shared" si="93"/>
        <v>9.4586212386948354</v>
      </c>
      <c r="M308" s="16">
        <f t="shared" si="93"/>
        <v>6.3265355821731067E-2</v>
      </c>
      <c r="N308" s="17">
        <f t="shared" si="93"/>
        <v>0</v>
      </c>
    </row>
    <row r="309" spans="1:14" ht="12.75" outlineLevel="2" x14ac:dyDescent="0.2">
      <c r="A309" s="18">
        <v>5370000</v>
      </c>
      <c r="B309" s="18" t="s">
        <v>211</v>
      </c>
      <c r="C309" s="18" t="s">
        <v>204</v>
      </c>
      <c r="D309" s="18" t="s">
        <v>205</v>
      </c>
      <c r="E309" s="18" t="s">
        <v>206</v>
      </c>
      <c r="F309" s="19">
        <v>2788.9855200000002</v>
      </c>
      <c r="G309" s="13">
        <v>42.689081062130469</v>
      </c>
      <c r="H309" s="13">
        <v>741.79969677224005</v>
      </c>
      <c r="I309" s="13">
        <v>222.52694774882502</v>
      </c>
      <c r="J309" s="13">
        <v>387.67954815683265</v>
      </c>
      <c r="K309" s="13">
        <v>1233.2699924611509</v>
      </c>
      <c r="L309" s="13">
        <v>159.95040240435529</v>
      </c>
      <c r="M309" s="13">
        <v>1.0698513944657051</v>
      </c>
      <c r="N309" s="14">
        <v>0</v>
      </c>
    </row>
    <row r="310" spans="1:14" ht="13.5" outlineLevel="1" thickBot="1" x14ac:dyDescent="0.25">
      <c r="A310" s="15" t="s">
        <v>212</v>
      </c>
      <c r="B310" s="15"/>
      <c r="C310" s="15"/>
      <c r="D310" s="15"/>
      <c r="E310" s="15"/>
      <c r="F310" s="16">
        <f t="shared" ref="F310:N310" si="94">SUBTOTAL(9,F309:F309)</f>
        <v>2788.9855200000002</v>
      </c>
      <c r="G310" s="16">
        <f t="shared" si="94"/>
        <v>42.689081062130469</v>
      </c>
      <c r="H310" s="16">
        <f t="shared" si="94"/>
        <v>741.79969677224005</v>
      </c>
      <c r="I310" s="16">
        <f t="shared" si="94"/>
        <v>222.52694774882502</v>
      </c>
      <c r="J310" s="16">
        <f t="shared" si="94"/>
        <v>387.67954815683265</v>
      </c>
      <c r="K310" s="16">
        <f t="shared" si="94"/>
        <v>1233.2699924611509</v>
      </c>
      <c r="L310" s="16">
        <f t="shared" si="94"/>
        <v>159.95040240435529</v>
      </c>
      <c r="M310" s="16">
        <f t="shared" si="94"/>
        <v>1.0698513944657051</v>
      </c>
      <c r="N310" s="17">
        <f t="shared" si="94"/>
        <v>0</v>
      </c>
    </row>
    <row r="311" spans="1:14" ht="12.75" outlineLevel="2" x14ac:dyDescent="0.2">
      <c r="A311" s="18">
        <v>5371000</v>
      </c>
      <c r="B311" s="18" t="s">
        <v>213</v>
      </c>
      <c r="C311" s="18" t="s">
        <v>204</v>
      </c>
      <c r="D311" s="18" t="s">
        <v>205</v>
      </c>
      <c r="E311" s="18" t="s">
        <v>206</v>
      </c>
      <c r="F311" s="19">
        <v>521.32788000000005</v>
      </c>
      <c r="G311" s="13">
        <v>7.9796069107123317</v>
      </c>
      <c r="H311" s="13">
        <v>138.66004700623716</v>
      </c>
      <c r="I311" s="13">
        <v>41.595591329124481</v>
      </c>
      <c r="J311" s="13">
        <v>72.466549399639575</v>
      </c>
      <c r="K311" s="13">
        <v>230.52756137557421</v>
      </c>
      <c r="L311" s="13">
        <v>29.89854324901961</v>
      </c>
      <c r="M311" s="13">
        <v>0.19998072969265535</v>
      </c>
      <c r="N311" s="14">
        <v>0</v>
      </c>
    </row>
    <row r="312" spans="1:14" ht="12.75" outlineLevel="2" x14ac:dyDescent="0.2">
      <c r="A312" s="12">
        <v>5371000</v>
      </c>
      <c r="B312" s="12" t="s">
        <v>213</v>
      </c>
      <c r="C312" s="12" t="s">
        <v>204</v>
      </c>
      <c r="D312" s="12" t="s">
        <v>205</v>
      </c>
      <c r="E312" s="12" t="s">
        <v>207</v>
      </c>
      <c r="F312" s="13">
        <v>121.664</v>
      </c>
      <c r="G312" s="13">
        <v>1.8622270790215651</v>
      </c>
      <c r="H312" s="13">
        <v>32.359550689993476</v>
      </c>
      <c r="I312" s="13">
        <v>9.7072997965629622</v>
      </c>
      <c r="J312" s="13">
        <v>16.911756697450649</v>
      </c>
      <c r="K312" s="13">
        <v>53.798974317655635</v>
      </c>
      <c r="L312" s="13">
        <v>6.9775212594590599</v>
      </c>
      <c r="M312" s="13">
        <v>4.6670159856647637E-2</v>
      </c>
      <c r="N312" s="14">
        <v>0</v>
      </c>
    </row>
    <row r="313" spans="1:14" ht="13.5" outlineLevel="1" thickBot="1" x14ac:dyDescent="0.25">
      <c r="A313" s="15" t="s">
        <v>214</v>
      </c>
      <c r="B313" s="15"/>
      <c r="C313" s="15"/>
      <c r="D313" s="15"/>
      <c r="E313" s="15"/>
      <c r="F313" s="16">
        <f t="shared" ref="F313:N313" si="95">SUBTOTAL(9,F311:F312)</f>
        <v>642.99188000000004</v>
      </c>
      <c r="G313" s="16">
        <f t="shared" si="95"/>
        <v>9.841833989733896</v>
      </c>
      <c r="H313" s="16">
        <f t="shared" si="95"/>
        <v>171.01959769623065</v>
      </c>
      <c r="I313" s="16">
        <f t="shared" si="95"/>
        <v>51.302891125687445</v>
      </c>
      <c r="J313" s="16">
        <f t="shared" si="95"/>
        <v>89.378306097090217</v>
      </c>
      <c r="K313" s="16">
        <f t="shared" si="95"/>
        <v>284.32653569322986</v>
      </c>
      <c r="L313" s="16">
        <f t="shared" si="95"/>
        <v>36.87606450847867</v>
      </c>
      <c r="M313" s="16">
        <f t="shared" si="95"/>
        <v>0.24665088954930298</v>
      </c>
      <c r="N313" s="17">
        <f t="shared" si="95"/>
        <v>0</v>
      </c>
    </row>
    <row r="314" spans="1:14" ht="12.75" outlineLevel="2" x14ac:dyDescent="0.2">
      <c r="A314" s="18">
        <v>5372000</v>
      </c>
      <c r="B314" s="18" t="s">
        <v>215</v>
      </c>
      <c r="C314" s="18" t="s">
        <v>204</v>
      </c>
      <c r="D314" s="18" t="s">
        <v>205</v>
      </c>
      <c r="E314" s="18" t="s">
        <v>206</v>
      </c>
      <c r="F314" s="19">
        <v>138.67234999999999</v>
      </c>
      <c r="G314" s="13">
        <v>2.1225621817592399</v>
      </c>
      <c r="H314" s="13">
        <v>36.883342148256808</v>
      </c>
      <c r="I314" s="13">
        <v>11.064358190951372</v>
      </c>
      <c r="J314" s="13">
        <v>19.275981751904595</v>
      </c>
      <c r="K314" s="13">
        <v>61.319948351352515</v>
      </c>
      <c r="L314" s="13">
        <v>7.9529628339044214</v>
      </c>
      <c r="M314" s="13">
        <v>5.3194541871029975E-2</v>
      </c>
      <c r="N314" s="14">
        <v>0</v>
      </c>
    </row>
    <row r="315" spans="1:14" ht="13.5" outlineLevel="1" thickBot="1" x14ac:dyDescent="0.25">
      <c r="A315" s="15" t="s">
        <v>216</v>
      </c>
      <c r="B315" s="15"/>
      <c r="C315" s="15"/>
      <c r="D315" s="15"/>
      <c r="E315" s="15"/>
      <c r="F315" s="16">
        <f t="shared" ref="F315:N315" si="96">SUBTOTAL(9,F314:F314)</f>
        <v>138.67234999999999</v>
      </c>
      <c r="G315" s="16">
        <f t="shared" si="96"/>
        <v>2.1225621817592399</v>
      </c>
      <c r="H315" s="16">
        <f t="shared" si="96"/>
        <v>36.883342148256808</v>
      </c>
      <c r="I315" s="16">
        <f t="shared" si="96"/>
        <v>11.064358190951372</v>
      </c>
      <c r="J315" s="16">
        <f t="shared" si="96"/>
        <v>19.275981751904595</v>
      </c>
      <c r="K315" s="16">
        <f t="shared" si="96"/>
        <v>61.319948351352515</v>
      </c>
      <c r="L315" s="16">
        <f t="shared" si="96"/>
        <v>7.9529628339044214</v>
      </c>
      <c r="M315" s="16">
        <f t="shared" si="96"/>
        <v>5.3194541871029975E-2</v>
      </c>
      <c r="N315" s="17">
        <f t="shared" si="96"/>
        <v>0</v>
      </c>
    </row>
    <row r="316" spans="1:14" ht="12.75" outlineLevel="2" x14ac:dyDescent="0.2">
      <c r="A316" s="18">
        <v>5374000</v>
      </c>
      <c r="B316" s="18" t="s">
        <v>217</v>
      </c>
      <c r="C316" s="18" t="s">
        <v>204</v>
      </c>
      <c r="D316" s="18" t="s">
        <v>205</v>
      </c>
      <c r="E316" s="18" t="s">
        <v>206</v>
      </c>
      <c r="F316" s="19">
        <v>259.96721000000002</v>
      </c>
      <c r="G316" s="13">
        <v>3.9791390889637519</v>
      </c>
      <c r="H316" s="13">
        <v>69.144710922961437</v>
      </c>
      <c r="I316" s="13">
        <v>20.742205128436026</v>
      </c>
      <c r="J316" s="13">
        <v>36.136426591555924</v>
      </c>
      <c r="K316" s="13">
        <v>114.95569152931508</v>
      </c>
      <c r="L316" s="13">
        <v>14.909313638687353</v>
      </c>
      <c r="M316" s="13">
        <v>9.9723100080440288E-2</v>
      </c>
      <c r="N316" s="14">
        <v>0</v>
      </c>
    </row>
    <row r="317" spans="1:14" ht="12.75" outlineLevel="2" x14ac:dyDescent="0.2">
      <c r="A317" s="12">
        <v>5374000</v>
      </c>
      <c r="B317" s="12" t="s">
        <v>217</v>
      </c>
      <c r="C317" s="12" t="s">
        <v>204</v>
      </c>
      <c r="D317" s="12" t="s">
        <v>205</v>
      </c>
      <c r="E317" s="12" t="s">
        <v>207</v>
      </c>
      <c r="F317" s="13">
        <v>31.992370000000001</v>
      </c>
      <c r="G317" s="13">
        <v>0.48968517997170202</v>
      </c>
      <c r="H317" s="13">
        <v>8.5091622723897498</v>
      </c>
      <c r="I317" s="13">
        <v>2.5526000032266487</v>
      </c>
      <c r="J317" s="13">
        <v>4.4470605735042348</v>
      </c>
      <c r="K317" s="13">
        <v>14.146803425754015</v>
      </c>
      <c r="L317" s="13">
        <v>1.8347863116080372</v>
      </c>
      <c r="M317" s="13">
        <v>1.2272233545609369E-2</v>
      </c>
      <c r="N317" s="14">
        <v>0</v>
      </c>
    </row>
    <row r="318" spans="1:14" ht="13.5" outlineLevel="1" thickBot="1" x14ac:dyDescent="0.25">
      <c r="A318" s="15" t="s">
        <v>218</v>
      </c>
      <c r="B318" s="15"/>
      <c r="C318" s="15"/>
      <c r="D318" s="15"/>
      <c r="E318" s="15"/>
      <c r="F318" s="16">
        <f t="shared" ref="F318:N318" si="97">SUBTOTAL(9,F316:F317)</f>
        <v>291.95958000000002</v>
      </c>
      <c r="G318" s="16">
        <f t="shared" si="97"/>
        <v>4.468824268935454</v>
      </c>
      <c r="H318" s="16">
        <f t="shared" si="97"/>
        <v>77.653873195351181</v>
      </c>
      <c r="I318" s="16">
        <f t="shared" si="97"/>
        <v>23.294805131662674</v>
      </c>
      <c r="J318" s="16">
        <f t="shared" si="97"/>
        <v>40.583487165060163</v>
      </c>
      <c r="K318" s="16">
        <f t="shared" si="97"/>
        <v>129.10249495506909</v>
      </c>
      <c r="L318" s="16">
        <f t="shared" si="97"/>
        <v>16.744099950295389</v>
      </c>
      <c r="M318" s="16">
        <f t="shared" si="97"/>
        <v>0.11199533362604966</v>
      </c>
      <c r="N318" s="17">
        <f t="shared" si="97"/>
        <v>0</v>
      </c>
    </row>
    <row r="319" spans="1:14" ht="12.75" outlineLevel="2" x14ac:dyDescent="0.2">
      <c r="A319" s="18">
        <v>5379000</v>
      </c>
      <c r="B319" s="18" t="s">
        <v>219</v>
      </c>
      <c r="C319" s="18" t="s">
        <v>204</v>
      </c>
      <c r="D319" s="18" t="s">
        <v>205</v>
      </c>
      <c r="E319" s="18" t="s">
        <v>206</v>
      </c>
      <c r="F319" s="19">
        <v>593.86093000000005</v>
      </c>
      <c r="G319" s="13">
        <v>9.0898203660814243</v>
      </c>
      <c r="H319" s="13">
        <v>157.95200607527016</v>
      </c>
      <c r="I319" s="13">
        <v>47.382841966199464</v>
      </c>
      <c r="J319" s="13">
        <v>82.54891800599826</v>
      </c>
      <c r="K319" s="13">
        <v>262.60117143385958</v>
      </c>
      <c r="L319" s="13">
        <v>34.058367834668665</v>
      </c>
      <c r="M319" s="13">
        <v>0.22780431792245392</v>
      </c>
      <c r="N319" s="14">
        <v>0</v>
      </c>
    </row>
    <row r="320" spans="1:14" ht="12.75" outlineLevel="2" x14ac:dyDescent="0.2">
      <c r="A320" s="12">
        <v>5379000</v>
      </c>
      <c r="B320" s="12" t="s">
        <v>219</v>
      </c>
      <c r="C320" s="12" t="s">
        <v>204</v>
      </c>
      <c r="D320" s="12" t="s">
        <v>205</v>
      </c>
      <c r="E320" s="12" t="s">
        <v>207</v>
      </c>
      <c r="F320" s="13">
        <v>173.81618</v>
      </c>
      <c r="G320" s="13">
        <v>2.6604845900848781</v>
      </c>
      <c r="H320" s="13">
        <v>46.23071317276294</v>
      </c>
      <c r="I320" s="13">
        <v>13.86840617399848</v>
      </c>
      <c r="J320" s="13">
        <v>24.16110719884508</v>
      </c>
      <c r="K320" s="13">
        <v>76.860305462692409</v>
      </c>
      <c r="L320" s="13">
        <v>9.9684877300430905</v>
      </c>
      <c r="M320" s="13">
        <v>6.66756715731181E-2</v>
      </c>
      <c r="N320" s="14">
        <v>0</v>
      </c>
    </row>
    <row r="321" spans="1:14" ht="13.5" outlineLevel="1" thickBot="1" x14ac:dyDescent="0.25">
      <c r="A321" s="15" t="s">
        <v>220</v>
      </c>
      <c r="B321" s="15"/>
      <c r="C321" s="15"/>
      <c r="D321" s="15"/>
      <c r="E321" s="15"/>
      <c r="F321" s="16">
        <f t="shared" ref="F321:N321" si="98">SUBTOTAL(9,F319:F320)</f>
        <v>767.67711000000008</v>
      </c>
      <c r="G321" s="16">
        <f t="shared" si="98"/>
        <v>11.750304956166303</v>
      </c>
      <c r="H321" s="16">
        <f t="shared" si="98"/>
        <v>204.1827192480331</v>
      </c>
      <c r="I321" s="16">
        <f t="shared" si="98"/>
        <v>61.251248140197944</v>
      </c>
      <c r="J321" s="16">
        <f t="shared" si="98"/>
        <v>106.71002520484333</v>
      </c>
      <c r="K321" s="16">
        <f t="shared" si="98"/>
        <v>339.46147689655197</v>
      </c>
      <c r="L321" s="16">
        <f t="shared" si="98"/>
        <v>44.026855564711752</v>
      </c>
      <c r="M321" s="16">
        <f t="shared" si="98"/>
        <v>0.29447998949557203</v>
      </c>
      <c r="N321" s="17">
        <f t="shared" si="98"/>
        <v>0</v>
      </c>
    </row>
    <row r="322" spans="1:14" ht="12.75" outlineLevel="2" x14ac:dyDescent="0.2">
      <c r="A322" s="18">
        <v>5390000</v>
      </c>
      <c r="B322" s="18" t="s">
        <v>221</v>
      </c>
      <c r="C322" s="18" t="s">
        <v>204</v>
      </c>
      <c r="D322" s="18" t="s">
        <v>205</v>
      </c>
      <c r="E322" s="18" t="s">
        <v>206</v>
      </c>
      <c r="F322" s="19">
        <v>12449.49819</v>
      </c>
      <c r="G322" s="13">
        <v>190.55589697567041</v>
      </c>
      <c r="H322" s="13">
        <v>3311.2520362990454</v>
      </c>
      <c r="I322" s="13">
        <v>993.31775420089718</v>
      </c>
      <c r="J322" s="13">
        <v>1730.5273901452545</v>
      </c>
      <c r="K322" s="13">
        <v>5505.0814817161227</v>
      </c>
      <c r="L322" s="13">
        <v>713.98801856195826</v>
      </c>
      <c r="M322" s="13">
        <v>4.775612101051629</v>
      </c>
      <c r="N322" s="14">
        <v>0</v>
      </c>
    </row>
    <row r="323" spans="1:14" ht="12.75" outlineLevel="2" x14ac:dyDescent="0.2">
      <c r="A323" s="12">
        <v>5390000</v>
      </c>
      <c r="B323" s="12" t="s">
        <v>221</v>
      </c>
      <c r="C323" s="12" t="s">
        <v>204</v>
      </c>
      <c r="D323" s="12" t="s">
        <v>205</v>
      </c>
      <c r="E323" s="12" t="s">
        <v>207</v>
      </c>
      <c r="F323" s="13">
        <v>6504.7882</v>
      </c>
      <c r="G323" s="13">
        <v>99.564314253517438</v>
      </c>
      <c r="H323" s="13">
        <v>1730.1093461136525</v>
      </c>
      <c r="I323" s="13">
        <v>519.0025740608985</v>
      </c>
      <c r="J323" s="13">
        <v>904.19019107417114</v>
      </c>
      <c r="K323" s="13">
        <v>2876.372084705331</v>
      </c>
      <c r="L323" s="13">
        <v>373.05446108773697</v>
      </c>
      <c r="M323" s="13">
        <v>2.4952287046918995</v>
      </c>
      <c r="N323" s="14">
        <v>0</v>
      </c>
    </row>
    <row r="324" spans="1:14" ht="13.5" outlineLevel="1" thickBot="1" x14ac:dyDescent="0.25">
      <c r="A324" s="15" t="s">
        <v>222</v>
      </c>
      <c r="B324" s="15"/>
      <c r="C324" s="15"/>
      <c r="D324" s="15"/>
      <c r="E324" s="15"/>
      <c r="F324" s="16">
        <f t="shared" ref="F324:N324" si="99">SUBTOTAL(9,F322:F323)</f>
        <v>18954.286390000001</v>
      </c>
      <c r="G324" s="16">
        <f t="shared" si="99"/>
        <v>290.12021122918782</v>
      </c>
      <c r="H324" s="16">
        <f t="shared" si="99"/>
        <v>5041.3613824126978</v>
      </c>
      <c r="I324" s="16">
        <f t="shared" si="99"/>
        <v>1512.3203282617956</v>
      </c>
      <c r="J324" s="16">
        <f t="shared" si="99"/>
        <v>2634.7175812194255</v>
      </c>
      <c r="K324" s="16">
        <f t="shared" si="99"/>
        <v>8381.4535664214527</v>
      </c>
      <c r="L324" s="16">
        <f t="shared" si="99"/>
        <v>1087.0424796496952</v>
      </c>
      <c r="M324" s="16">
        <f t="shared" si="99"/>
        <v>7.2708408057435285</v>
      </c>
      <c r="N324" s="17">
        <f t="shared" si="99"/>
        <v>0</v>
      </c>
    </row>
    <row r="325" spans="1:14" ht="12.75" outlineLevel="2" x14ac:dyDescent="0.2">
      <c r="A325" s="18">
        <v>5400000</v>
      </c>
      <c r="B325" s="18" t="s">
        <v>223</v>
      </c>
      <c r="C325" s="18" t="s">
        <v>204</v>
      </c>
      <c r="D325" s="18" t="s">
        <v>205</v>
      </c>
      <c r="E325" s="18" t="s">
        <v>206</v>
      </c>
      <c r="F325" s="19">
        <v>2139.3194899999999</v>
      </c>
      <c r="G325" s="13">
        <v>32.745090453680668</v>
      </c>
      <c r="H325" s="13">
        <v>569.00494376928248</v>
      </c>
      <c r="I325" s="13">
        <v>170.69154104796962</v>
      </c>
      <c r="J325" s="13">
        <v>297.37350993715648</v>
      </c>
      <c r="K325" s="13">
        <v>945.99219407359726</v>
      </c>
      <c r="L325" s="13">
        <v>122.69157040907838</v>
      </c>
      <c r="M325" s="13">
        <v>0.82064030923479325</v>
      </c>
      <c r="N325" s="14">
        <v>0</v>
      </c>
    </row>
    <row r="326" spans="1:14" ht="12.75" outlineLevel="2" x14ac:dyDescent="0.2">
      <c r="A326" s="12">
        <v>5400000</v>
      </c>
      <c r="B326" s="12" t="s">
        <v>223</v>
      </c>
      <c r="C326" s="12" t="s">
        <v>204</v>
      </c>
      <c r="D326" s="12" t="s">
        <v>205</v>
      </c>
      <c r="E326" s="12" t="s">
        <v>207</v>
      </c>
      <c r="F326" s="13">
        <v>91.790989999999994</v>
      </c>
      <c r="G326" s="13">
        <v>1.4049814833327665</v>
      </c>
      <c r="H326" s="13">
        <v>24.414084641222416</v>
      </c>
      <c r="I326" s="13">
        <v>7.3237988110970607</v>
      </c>
      <c r="J326" s="13">
        <v>12.759295189194219</v>
      </c>
      <c r="K326" s="13">
        <v>40.589337138366197</v>
      </c>
      <c r="L326" s="13">
        <v>5.2642818266027245</v>
      </c>
      <c r="M326" s="13">
        <v>3.5210910184606328E-2</v>
      </c>
      <c r="N326" s="14">
        <v>0</v>
      </c>
    </row>
    <row r="327" spans="1:14" ht="13.5" outlineLevel="1" thickBot="1" x14ac:dyDescent="0.25">
      <c r="A327" s="15" t="s">
        <v>224</v>
      </c>
      <c r="B327" s="15"/>
      <c r="C327" s="15"/>
      <c r="D327" s="15"/>
      <c r="E327" s="15"/>
      <c r="F327" s="16">
        <f t="shared" ref="F327:N327" si="100">SUBTOTAL(9,F325:F326)</f>
        <v>2231.1104799999998</v>
      </c>
      <c r="G327" s="16">
        <f t="shared" si="100"/>
        <v>34.150071937013436</v>
      </c>
      <c r="H327" s="16">
        <f t="shared" si="100"/>
        <v>593.41902841050489</v>
      </c>
      <c r="I327" s="16">
        <f t="shared" si="100"/>
        <v>178.01533985906667</v>
      </c>
      <c r="J327" s="16">
        <f t="shared" si="100"/>
        <v>310.13280512635072</v>
      </c>
      <c r="K327" s="16">
        <f t="shared" si="100"/>
        <v>986.58153121196347</v>
      </c>
      <c r="L327" s="16">
        <f t="shared" si="100"/>
        <v>127.95585223568111</v>
      </c>
      <c r="M327" s="16">
        <f t="shared" si="100"/>
        <v>0.85585121941939957</v>
      </c>
      <c r="N327" s="17">
        <f t="shared" si="100"/>
        <v>0</v>
      </c>
    </row>
    <row r="328" spans="1:14" ht="12.75" outlineLevel="2" x14ac:dyDescent="0.2">
      <c r="A328" s="18">
        <v>5410000</v>
      </c>
      <c r="B328" s="18" t="s">
        <v>72</v>
      </c>
      <c r="C328" s="18" t="s">
        <v>204</v>
      </c>
      <c r="D328" s="18" t="s">
        <v>205</v>
      </c>
      <c r="E328" s="18" t="s">
        <v>206</v>
      </c>
      <c r="F328" s="19">
        <v>0.38100000000000001</v>
      </c>
      <c r="G328" s="13">
        <v>5.8317046711205975E-3</v>
      </c>
      <c r="H328" s="13">
        <v>0.10133637569772089</v>
      </c>
      <c r="I328" s="13">
        <v>3.0399142083857907E-2</v>
      </c>
      <c r="J328" s="13">
        <v>5.2960442708843189E-2</v>
      </c>
      <c r="K328" s="13">
        <v>0.16847554917664057</v>
      </c>
      <c r="L328" s="13">
        <v>2.1850634533254715E-2</v>
      </c>
      <c r="M328" s="13">
        <v>1.4615112856212808E-4</v>
      </c>
      <c r="N328" s="14">
        <v>0</v>
      </c>
    </row>
    <row r="329" spans="1:14" ht="13.5" outlineLevel="1" thickBot="1" x14ac:dyDescent="0.25">
      <c r="A329" s="15" t="s">
        <v>225</v>
      </c>
      <c r="B329" s="15"/>
      <c r="C329" s="15"/>
      <c r="D329" s="15"/>
      <c r="E329" s="15"/>
      <c r="F329" s="16">
        <f t="shared" ref="F329:N329" si="101">SUBTOTAL(9,F328:F328)</f>
        <v>0.38100000000000001</v>
      </c>
      <c r="G329" s="16">
        <f t="shared" si="101"/>
        <v>5.8317046711205975E-3</v>
      </c>
      <c r="H329" s="16">
        <f t="shared" si="101"/>
        <v>0.10133637569772089</v>
      </c>
      <c r="I329" s="16">
        <f t="shared" si="101"/>
        <v>3.0399142083857907E-2</v>
      </c>
      <c r="J329" s="16">
        <f t="shared" si="101"/>
        <v>5.2960442708843189E-2</v>
      </c>
      <c r="K329" s="16">
        <f t="shared" si="101"/>
        <v>0.16847554917664057</v>
      </c>
      <c r="L329" s="16">
        <f t="shared" si="101"/>
        <v>2.1850634533254715E-2</v>
      </c>
      <c r="M329" s="16">
        <f t="shared" si="101"/>
        <v>1.4615112856212808E-4</v>
      </c>
      <c r="N329" s="17">
        <f t="shared" si="101"/>
        <v>0</v>
      </c>
    </row>
    <row r="330" spans="1:14" ht="12.75" outlineLevel="2" x14ac:dyDescent="0.2">
      <c r="A330" s="18">
        <v>5420000</v>
      </c>
      <c r="B330" s="18" t="s">
        <v>226</v>
      </c>
      <c r="C330" s="18" t="s">
        <v>204</v>
      </c>
      <c r="D330" s="18" t="s">
        <v>205</v>
      </c>
      <c r="E330" s="18" t="s">
        <v>206</v>
      </c>
      <c r="F330" s="19">
        <v>856.84423000000004</v>
      </c>
      <c r="G330" s="13">
        <v>13.115124668015044</v>
      </c>
      <c r="H330" s="13">
        <v>227.89892074988023</v>
      </c>
      <c r="I330" s="13">
        <v>68.365694203422109</v>
      </c>
      <c r="J330" s="13">
        <v>119.10459252839333</v>
      </c>
      <c r="K330" s="13">
        <v>378.89055697660291</v>
      </c>
      <c r="L330" s="13">
        <v>49.140656487291466</v>
      </c>
      <c r="M330" s="13">
        <v>0.32868438639487568</v>
      </c>
      <c r="N330" s="14">
        <v>0</v>
      </c>
    </row>
    <row r="331" spans="1:14" ht="12.75" outlineLevel="2" x14ac:dyDescent="0.2">
      <c r="A331" s="12">
        <v>5420000</v>
      </c>
      <c r="B331" s="12" t="s">
        <v>226</v>
      </c>
      <c r="C331" s="12" t="s">
        <v>204</v>
      </c>
      <c r="D331" s="12" t="s">
        <v>205</v>
      </c>
      <c r="E331" s="12" t="s">
        <v>207</v>
      </c>
      <c r="F331" s="13">
        <v>21.068899999999999</v>
      </c>
      <c r="G331" s="13">
        <v>0.32248714578837989</v>
      </c>
      <c r="H331" s="13">
        <v>5.6037951861882194</v>
      </c>
      <c r="I331" s="13">
        <v>1.6810406421275428</v>
      </c>
      <c r="J331" s="13">
        <v>2.9286568802843731</v>
      </c>
      <c r="K331" s="13">
        <v>9.3165209922512382</v>
      </c>
      <c r="L331" s="13">
        <v>1.2083171493902631</v>
      </c>
      <c r="M331" s="13">
        <v>8.0820039699806296E-3</v>
      </c>
      <c r="N331" s="14">
        <v>0</v>
      </c>
    </row>
    <row r="332" spans="1:14" ht="13.5" outlineLevel="1" thickBot="1" x14ac:dyDescent="0.25">
      <c r="A332" s="15" t="s">
        <v>227</v>
      </c>
      <c r="B332" s="15"/>
      <c r="C332" s="15"/>
      <c r="D332" s="15"/>
      <c r="E332" s="15"/>
      <c r="F332" s="16">
        <f t="shared" ref="F332:N332" si="102">SUBTOTAL(9,F330:F331)</f>
        <v>877.91313000000002</v>
      </c>
      <c r="G332" s="16">
        <f t="shared" si="102"/>
        <v>13.437611813803423</v>
      </c>
      <c r="H332" s="16">
        <f t="shared" si="102"/>
        <v>233.50271593606845</v>
      </c>
      <c r="I332" s="16">
        <f t="shared" si="102"/>
        <v>70.046734845549651</v>
      </c>
      <c r="J332" s="16">
        <f t="shared" si="102"/>
        <v>122.0332494086777</v>
      </c>
      <c r="K332" s="16">
        <f t="shared" si="102"/>
        <v>388.20707796885415</v>
      </c>
      <c r="L332" s="16">
        <f t="shared" si="102"/>
        <v>50.348973636681727</v>
      </c>
      <c r="M332" s="16">
        <f t="shared" si="102"/>
        <v>0.33676639036485634</v>
      </c>
      <c r="N332" s="17">
        <f t="shared" si="102"/>
        <v>0</v>
      </c>
    </row>
    <row r="333" spans="1:14" ht="12.75" outlineLevel="2" x14ac:dyDescent="0.2">
      <c r="A333" s="18">
        <v>5430000</v>
      </c>
      <c r="B333" s="18" t="s">
        <v>228</v>
      </c>
      <c r="C333" s="18" t="s">
        <v>204</v>
      </c>
      <c r="D333" s="18" t="s">
        <v>205</v>
      </c>
      <c r="E333" s="18" t="s">
        <v>206</v>
      </c>
      <c r="F333" s="19">
        <v>679.08176000000003</v>
      </c>
      <c r="G333" s="13">
        <v>10.394236934028337</v>
      </c>
      <c r="H333" s="13">
        <v>180.61859412291216</v>
      </c>
      <c r="I333" s="13">
        <v>54.182422332798673</v>
      </c>
      <c r="J333" s="13">
        <v>94.394936076378997</v>
      </c>
      <c r="K333" s="13">
        <v>300.28522953238746</v>
      </c>
      <c r="L333" s="13">
        <v>38.945846078633572</v>
      </c>
      <c r="M333" s="13">
        <v>0.26049492286077747</v>
      </c>
      <c r="N333" s="14">
        <v>0</v>
      </c>
    </row>
    <row r="334" spans="1:14" ht="12.75" outlineLevel="2" x14ac:dyDescent="0.2">
      <c r="A334" s="12">
        <v>5430000</v>
      </c>
      <c r="B334" s="12" t="s">
        <v>228</v>
      </c>
      <c r="C334" s="12" t="s">
        <v>204</v>
      </c>
      <c r="D334" s="12" t="s">
        <v>205</v>
      </c>
      <c r="E334" s="12" t="s">
        <v>207</v>
      </c>
      <c r="F334" s="13">
        <v>237.85840999999999</v>
      </c>
      <c r="G334" s="13">
        <v>3.6407349098748507</v>
      </c>
      <c r="H334" s="13">
        <v>63.264328605308478</v>
      </c>
      <c r="I334" s="13">
        <v>18.978193179607686</v>
      </c>
      <c r="J334" s="13">
        <v>33.06321967354733</v>
      </c>
      <c r="K334" s="13">
        <v>105.17933399221137</v>
      </c>
      <c r="L334" s="13">
        <v>13.641357447693068</v>
      </c>
      <c r="M334" s="13">
        <v>9.1242191757200442E-2</v>
      </c>
      <c r="N334" s="14">
        <v>0</v>
      </c>
    </row>
    <row r="335" spans="1:14" ht="13.5" outlineLevel="1" thickBot="1" x14ac:dyDescent="0.25">
      <c r="A335" s="15" t="s">
        <v>229</v>
      </c>
      <c r="B335" s="15"/>
      <c r="C335" s="15"/>
      <c r="D335" s="15"/>
      <c r="E335" s="15"/>
      <c r="F335" s="16">
        <f t="shared" ref="F335:N335" si="103">SUBTOTAL(9,F333:F334)</f>
        <v>916.94017000000008</v>
      </c>
      <c r="G335" s="16">
        <f t="shared" si="103"/>
        <v>14.034971843903188</v>
      </c>
      <c r="H335" s="16">
        <f t="shared" si="103"/>
        <v>243.88292272822065</v>
      </c>
      <c r="I335" s="16">
        <f t="shared" si="103"/>
        <v>73.160615512406366</v>
      </c>
      <c r="J335" s="16">
        <f t="shared" si="103"/>
        <v>127.45815574992633</v>
      </c>
      <c r="K335" s="16">
        <f t="shared" si="103"/>
        <v>405.46456352459882</v>
      </c>
      <c r="L335" s="16">
        <f t="shared" si="103"/>
        <v>52.58720352632664</v>
      </c>
      <c r="M335" s="16">
        <f t="shared" si="103"/>
        <v>0.35173711461797791</v>
      </c>
      <c r="N335" s="17">
        <f t="shared" si="103"/>
        <v>0</v>
      </c>
    </row>
    <row r="336" spans="1:14" ht="12.75" outlineLevel="2" x14ac:dyDescent="0.2">
      <c r="A336" s="18">
        <v>5440000</v>
      </c>
      <c r="B336" s="18" t="s">
        <v>230</v>
      </c>
      <c r="C336" s="18" t="s">
        <v>204</v>
      </c>
      <c r="D336" s="18" t="s">
        <v>205</v>
      </c>
      <c r="E336" s="18" t="s">
        <v>207</v>
      </c>
      <c r="F336" s="19">
        <v>76.799260000000004</v>
      </c>
      <c r="G336" s="13">
        <v>1.1755133944372842</v>
      </c>
      <c r="H336" s="13">
        <v>20.426663161855508</v>
      </c>
      <c r="I336" s="13">
        <v>6.1276420385174415</v>
      </c>
      <c r="J336" s="13">
        <v>10.675387950948956</v>
      </c>
      <c r="K336" s="13">
        <v>33.960098437951714</v>
      </c>
      <c r="L336" s="13">
        <v>4.4044949151821724</v>
      </c>
      <c r="M336" s="13">
        <v>2.9460101106919424E-2</v>
      </c>
      <c r="N336" s="14">
        <v>0</v>
      </c>
    </row>
    <row r="337" spans="1:14" ht="13.5" outlineLevel="1" thickBot="1" x14ac:dyDescent="0.25">
      <c r="A337" s="15" t="s">
        <v>231</v>
      </c>
      <c r="B337" s="15"/>
      <c r="C337" s="15"/>
      <c r="D337" s="15"/>
      <c r="E337" s="15"/>
      <c r="F337" s="16">
        <f t="shared" ref="F337:N337" si="104">SUBTOTAL(9,F336:F336)</f>
        <v>76.799260000000004</v>
      </c>
      <c r="G337" s="16">
        <f t="shared" si="104"/>
        <v>1.1755133944372842</v>
      </c>
      <c r="H337" s="16">
        <f t="shared" si="104"/>
        <v>20.426663161855508</v>
      </c>
      <c r="I337" s="16">
        <f t="shared" si="104"/>
        <v>6.1276420385174415</v>
      </c>
      <c r="J337" s="16">
        <f t="shared" si="104"/>
        <v>10.675387950948956</v>
      </c>
      <c r="K337" s="16">
        <f t="shared" si="104"/>
        <v>33.960098437951714</v>
      </c>
      <c r="L337" s="16">
        <f t="shared" si="104"/>
        <v>4.4044949151821724</v>
      </c>
      <c r="M337" s="16">
        <f t="shared" si="104"/>
        <v>2.9460101106919424E-2</v>
      </c>
      <c r="N337" s="17">
        <f t="shared" si="104"/>
        <v>0</v>
      </c>
    </row>
    <row r="338" spans="1:14" ht="12.75" outlineLevel="2" x14ac:dyDescent="0.2">
      <c r="A338" s="18">
        <v>5441000</v>
      </c>
      <c r="B338" s="18" t="s">
        <v>232</v>
      </c>
      <c r="C338" s="18" t="s">
        <v>204</v>
      </c>
      <c r="D338" s="18" t="s">
        <v>205</v>
      </c>
      <c r="E338" s="18" t="s">
        <v>206</v>
      </c>
      <c r="F338" s="19">
        <v>555.32943999999998</v>
      </c>
      <c r="G338" s="13">
        <v>8.5000453786319827</v>
      </c>
      <c r="H338" s="13">
        <v>147.70360306520985</v>
      </c>
      <c r="I338" s="13">
        <v>44.308500130995391</v>
      </c>
      <c r="J338" s="13">
        <v>77.19289499121777</v>
      </c>
      <c r="K338" s="13">
        <v>245.56281464030513</v>
      </c>
      <c r="L338" s="13">
        <v>31.848558107603679</v>
      </c>
      <c r="M338" s="13">
        <v>0.21302368603615376</v>
      </c>
      <c r="N338" s="14">
        <v>0</v>
      </c>
    </row>
    <row r="339" spans="1:14" ht="12.75" outlineLevel="2" x14ac:dyDescent="0.2">
      <c r="A339" s="12">
        <v>5441000</v>
      </c>
      <c r="B339" s="12" t="s">
        <v>232</v>
      </c>
      <c r="C339" s="12" t="s">
        <v>204</v>
      </c>
      <c r="D339" s="12" t="s">
        <v>205</v>
      </c>
      <c r="E339" s="12" t="s">
        <v>207</v>
      </c>
      <c r="F339" s="13">
        <v>81.638329999999996</v>
      </c>
      <c r="G339" s="13">
        <v>1.2495817070957607</v>
      </c>
      <c r="H339" s="13">
        <v>21.713733543870127</v>
      </c>
      <c r="I339" s="13">
        <v>6.513740664459001</v>
      </c>
      <c r="J339" s="13">
        <v>11.348037004752319</v>
      </c>
      <c r="K339" s="13">
        <v>36.099901523920757</v>
      </c>
      <c r="L339" s="13">
        <v>4.6820191935308255</v>
      </c>
      <c r="M339" s="13">
        <v>3.1316362371200619E-2</v>
      </c>
      <c r="N339" s="14">
        <v>0</v>
      </c>
    </row>
    <row r="340" spans="1:14" ht="13.5" outlineLevel="1" thickBot="1" x14ac:dyDescent="0.25">
      <c r="A340" s="15" t="s">
        <v>233</v>
      </c>
      <c r="B340" s="15"/>
      <c r="C340" s="15"/>
      <c r="D340" s="15"/>
      <c r="E340" s="15"/>
      <c r="F340" s="16">
        <f t="shared" ref="F340:N340" si="105">SUBTOTAL(9,F338:F339)</f>
        <v>636.96776999999997</v>
      </c>
      <c r="G340" s="16">
        <f t="shared" si="105"/>
        <v>9.7496270857277434</v>
      </c>
      <c r="H340" s="16">
        <f t="shared" si="105"/>
        <v>169.41733660907997</v>
      </c>
      <c r="I340" s="16">
        <f t="shared" si="105"/>
        <v>50.822240795454391</v>
      </c>
      <c r="J340" s="16">
        <f t="shared" si="105"/>
        <v>88.540931995970084</v>
      </c>
      <c r="K340" s="16">
        <f t="shared" si="105"/>
        <v>281.66271616422591</v>
      </c>
      <c r="L340" s="16">
        <f t="shared" si="105"/>
        <v>36.530577301134507</v>
      </c>
      <c r="M340" s="16">
        <f t="shared" si="105"/>
        <v>0.24434004840735438</v>
      </c>
      <c r="N340" s="17">
        <f t="shared" si="105"/>
        <v>0</v>
      </c>
    </row>
    <row r="341" spans="1:14" ht="12.75" outlineLevel="2" x14ac:dyDescent="0.2">
      <c r="A341" s="18">
        <v>5442000</v>
      </c>
      <c r="B341" s="18" t="s">
        <v>234</v>
      </c>
      <c r="C341" s="18" t="s">
        <v>204</v>
      </c>
      <c r="D341" s="18" t="s">
        <v>205</v>
      </c>
      <c r="E341" s="18" t="s">
        <v>206</v>
      </c>
      <c r="F341" s="19">
        <v>400.48505999999998</v>
      </c>
      <c r="G341" s="13">
        <v>6.1299490685459643</v>
      </c>
      <c r="H341" s="13">
        <v>106.51890945271467</v>
      </c>
      <c r="I341" s="13">
        <v>31.953811657224037</v>
      </c>
      <c r="J341" s="13">
        <v>55.668939831699802</v>
      </c>
      <c r="K341" s="13">
        <v>177.09170714052451</v>
      </c>
      <c r="L341" s="13">
        <v>22.968117275823062</v>
      </c>
      <c r="M341" s="13">
        <v>0.1536255734679044</v>
      </c>
      <c r="N341" s="14">
        <v>0</v>
      </c>
    </row>
    <row r="342" spans="1:14" ht="12.75" outlineLevel="2" x14ac:dyDescent="0.2">
      <c r="A342" s="12">
        <v>5442000</v>
      </c>
      <c r="B342" s="12" t="s">
        <v>234</v>
      </c>
      <c r="C342" s="12" t="s">
        <v>204</v>
      </c>
      <c r="D342" s="12" t="s">
        <v>205</v>
      </c>
      <c r="E342" s="12" t="s">
        <v>207</v>
      </c>
      <c r="F342" s="13">
        <v>131.73557</v>
      </c>
      <c r="G342" s="13">
        <v>2.016385666461245</v>
      </c>
      <c r="H342" s="13">
        <v>35.03833389573073</v>
      </c>
      <c r="I342" s="13">
        <v>10.510887952566952</v>
      </c>
      <c r="J342" s="13">
        <v>18.311743064834122</v>
      </c>
      <c r="K342" s="13">
        <v>58.252552498288118</v>
      </c>
      <c r="L342" s="13">
        <v>7.5551333204724251</v>
      </c>
      <c r="M342" s="13">
        <v>5.053360164639166E-2</v>
      </c>
      <c r="N342" s="14">
        <v>0</v>
      </c>
    </row>
    <row r="343" spans="1:14" ht="13.5" outlineLevel="1" thickBot="1" x14ac:dyDescent="0.25">
      <c r="A343" s="15" t="s">
        <v>235</v>
      </c>
      <c r="B343" s="15"/>
      <c r="C343" s="15"/>
      <c r="D343" s="15"/>
      <c r="E343" s="15"/>
      <c r="F343" s="16">
        <f t="shared" ref="F343:N343" si="106">SUBTOTAL(9,F341:F342)</f>
        <v>532.22063000000003</v>
      </c>
      <c r="G343" s="16">
        <f t="shared" si="106"/>
        <v>8.1463347350072084</v>
      </c>
      <c r="H343" s="16">
        <f t="shared" si="106"/>
        <v>141.55724334844541</v>
      </c>
      <c r="I343" s="16">
        <f t="shared" si="106"/>
        <v>42.464699609790991</v>
      </c>
      <c r="J343" s="16">
        <f t="shared" si="106"/>
        <v>73.980682896533921</v>
      </c>
      <c r="K343" s="16">
        <f t="shared" si="106"/>
        <v>235.34425963881262</v>
      </c>
      <c r="L343" s="16">
        <f t="shared" si="106"/>
        <v>30.523250596295487</v>
      </c>
      <c r="M343" s="16">
        <f t="shared" si="106"/>
        <v>0.20415917511429604</v>
      </c>
      <c r="N343" s="17">
        <f t="shared" si="106"/>
        <v>0</v>
      </c>
    </row>
    <row r="344" spans="1:14" ht="12.75" outlineLevel="2" x14ac:dyDescent="0.2">
      <c r="A344" s="18">
        <v>5450000</v>
      </c>
      <c r="B344" s="18" t="s">
        <v>236</v>
      </c>
      <c r="C344" s="18" t="s">
        <v>204</v>
      </c>
      <c r="D344" s="18" t="s">
        <v>205</v>
      </c>
      <c r="E344" s="18" t="s">
        <v>206</v>
      </c>
      <c r="F344" s="19">
        <v>10.32959</v>
      </c>
      <c r="G344" s="13">
        <v>0.15810792192588086</v>
      </c>
      <c r="H344" s="13">
        <v>2.7474100079879809</v>
      </c>
      <c r="I344" s="13">
        <v>0.82417499758004664</v>
      </c>
      <c r="J344" s="13">
        <v>1.4358521244116522</v>
      </c>
      <c r="K344" s="13">
        <v>4.5676728294475968</v>
      </c>
      <c r="L344" s="13">
        <v>0.59240970070436372</v>
      </c>
      <c r="M344" s="13">
        <v>3.9624179424778807E-3</v>
      </c>
      <c r="N344" s="14">
        <v>0</v>
      </c>
    </row>
    <row r="345" spans="1:14" ht="13.5" outlineLevel="1" thickBot="1" x14ac:dyDescent="0.25">
      <c r="A345" s="15" t="s">
        <v>237</v>
      </c>
      <c r="B345" s="15"/>
      <c r="C345" s="15"/>
      <c r="D345" s="15"/>
      <c r="E345" s="15"/>
      <c r="F345" s="16">
        <f t="shared" ref="F345:N345" si="107">SUBTOTAL(9,F344:F344)</f>
        <v>10.32959</v>
      </c>
      <c r="G345" s="16">
        <f t="shared" si="107"/>
        <v>0.15810792192588086</v>
      </c>
      <c r="H345" s="16">
        <f t="shared" si="107"/>
        <v>2.7474100079879809</v>
      </c>
      <c r="I345" s="16">
        <f t="shared" si="107"/>
        <v>0.82417499758004664</v>
      </c>
      <c r="J345" s="16">
        <f t="shared" si="107"/>
        <v>1.4358521244116522</v>
      </c>
      <c r="K345" s="16">
        <f t="shared" si="107"/>
        <v>4.5676728294475968</v>
      </c>
      <c r="L345" s="16">
        <f t="shared" si="107"/>
        <v>0.59240970070436372</v>
      </c>
      <c r="M345" s="16">
        <f t="shared" si="107"/>
        <v>3.9624179424778807E-3</v>
      </c>
      <c r="N345" s="17">
        <f t="shared" si="107"/>
        <v>0</v>
      </c>
    </row>
    <row r="346" spans="1:14" ht="12.75" outlineLevel="2" x14ac:dyDescent="0.2">
      <c r="A346" s="18">
        <v>5451000</v>
      </c>
      <c r="B346" s="18" t="s">
        <v>238</v>
      </c>
      <c r="C346" s="18" t="s">
        <v>204</v>
      </c>
      <c r="D346" s="18" t="s">
        <v>205</v>
      </c>
      <c r="E346" s="18" t="s">
        <v>206</v>
      </c>
      <c r="F346" s="19">
        <v>851.48564999999996</v>
      </c>
      <c r="G346" s="13">
        <v>13.033104573483353</v>
      </c>
      <c r="H346" s="13">
        <v>226.47367383101857</v>
      </c>
      <c r="I346" s="13">
        <v>67.938145030750931</v>
      </c>
      <c r="J346" s="13">
        <v>118.35972961739397</v>
      </c>
      <c r="K346" s="13">
        <v>376.52103018314631</v>
      </c>
      <c r="L346" s="13">
        <v>48.83333792246939</v>
      </c>
      <c r="M346" s="13">
        <v>0.32662884173742041</v>
      </c>
      <c r="N346" s="14">
        <v>0</v>
      </c>
    </row>
    <row r="347" spans="1:14" ht="13.5" outlineLevel="1" thickBot="1" x14ac:dyDescent="0.25">
      <c r="A347" s="15" t="s">
        <v>239</v>
      </c>
      <c r="B347" s="15"/>
      <c r="C347" s="15"/>
      <c r="D347" s="15"/>
      <c r="E347" s="15"/>
      <c r="F347" s="16">
        <f t="shared" ref="F347:N347" si="108">SUBTOTAL(9,F346:F346)</f>
        <v>851.48564999999996</v>
      </c>
      <c r="G347" s="16">
        <f t="shared" si="108"/>
        <v>13.033104573483353</v>
      </c>
      <c r="H347" s="16">
        <f t="shared" si="108"/>
        <v>226.47367383101857</v>
      </c>
      <c r="I347" s="16">
        <f t="shared" si="108"/>
        <v>67.938145030750931</v>
      </c>
      <c r="J347" s="16">
        <f t="shared" si="108"/>
        <v>118.35972961739397</v>
      </c>
      <c r="K347" s="16">
        <f t="shared" si="108"/>
        <v>376.52103018314631</v>
      </c>
      <c r="L347" s="16">
        <f t="shared" si="108"/>
        <v>48.83333792246939</v>
      </c>
      <c r="M347" s="16">
        <f t="shared" si="108"/>
        <v>0.32662884173742041</v>
      </c>
      <c r="N347" s="17">
        <f t="shared" si="108"/>
        <v>0</v>
      </c>
    </row>
    <row r="348" spans="1:14" ht="12.75" outlineLevel="2" x14ac:dyDescent="0.2">
      <c r="A348" s="18">
        <v>5454000</v>
      </c>
      <c r="B348" s="18" t="s">
        <v>240</v>
      </c>
      <c r="C348" s="18" t="s">
        <v>204</v>
      </c>
      <c r="D348" s="18" t="s">
        <v>205</v>
      </c>
      <c r="E348" s="18" t="s">
        <v>206</v>
      </c>
      <c r="F348" s="19">
        <v>2.9499999999999998E-2</v>
      </c>
      <c r="G348" s="13">
        <v>4.5153618844634544E-4</v>
      </c>
      <c r="H348" s="13">
        <v>7.8462548112408562E-3</v>
      </c>
      <c r="I348" s="13">
        <v>2.353739347700284E-3</v>
      </c>
      <c r="J348" s="13">
        <v>4.1006117058028186E-3</v>
      </c>
      <c r="K348" s="13">
        <v>1.3044694752522037E-2</v>
      </c>
      <c r="L348" s="13">
        <v>1.6918470307900632E-3</v>
      </c>
      <c r="M348" s="13">
        <v>1.1316163497592594E-5</v>
      </c>
      <c r="N348" s="14">
        <v>0</v>
      </c>
    </row>
    <row r="349" spans="1:14" ht="13.5" outlineLevel="1" thickBot="1" x14ac:dyDescent="0.25">
      <c r="A349" s="15" t="s">
        <v>241</v>
      </c>
      <c r="B349" s="15"/>
      <c r="C349" s="15"/>
      <c r="D349" s="15"/>
      <c r="E349" s="15"/>
      <c r="F349" s="16">
        <f t="shared" ref="F349:N349" si="109">SUBTOTAL(9,F348:F348)</f>
        <v>2.9499999999999998E-2</v>
      </c>
      <c r="G349" s="16">
        <f t="shared" si="109"/>
        <v>4.5153618844634544E-4</v>
      </c>
      <c r="H349" s="16">
        <f t="shared" si="109"/>
        <v>7.8462548112408562E-3</v>
      </c>
      <c r="I349" s="16">
        <f t="shared" si="109"/>
        <v>2.353739347700284E-3</v>
      </c>
      <c r="J349" s="16">
        <f t="shared" si="109"/>
        <v>4.1006117058028186E-3</v>
      </c>
      <c r="K349" s="16">
        <f t="shared" si="109"/>
        <v>1.3044694752522037E-2</v>
      </c>
      <c r="L349" s="16">
        <f t="shared" si="109"/>
        <v>1.6918470307900632E-3</v>
      </c>
      <c r="M349" s="16">
        <f t="shared" si="109"/>
        <v>1.1316163497592594E-5</v>
      </c>
      <c r="N349" s="17">
        <f t="shared" si="109"/>
        <v>0</v>
      </c>
    </row>
    <row r="350" spans="1:14" ht="12.75" outlineLevel="2" x14ac:dyDescent="0.2">
      <c r="A350" s="18">
        <v>5455000</v>
      </c>
      <c r="B350" s="18" t="s">
        <v>242</v>
      </c>
      <c r="C350" s="18" t="s">
        <v>204</v>
      </c>
      <c r="D350" s="18" t="s">
        <v>205</v>
      </c>
      <c r="E350" s="18" t="s">
        <v>206</v>
      </c>
      <c r="F350" s="19">
        <v>575.93913999999995</v>
      </c>
      <c r="G350" s="13">
        <v>8.8155038661920724</v>
      </c>
      <c r="H350" s="13">
        <v>153.18526265108207</v>
      </c>
      <c r="I350" s="13">
        <v>45.952902227073302</v>
      </c>
      <c r="J350" s="13">
        <v>80.057721332678256</v>
      </c>
      <c r="K350" s="13">
        <v>254.67628058745947</v>
      </c>
      <c r="L350" s="13">
        <v>33.030539794060424</v>
      </c>
      <c r="M350" s="13">
        <v>0.22092954145433458</v>
      </c>
      <c r="N350" s="14">
        <v>0</v>
      </c>
    </row>
    <row r="351" spans="1:14" ht="12.75" outlineLevel="2" x14ac:dyDescent="0.2">
      <c r="A351" s="12">
        <v>5455000</v>
      </c>
      <c r="B351" s="12" t="s">
        <v>242</v>
      </c>
      <c r="C351" s="12" t="s">
        <v>204</v>
      </c>
      <c r="D351" s="12" t="s">
        <v>205</v>
      </c>
      <c r="E351" s="12" t="s">
        <v>207</v>
      </c>
      <c r="F351" s="13">
        <v>432.41975000000002</v>
      </c>
      <c r="G351" s="13">
        <v>6.6187513804719185</v>
      </c>
      <c r="H351" s="13">
        <v>115.01273030213791</v>
      </c>
      <c r="I351" s="13">
        <v>34.501809501617629</v>
      </c>
      <c r="J351" s="13">
        <v>60.107982666790797</v>
      </c>
      <c r="K351" s="13">
        <v>191.21300487158953</v>
      </c>
      <c r="L351" s="13">
        <v>24.799595596355307</v>
      </c>
      <c r="M351" s="13">
        <v>0.16587568103688527</v>
      </c>
      <c r="N351" s="14">
        <v>0</v>
      </c>
    </row>
    <row r="352" spans="1:14" ht="13.5" outlineLevel="1" thickBot="1" x14ac:dyDescent="0.25">
      <c r="A352" s="15" t="s">
        <v>243</v>
      </c>
      <c r="B352" s="15"/>
      <c r="C352" s="15"/>
      <c r="D352" s="15"/>
      <c r="E352" s="15"/>
      <c r="F352" s="16">
        <f t="shared" ref="F352:N352" si="110">SUBTOTAL(9,F350:F351)</f>
        <v>1008.35889</v>
      </c>
      <c r="G352" s="16">
        <f t="shared" si="110"/>
        <v>15.434255246663991</v>
      </c>
      <c r="H352" s="16">
        <f t="shared" si="110"/>
        <v>268.19799295321997</v>
      </c>
      <c r="I352" s="16">
        <f t="shared" si="110"/>
        <v>80.454711728690938</v>
      </c>
      <c r="J352" s="16">
        <f t="shared" si="110"/>
        <v>140.16570399946906</v>
      </c>
      <c r="K352" s="16">
        <f t="shared" si="110"/>
        <v>445.88928545904901</v>
      </c>
      <c r="L352" s="16">
        <f t="shared" si="110"/>
        <v>57.830135390415734</v>
      </c>
      <c r="M352" s="16">
        <f t="shared" si="110"/>
        <v>0.38680522249121985</v>
      </c>
      <c r="N352" s="17">
        <f t="shared" si="110"/>
        <v>0</v>
      </c>
    </row>
    <row r="353" spans="1:14" ht="12.75" outlineLevel="2" x14ac:dyDescent="0.2">
      <c r="A353" s="18">
        <v>5459000</v>
      </c>
      <c r="B353" s="18" t="s">
        <v>244</v>
      </c>
      <c r="C353" s="18" t="s">
        <v>204</v>
      </c>
      <c r="D353" s="18" t="s">
        <v>205</v>
      </c>
      <c r="E353" s="18" t="s">
        <v>21</v>
      </c>
      <c r="F353" s="19">
        <v>-25151</v>
      </c>
      <c r="G353" s="13">
        <v>-384.9690398513232</v>
      </c>
      <c r="H353" s="13">
        <v>-6689.5306697463993</v>
      </c>
      <c r="I353" s="13">
        <v>-2006.7423164071133</v>
      </c>
      <c r="J353" s="13">
        <v>-3496.0842377168374</v>
      </c>
      <c r="K353" s="13">
        <v>-11121.597210870568</v>
      </c>
      <c r="L353" s="13">
        <v>-1442.4286329288434</v>
      </c>
      <c r="M353" s="13">
        <v>-9.6478924789136045</v>
      </c>
      <c r="N353" s="14">
        <v>0</v>
      </c>
    </row>
    <row r="354" spans="1:14" ht="12.75" outlineLevel="2" x14ac:dyDescent="0.2">
      <c r="A354" s="12">
        <v>5459000</v>
      </c>
      <c r="B354" s="12" t="s">
        <v>244</v>
      </c>
      <c r="C354" s="12" t="s">
        <v>204</v>
      </c>
      <c r="D354" s="12" t="s">
        <v>205</v>
      </c>
      <c r="E354" s="12" t="s">
        <v>206</v>
      </c>
      <c r="F354" s="13">
        <v>1518.78432</v>
      </c>
      <c r="G354" s="13">
        <v>23.246985861860157</v>
      </c>
      <c r="H354" s="13">
        <v>403.95826366227703</v>
      </c>
      <c r="I354" s="13">
        <v>121.18042083573626</v>
      </c>
      <c r="J354" s="13">
        <v>211.11677156548387</v>
      </c>
      <c r="K354" s="13">
        <v>671.59585929887294</v>
      </c>
      <c r="L354" s="13">
        <v>87.103414989915436</v>
      </c>
      <c r="M354" s="13">
        <v>0.58260378585423689</v>
      </c>
      <c r="N354" s="14">
        <v>0</v>
      </c>
    </row>
    <row r="355" spans="1:14" ht="12.75" outlineLevel="2" x14ac:dyDescent="0.2">
      <c r="A355" s="12">
        <v>5459000</v>
      </c>
      <c r="B355" s="12" t="s">
        <v>244</v>
      </c>
      <c r="C355" s="12" t="s">
        <v>204</v>
      </c>
      <c r="D355" s="12" t="s">
        <v>205</v>
      </c>
      <c r="E355" s="12" t="s">
        <v>207</v>
      </c>
      <c r="F355" s="13">
        <v>430.59942000000001</v>
      </c>
      <c r="G355" s="13">
        <v>6.590888842508714</v>
      </c>
      <c r="H355" s="13">
        <v>114.52856850483127</v>
      </c>
      <c r="I355" s="13">
        <v>34.356569422065107</v>
      </c>
      <c r="J355" s="13">
        <v>59.854949903861169</v>
      </c>
      <c r="K355" s="13">
        <v>190.40806761061128</v>
      </c>
      <c r="L355" s="13">
        <v>24.695198311421134</v>
      </c>
      <c r="M355" s="13">
        <v>0.16517740470130651</v>
      </c>
      <c r="N355" s="14">
        <v>0</v>
      </c>
    </row>
    <row r="356" spans="1:14" ht="13.5" outlineLevel="1" thickBot="1" x14ac:dyDescent="0.25">
      <c r="A356" s="15" t="s">
        <v>245</v>
      </c>
      <c r="B356" s="15"/>
      <c r="C356" s="15"/>
      <c r="D356" s="15"/>
      <c r="E356" s="15"/>
      <c r="F356" s="16">
        <f t="shared" ref="F356:N356" si="111">SUBTOTAL(9,F353:F355)</f>
        <v>-23201.616260000003</v>
      </c>
      <c r="G356" s="16">
        <f t="shared" si="111"/>
        <v>-355.13116514695434</v>
      </c>
      <c r="H356" s="16">
        <f t="shared" si="111"/>
        <v>-6171.043837579291</v>
      </c>
      <c r="I356" s="16">
        <f t="shared" si="111"/>
        <v>-1851.205326149312</v>
      </c>
      <c r="J356" s="16">
        <f t="shared" si="111"/>
        <v>-3225.1125162474923</v>
      </c>
      <c r="K356" s="16">
        <f t="shared" si="111"/>
        <v>-10259.593283961083</v>
      </c>
      <c r="L356" s="16">
        <f t="shared" si="111"/>
        <v>-1330.630019627507</v>
      </c>
      <c r="M356" s="16">
        <f t="shared" si="111"/>
        <v>-8.90011128835806</v>
      </c>
      <c r="N356" s="17">
        <f t="shared" si="111"/>
        <v>0</v>
      </c>
    </row>
    <row r="357" spans="1:14" ht="12.75" outlineLevel="2" x14ac:dyDescent="0.2">
      <c r="A357" s="18">
        <v>5460000</v>
      </c>
      <c r="B357" s="18" t="s">
        <v>203</v>
      </c>
      <c r="C357" s="18" t="s">
        <v>246</v>
      </c>
      <c r="D357" s="18" t="s">
        <v>247</v>
      </c>
      <c r="E357" s="18" t="s">
        <v>18</v>
      </c>
      <c r="F357" s="19">
        <v>212.19431</v>
      </c>
      <c r="G357" s="13">
        <v>0</v>
      </c>
      <c r="H357" s="13">
        <v>0</v>
      </c>
      <c r="I357" s="13">
        <v>0</v>
      </c>
      <c r="J357" s="13">
        <v>44.479535784632915</v>
      </c>
      <c r="K357" s="13">
        <v>148.19502202397103</v>
      </c>
      <c r="L357" s="13">
        <v>19.395759902262803</v>
      </c>
      <c r="M357" s="13">
        <v>0.12399228913329166</v>
      </c>
      <c r="N357" s="14">
        <v>0</v>
      </c>
    </row>
    <row r="358" spans="1:14" ht="12.75" outlineLevel="2" x14ac:dyDescent="0.2">
      <c r="A358" s="12">
        <v>5460000</v>
      </c>
      <c r="B358" s="12" t="s">
        <v>203</v>
      </c>
      <c r="C358" s="12" t="s">
        <v>246</v>
      </c>
      <c r="D358" s="12" t="s">
        <v>247</v>
      </c>
      <c r="E358" s="12" t="s">
        <v>19</v>
      </c>
      <c r="F358" s="13">
        <v>155.15243000000001</v>
      </c>
      <c r="G358" s="13">
        <v>6.5041155431401299</v>
      </c>
      <c r="H358" s="13">
        <v>114.26190789903536</v>
      </c>
      <c r="I358" s="13">
        <v>34.386406557824536</v>
      </c>
      <c r="J358" s="13">
        <v>0</v>
      </c>
      <c r="K358" s="13">
        <v>0</v>
      </c>
      <c r="L358" s="13">
        <v>0</v>
      </c>
      <c r="M358" s="13">
        <v>0</v>
      </c>
      <c r="N358" s="14">
        <v>0</v>
      </c>
    </row>
    <row r="359" spans="1:14" ht="13.5" outlineLevel="1" thickBot="1" x14ac:dyDescent="0.25">
      <c r="A359" s="15" t="s">
        <v>248</v>
      </c>
      <c r="B359" s="15"/>
      <c r="C359" s="15"/>
      <c r="D359" s="15"/>
      <c r="E359" s="15"/>
      <c r="F359" s="16">
        <f t="shared" ref="F359:N359" si="112">SUBTOTAL(9,F357:F358)</f>
        <v>367.34674000000001</v>
      </c>
      <c r="G359" s="16">
        <f t="shared" si="112"/>
        <v>6.5041155431401299</v>
      </c>
      <c r="H359" s="16">
        <f t="shared" si="112"/>
        <v>114.26190789903536</v>
      </c>
      <c r="I359" s="16">
        <f t="shared" si="112"/>
        <v>34.386406557824536</v>
      </c>
      <c r="J359" s="16">
        <f t="shared" si="112"/>
        <v>44.479535784632915</v>
      </c>
      <c r="K359" s="16">
        <f t="shared" si="112"/>
        <v>148.19502202397103</v>
      </c>
      <c r="L359" s="16">
        <f t="shared" si="112"/>
        <v>19.395759902262803</v>
      </c>
      <c r="M359" s="16">
        <f t="shared" si="112"/>
        <v>0.12399228913329166</v>
      </c>
      <c r="N359" s="17">
        <f t="shared" si="112"/>
        <v>0</v>
      </c>
    </row>
    <row r="360" spans="1:14" ht="12.75" outlineLevel="2" x14ac:dyDescent="0.2">
      <c r="A360" s="18">
        <v>5480000</v>
      </c>
      <c r="B360" s="18" t="s">
        <v>249</v>
      </c>
      <c r="C360" s="18" t="s">
        <v>246</v>
      </c>
      <c r="D360" s="18" t="s">
        <v>247</v>
      </c>
      <c r="E360" s="18" t="s">
        <v>18</v>
      </c>
      <c r="F360" s="19">
        <v>10102.549489999999</v>
      </c>
      <c r="G360" s="13">
        <v>0</v>
      </c>
      <c r="H360" s="13">
        <v>0</v>
      </c>
      <c r="I360" s="13">
        <v>0</v>
      </c>
      <c r="J360" s="13">
        <v>2117.6661690715455</v>
      </c>
      <c r="K360" s="13">
        <v>7055.5499069169537</v>
      </c>
      <c r="L360" s="13">
        <v>923.43015375279151</v>
      </c>
      <c r="M360" s="13">
        <v>5.9032602587103682</v>
      </c>
      <c r="N360" s="14">
        <v>0</v>
      </c>
    </row>
    <row r="361" spans="1:14" ht="12.75" outlineLevel="2" x14ac:dyDescent="0.2">
      <c r="A361" s="12">
        <v>5480000</v>
      </c>
      <c r="B361" s="12" t="s">
        <v>249</v>
      </c>
      <c r="C361" s="12" t="s">
        <v>246</v>
      </c>
      <c r="D361" s="12" t="s">
        <v>247</v>
      </c>
      <c r="E361" s="12" t="s">
        <v>19</v>
      </c>
      <c r="F361" s="13">
        <v>7331.4015099999997</v>
      </c>
      <c r="G361" s="13">
        <v>307.33828992682879</v>
      </c>
      <c r="H361" s="13">
        <v>5399.2059557589182</v>
      </c>
      <c r="I361" s="13">
        <v>1624.8572643142531</v>
      </c>
      <c r="J361" s="13">
        <v>0</v>
      </c>
      <c r="K361" s="13">
        <v>0</v>
      </c>
      <c r="L361" s="13">
        <v>0</v>
      </c>
      <c r="M361" s="13">
        <v>0</v>
      </c>
      <c r="N361" s="14">
        <v>0</v>
      </c>
    </row>
    <row r="362" spans="1:14" ht="12.75" outlineLevel="2" x14ac:dyDescent="0.2">
      <c r="A362" s="12">
        <v>5480000</v>
      </c>
      <c r="B362" s="12" t="s">
        <v>249</v>
      </c>
      <c r="C362" s="12" t="s">
        <v>246</v>
      </c>
      <c r="D362" s="12" t="s">
        <v>247</v>
      </c>
      <c r="E362" s="12" t="s">
        <v>21</v>
      </c>
      <c r="F362" s="13">
        <v>204.98376999999999</v>
      </c>
      <c r="G362" s="13">
        <v>3.1375454304800789</v>
      </c>
      <c r="H362" s="13">
        <v>54.520504799619971</v>
      </c>
      <c r="I362" s="13">
        <v>16.355198816574408</v>
      </c>
      <c r="J362" s="13">
        <v>28.493520229206531</v>
      </c>
      <c r="K362" s="13">
        <v>90.642396910887598</v>
      </c>
      <c r="L362" s="13">
        <v>11.755972292700109</v>
      </c>
      <c r="M362" s="13">
        <v>7.8631520531285276E-2</v>
      </c>
      <c r="N362" s="14">
        <v>0</v>
      </c>
    </row>
    <row r="363" spans="1:14" ht="13.5" outlineLevel="1" thickBot="1" x14ac:dyDescent="0.25">
      <c r="A363" s="15" t="s">
        <v>250</v>
      </c>
      <c r="B363" s="15"/>
      <c r="C363" s="15"/>
      <c r="D363" s="15"/>
      <c r="E363" s="15"/>
      <c r="F363" s="16">
        <f t="shared" ref="F363:N363" si="113">SUBTOTAL(9,F360:F362)</f>
        <v>17638.93477</v>
      </c>
      <c r="G363" s="16">
        <f t="shared" si="113"/>
        <v>310.47583535730888</v>
      </c>
      <c r="H363" s="16">
        <f t="shared" si="113"/>
        <v>5453.7264605585378</v>
      </c>
      <c r="I363" s="16">
        <f t="shared" si="113"/>
        <v>1641.2124631308275</v>
      </c>
      <c r="J363" s="16">
        <f t="shared" si="113"/>
        <v>2146.1596893007522</v>
      </c>
      <c r="K363" s="16">
        <f t="shared" si="113"/>
        <v>7146.192303827841</v>
      </c>
      <c r="L363" s="16">
        <f t="shared" si="113"/>
        <v>935.18612604549162</v>
      </c>
      <c r="M363" s="16">
        <f t="shared" si="113"/>
        <v>5.9818917792416535</v>
      </c>
      <c r="N363" s="17">
        <f t="shared" si="113"/>
        <v>0</v>
      </c>
    </row>
    <row r="364" spans="1:14" ht="12.75" outlineLevel="2" x14ac:dyDescent="0.2">
      <c r="A364" s="18">
        <v>5490000</v>
      </c>
      <c r="B364" s="18" t="s">
        <v>251</v>
      </c>
      <c r="C364" s="18" t="s">
        <v>246</v>
      </c>
      <c r="D364" s="18" t="s">
        <v>247</v>
      </c>
      <c r="E364" s="18" t="s">
        <v>18</v>
      </c>
      <c r="F364" s="19">
        <v>1437.6114299999999</v>
      </c>
      <c r="G364" s="13">
        <v>0</v>
      </c>
      <c r="H364" s="13">
        <v>0</v>
      </c>
      <c r="I364" s="13">
        <v>0</v>
      </c>
      <c r="J364" s="13">
        <v>301.34780261111757</v>
      </c>
      <c r="K364" s="13">
        <v>1004.017768104915</v>
      </c>
      <c r="L364" s="13">
        <v>131.40581445859075</v>
      </c>
      <c r="M364" s="13">
        <v>0.84004482537672609</v>
      </c>
      <c r="N364" s="14">
        <v>0</v>
      </c>
    </row>
    <row r="365" spans="1:14" ht="12.75" outlineLevel="2" x14ac:dyDescent="0.2">
      <c r="A365" s="12">
        <v>5490000</v>
      </c>
      <c r="B365" s="12" t="s">
        <v>251</v>
      </c>
      <c r="C365" s="12" t="s">
        <v>246</v>
      </c>
      <c r="D365" s="12" t="s">
        <v>247</v>
      </c>
      <c r="E365" s="12" t="s">
        <v>19</v>
      </c>
      <c r="F365" s="13">
        <v>1038.5239799999999</v>
      </c>
      <c r="G365" s="13">
        <v>43.535766473278883</v>
      </c>
      <c r="H365" s="13">
        <v>764.82032123956833</v>
      </c>
      <c r="I365" s="13">
        <v>230.16789228715291</v>
      </c>
      <c r="J365" s="13">
        <v>0</v>
      </c>
      <c r="K365" s="13">
        <v>0</v>
      </c>
      <c r="L365" s="13">
        <v>0</v>
      </c>
      <c r="M365" s="13">
        <v>0</v>
      </c>
      <c r="N365" s="14">
        <v>0</v>
      </c>
    </row>
    <row r="366" spans="1:14" ht="12.75" outlineLevel="2" x14ac:dyDescent="0.2">
      <c r="A366" s="12">
        <v>5490000</v>
      </c>
      <c r="B366" s="12" t="s">
        <v>251</v>
      </c>
      <c r="C366" s="12" t="s">
        <v>246</v>
      </c>
      <c r="D366" s="12" t="s">
        <v>247</v>
      </c>
      <c r="E366" s="12" t="s">
        <v>252</v>
      </c>
      <c r="F366" s="13">
        <v>37.467440000000003</v>
      </c>
      <c r="G366" s="13">
        <v>0</v>
      </c>
      <c r="H366" s="13">
        <v>37.467440000000003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4">
        <v>0</v>
      </c>
    </row>
    <row r="367" spans="1:14" ht="12.75" outlineLevel="2" x14ac:dyDescent="0.2">
      <c r="A367" s="12">
        <v>5490000</v>
      </c>
      <c r="B367" s="12" t="s">
        <v>251</v>
      </c>
      <c r="C367" s="12" t="s">
        <v>246</v>
      </c>
      <c r="D367" s="12" t="s">
        <v>247</v>
      </c>
      <c r="E367" s="12" t="s">
        <v>21</v>
      </c>
      <c r="F367" s="13">
        <v>6575.8480799999998</v>
      </c>
      <c r="G367" s="13">
        <v>100.65197891001419</v>
      </c>
      <c r="H367" s="13">
        <v>1749.0094791758966</v>
      </c>
      <c r="I367" s="13">
        <v>524.67228374221577</v>
      </c>
      <c r="J367" s="13">
        <v>914.06778347216914</v>
      </c>
      <c r="K367" s="13">
        <v>2907.794269239258</v>
      </c>
      <c r="L367" s="13">
        <v>377.12979827371316</v>
      </c>
      <c r="M367" s="13">
        <v>2.5224871867325538</v>
      </c>
      <c r="N367" s="14">
        <v>0</v>
      </c>
    </row>
    <row r="368" spans="1:14" ht="13.5" outlineLevel="1" thickBot="1" x14ac:dyDescent="0.25">
      <c r="A368" s="15" t="s">
        <v>253</v>
      </c>
      <c r="B368" s="15"/>
      <c r="C368" s="15"/>
      <c r="D368" s="15"/>
      <c r="E368" s="15"/>
      <c r="F368" s="16">
        <f t="shared" ref="F368:N368" si="114">SUBTOTAL(9,F364:F367)</f>
        <v>9089.4509299999991</v>
      </c>
      <c r="G368" s="16">
        <f t="shared" si="114"/>
        <v>144.18774538329308</v>
      </c>
      <c r="H368" s="16">
        <f t="shared" si="114"/>
        <v>2551.2972404154648</v>
      </c>
      <c r="I368" s="16">
        <f t="shared" si="114"/>
        <v>754.84017602936865</v>
      </c>
      <c r="J368" s="16">
        <f t="shared" si="114"/>
        <v>1215.4155860832866</v>
      </c>
      <c r="K368" s="16">
        <f t="shared" si="114"/>
        <v>3911.8120373441729</v>
      </c>
      <c r="L368" s="16">
        <f t="shared" si="114"/>
        <v>508.53561273230389</v>
      </c>
      <c r="M368" s="16">
        <f t="shared" si="114"/>
        <v>3.3625320121092797</v>
      </c>
      <c r="N368" s="17">
        <f t="shared" si="114"/>
        <v>0</v>
      </c>
    </row>
    <row r="369" spans="1:14" ht="12.75" outlineLevel="2" x14ac:dyDescent="0.2">
      <c r="A369" s="18">
        <v>5500000</v>
      </c>
      <c r="B369" s="18" t="s">
        <v>254</v>
      </c>
      <c r="C369" s="18" t="s">
        <v>246</v>
      </c>
      <c r="D369" s="18" t="s">
        <v>247</v>
      </c>
      <c r="E369" s="18" t="s">
        <v>18</v>
      </c>
      <c r="F369" s="19">
        <v>0.5</v>
      </c>
      <c r="G369" s="13">
        <v>0</v>
      </c>
      <c r="H369" s="13">
        <v>0</v>
      </c>
      <c r="I369" s="13">
        <v>0</v>
      </c>
      <c r="J369" s="13">
        <v>0.10480850260460074</v>
      </c>
      <c r="K369" s="13">
        <v>0.34919650301643579</v>
      </c>
      <c r="L369" s="13">
        <v>4.5702827522243181E-2</v>
      </c>
      <c r="M369" s="13">
        <v>2.9216685672036084E-4</v>
      </c>
      <c r="N369" s="14">
        <v>0</v>
      </c>
    </row>
    <row r="370" spans="1:14" ht="12.75" outlineLevel="2" x14ac:dyDescent="0.2">
      <c r="A370" s="12">
        <v>5500000</v>
      </c>
      <c r="B370" s="12" t="s">
        <v>254</v>
      </c>
      <c r="C370" s="12" t="s">
        <v>246</v>
      </c>
      <c r="D370" s="12" t="s">
        <v>247</v>
      </c>
      <c r="E370" s="12" t="s">
        <v>252</v>
      </c>
      <c r="F370" s="13">
        <v>375.26096000000001</v>
      </c>
      <c r="G370" s="13">
        <v>0</v>
      </c>
      <c r="H370" s="13">
        <v>375.26096000000001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4">
        <v>0</v>
      </c>
    </row>
    <row r="371" spans="1:14" ht="12.75" outlineLevel="2" x14ac:dyDescent="0.2">
      <c r="A371" s="12">
        <v>5500000</v>
      </c>
      <c r="B371" s="12" t="s">
        <v>254</v>
      </c>
      <c r="C371" s="12" t="s">
        <v>246</v>
      </c>
      <c r="D371" s="12" t="s">
        <v>247</v>
      </c>
      <c r="E371" s="12" t="s">
        <v>21</v>
      </c>
      <c r="F371" s="13">
        <v>10462.07223</v>
      </c>
      <c r="G371" s="13">
        <v>160.13573620286635</v>
      </c>
      <c r="H371" s="13">
        <v>2782.6469345826054</v>
      </c>
      <c r="I371" s="13">
        <v>834.74545987232057</v>
      </c>
      <c r="J371" s="13">
        <v>1454.2676560438169</v>
      </c>
      <c r="K371" s="13">
        <v>4626.2555498029669</v>
      </c>
      <c r="L371" s="13">
        <v>600.00765553344661</v>
      </c>
      <c r="M371" s="13">
        <v>4.0132379619763778</v>
      </c>
      <c r="N371" s="14">
        <v>0</v>
      </c>
    </row>
    <row r="372" spans="1:14" ht="13.5" outlineLevel="1" thickBot="1" x14ac:dyDescent="0.25">
      <c r="A372" s="15" t="s">
        <v>255</v>
      </c>
      <c r="B372" s="15"/>
      <c r="C372" s="15"/>
      <c r="D372" s="15"/>
      <c r="E372" s="15"/>
      <c r="F372" s="16">
        <f t="shared" ref="F372:N372" si="115">SUBTOTAL(9,F369:F371)</f>
        <v>10837.833189999999</v>
      </c>
      <c r="G372" s="16">
        <f t="shared" si="115"/>
        <v>160.13573620286635</v>
      </c>
      <c r="H372" s="16">
        <f t="shared" si="115"/>
        <v>3157.9078945826054</v>
      </c>
      <c r="I372" s="16">
        <f t="shared" si="115"/>
        <v>834.74545987232057</v>
      </c>
      <c r="J372" s="16">
        <f t="shared" si="115"/>
        <v>1454.3724645464215</v>
      </c>
      <c r="K372" s="16">
        <f t="shared" si="115"/>
        <v>4626.6047463059831</v>
      </c>
      <c r="L372" s="16">
        <f t="shared" si="115"/>
        <v>600.0533583609689</v>
      </c>
      <c r="M372" s="16">
        <f t="shared" si="115"/>
        <v>4.0135301288330982</v>
      </c>
      <c r="N372" s="17">
        <f t="shared" si="115"/>
        <v>0</v>
      </c>
    </row>
    <row r="373" spans="1:14" ht="12.75" outlineLevel="2" x14ac:dyDescent="0.2">
      <c r="A373" s="18">
        <v>5520000</v>
      </c>
      <c r="B373" s="18" t="s">
        <v>226</v>
      </c>
      <c r="C373" s="18" t="s">
        <v>246</v>
      </c>
      <c r="D373" s="18" t="s">
        <v>247</v>
      </c>
      <c r="E373" s="18" t="s">
        <v>18</v>
      </c>
      <c r="F373" s="19">
        <v>3671.9014699999998</v>
      </c>
      <c r="G373" s="13">
        <v>0</v>
      </c>
      <c r="H373" s="13">
        <v>0</v>
      </c>
      <c r="I373" s="13">
        <v>0</v>
      </c>
      <c r="J373" s="13">
        <v>769.69298956466457</v>
      </c>
      <c r="K373" s="13">
        <v>2564.4303054898201</v>
      </c>
      <c r="L373" s="13">
        <v>335.63255912416236</v>
      </c>
      <c r="M373" s="13">
        <v>2.1456158213535446</v>
      </c>
      <c r="N373" s="14">
        <v>0</v>
      </c>
    </row>
    <row r="374" spans="1:14" ht="12.75" outlineLevel="2" x14ac:dyDescent="0.2">
      <c r="A374" s="12">
        <v>5520000</v>
      </c>
      <c r="B374" s="12" t="s">
        <v>226</v>
      </c>
      <c r="C374" s="12" t="s">
        <v>246</v>
      </c>
      <c r="D374" s="12" t="s">
        <v>247</v>
      </c>
      <c r="E374" s="12" t="s">
        <v>19</v>
      </c>
      <c r="F374" s="13">
        <v>20.215140000000002</v>
      </c>
      <c r="G374" s="13">
        <v>0.84743504359392741</v>
      </c>
      <c r="H374" s="13">
        <v>14.887426931348132</v>
      </c>
      <c r="I374" s="13">
        <v>4.4802780250579453</v>
      </c>
      <c r="J374" s="13">
        <v>0</v>
      </c>
      <c r="K374" s="13">
        <v>0</v>
      </c>
      <c r="L374" s="13">
        <v>0</v>
      </c>
      <c r="M374" s="13">
        <v>0</v>
      </c>
      <c r="N374" s="14">
        <v>0</v>
      </c>
    </row>
    <row r="375" spans="1:14" ht="13.5" outlineLevel="1" thickBot="1" x14ac:dyDescent="0.25">
      <c r="A375" s="15" t="s">
        <v>256</v>
      </c>
      <c r="B375" s="15"/>
      <c r="C375" s="15"/>
      <c r="D375" s="15"/>
      <c r="E375" s="15"/>
      <c r="F375" s="16">
        <f t="shared" ref="F375:N375" si="116">SUBTOTAL(9,F373:F374)</f>
        <v>3692.1166099999996</v>
      </c>
      <c r="G375" s="16">
        <f t="shared" si="116"/>
        <v>0.84743504359392741</v>
      </c>
      <c r="H375" s="16">
        <f t="shared" si="116"/>
        <v>14.887426931348132</v>
      </c>
      <c r="I375" s="16">
        <f t="shared" si="116"/>
        <v>4.4802780250579453</v>
      </c>
      <c r="J375" s="16">
        <f t="shared" si="116"/>
        <v>769.69298956466457</v>
      </c>
      <c r="K375" s="16">
        <f t="shared" si="116"/>
        <v>2564.4303054898201</v>
      </c>
      <c r="L375" s="16">
        <f t="shared" si="116"/>
        <v>335.63255912416236</v>
      </c>
      <c r="M375" s="16">
        <f t="shared" si="116"/>
        <v>2.1456158213535446</v>
      </c>
      <c r="N375" s="17">
        <f t="shared" si="116"/>
        <v>0</v>
      </c>
    </row>
    <row r="376" spans="1:14" ht="12.75" outlineLevel="2" x14ac:dyDescent="0.2">
      <c r="A376" s="18">
        <v>5530000</v>
      </c>
      <c r="B376" s="18" t="s">
        <v>257</v>
      </c>
      <c r="C376" s="18" t="s">
        <v>246</v>
      </c>
      <c r="D376" s="18" t="s">
        <v>247</v>
      </c>
      <c r="E376" s="18" t="s">
        <v>18</v>
      </c>
      <c r="F376" s="19">
        <v>3788.9151700000002</v>
      </c>
      <c r="G376" s="13">
        <v>0</v>
      </c>
      <c r="H376" s="13">
        <v>0</v>
      </c>
      <c r="I376" s="13">
        <v>0</v>
      </c>
      <c r="J376" s="13">
        <v>794.22105092711263</v>
      </c>
      <c r="K376" s="13">
        <v>2646.151855179849</v>
      </c>
      <c r="L376" s="13">
        <v>346.32827302184143</v>
      </c>
      <c r="M376" s="13">
        <v>2.2139908711979834</v>
      </c>
      <c r="N376" s="14">
        <v>0</v>
      </c>
    </row>
    <row r="377" spans="1:14" ht="12.75" outlineLevel="2" x14ac:dyDescent="0.2">
      <c r="A377" s="12">
        <v>5530000</v>
      </c>
      <c r="B377" s="12" t="s">
        <v>257</v>
      </c>
      <c r="C377" s="12" t="s">
        <v>246</v>
      </c>
      <c r="D377" s="12" t="s">
        <v>247</v>
      </c>
      <c r="E377" s="12" t="s">
        <v>19</v>
      </c>
      <c r="F377" s="13">
        <v>4806.4543700000004</v>
      </c>
      <c r="G377" s="13">
        <v>201.49046054458057</v>
      </c>
      <c r="H377" s="13">
        <v>3539.7102484689158</v>
      </c>
      <c r="I377" s="13">
        <v>1065.2536609865047</v>
      </c>
      <c r="J377" s="13">
        <v>0</v>
      </c>
      <c r="K377" s="13">
        <v>0</v>
      </c>
      <c r="L377" s="13">
        <v>0</v>
      </c>
      <c r="M377" s="13">
        <v>0</v>
      </c>
      <c r="N377" s="14">
        <v>0</v>
      </c>
    </row>
    <row r="378" spans="1:14" ht="12.75" outlineLevel="2" x14ac:dyDescent="0.2">
      <c r="A378" s="12">
        <v>5530000</v>
      </c>
      <c r="B378" s="12" t="s">
        <v>257</v>
      </c>
      <c r="C378" s="12" t="s">
        <v>246</v>
      </c>
      <c r="D378" s="12" t="s">
        <v>247</v>
      </c>
      <c r="E378" s="12" t="s">
        <v>21</v>
      </c>
      <c r="F378" s="13">
        <v>16395.625220000002</v>
      </c>
      <c r="G378" s="13">
        <v>250.95654640791781</v>
      </c>
      <c r="H378" s="13">
        <v>4360.8221446009129</v>
      </c>
      <c r="I378" s="13">
        <v>1308.1704478122417</v>
      </c>
      <c r="J378" s="13">
        <v>2279.0539898673874</v>
      </c>
      <c r="K378" s="13">
        <v>7250.0313990390505</v>
      </c>
      <c r="L378" s="13">
        <v>940.30135072554856</v>
      </c>
      <c r="M378" s="13">
        <v>6.2893415469414427</v>
      </c>
      <c r="N378" s="14">
        <v>0</v>
      </c>
    </row>
    <row r="379" spans="1:14" ht="13.5" outlineLevel="1" thickBot="1" x14ac:dyDescent="0.25">
      <c r="A379" s="15" t="s">
        <v>258</v>
      </c>
      <c r="B379" s="15"/>
      <c r="C379" s="15"/>
      <c r="D379" s="15"/>
      <c r="E379" s="15"/>
      <c r="F379" s="16">
        <f t="shared" ref="F379:N379" si="117">SUBTOTAL(9,F376:F378)</f>
        <v>24990.994760000001</v>
      </c>
      <c r="G379" s="16">
        <f t="shared" si="117"/>
        <v>452.44700695249838</v>
      </c>
      <c r="H379" s="16">
        <f t="shared" si="117"/>
        <v>7900.5323930698287</v>
      </c>
      <c r="I379" s="16">
        <f t="shared" si="117"/>
        <v>2373.4241087987466</v>
      </c>
      <c r="J379" s="16">
        <f t="shared" si="117"/>
        <v>3073.2750407945</v>
      </c>
      <c r="K379" s="16">
        <f t="shared" si="117"/>
        <v>9896.1832542189004</v>
      </c>
      <c r="L379" s="16">
        <f t="shared" si="117"/>
        <v>1286.62962374739</v>
      </c>
      <c r="M379" s="16">
        <f t="shared" si="117"/>
        <v>8.5033324181394256</v>
      </c>
      <c r="N379" s="17">
        <f t="shared" si="117"/>
        <v>0</v>
      </c>
    </row>
    <row r="380" spans="1:14" ht="12.75" outlineLevel="2" x14ac:dyDescent="0.2">
      <c r="A380" s="18">
        <v>5540000</v>
      </c>
      <c r="B380" s="18" t="s">
        <v>259</v>
      </c>
      <c r="C380" s="18" t="s">
        <v>246</v>
      </c>
      <c r="D380" s="18" t="s">
        <v>247</v>
      </c>
      <c r="E380" s="18" t="s">
        <v>18</v>
      </c>
      <c r="F380" s="19">
        <v>197.9143</v>
      </c>
      <c r="G380" s="13">
        <v>0</v>
      </c>
      <c r="H380" s="13">
        <v>0</v>
      </c>
      <c r="I380" s="13">
        <v>0</v>
      </c>
      <c r="J380" s="13">
        <v>41.486202854075465</v>
      </c>
      <c r="K380" s="13">
        <v>138.22196291389156</v>
      </c>
      <c r="L380" s="13">
        <v>18.090486234170985</v>
      </c>
      <c r="M380" s="13">
        <v>0.11564799786202103</v>
      </c>
      <c r="N380" s="14">
        <v>0</v>
      </c>
    </row>
    <row r="381" spans="1:14" ht="12.75" outlineLevel="2" x14ac:dyDescent="0.2">
      <c r="A381" s="12">
        <v>5540000</v>
      </c>
      <c r="B381" s="12" t="s">
        <v>259</v>
      </c>
      <c r="C381" s="12" t="s">
        <v>246</v>
      </c>
      <c r="D381" s="12" t="s">
        <v>247</v>
      </c>
      <c r="E381" s="12" t="s">
        <v>21</v>
      </c>
      <c r="F381" s="13">
        <v>1199.0501999999999</v>
      </c>
      <c r="G381" s="13">
        <v>18.353035832672141</v>
      </c>
      <c r="H381" s="13">
        <v>318.91706442946816</v>
      </c>
      <c r="I381" s="13">
        <v>95.669546969759153</v>
      </c>
      <c r="J381" s="13">
        <v>166.67251816831222</v>
      </c>
      <c r="K381" s="13">
        <v>530.21165599832193</v>
      </c>
      <c r="L381" s="13">
        <v>68.766424428414624</v>
      </c>
      <c r="M381" s="13">
        <v>0.45995417305156266</v>
      </c>
      <c r="N381" s="14">
        <v>0</v>
      </c>
    </row>
    <row r="382" spans="1:14" ht="13.5" outlineLevel="1" thickBot="1" x14ac:dyDescent="0.25">
      <c r="A382" s="15" t="s">
        <v>260</v>
      </c>
      <c r="B382" s="15"/>
      <c r="C382" s="15"/>
      <c r="D382" s="15"/>
      <c r="E382" s="15"/>
      <c r="F382" s="16">
        <f t="shared" ref="F382:N382" si="118">SUBTOTAL(9,F380:F381)</f>
        <v>1396.9644999999998</v>
      </c>
      <c r="G382" s="16">
        <f t="shared" si="118"/>
        <v>18.353035832672141</v>
      </c>
      <c r="H382" s="16">
        <f t="shared" si="118"/>
        <v>318.91706442946816</v>
      </c>
      <c r="I382" s="16">
        <f t="shared" si="118"/>
        <v>95.669546969759153</v>
      </c>
      <c r="J382" s="16">
        <f t="shared" si="118"/>
        <v>208.15872102238768</v>
      </c>
      <c r="K382" s="16">
        <f t="shared" si="118"/>
        <v>668.43361891221343</v>
      </c>
      <c r="L382" s="16">
        <f t="shared" si="118"/>
        <v>86.856910662585605</v>
      </c>
      <c r="M382" s="16">
        <f t="shared" si="118"/>
        <v>0.57560217091358368</v>
      </c>
      <c r="N382" s="17">
        <f t="shared" si="118"/>
        <v>0</v>
      </c>
    </row>
    <row r="383" spans="1:14" ht="12.75" outlineLevel="2" x14ac:dyDescent="0.2">
      <c r="A383" s="18">
        <v>5546000</v>
      </c>
      <c r="B383" s="18" t="s">
        <v>261</v>
      </c>
      <c r="C383" s="18" t="s">
        <v>246</v>
      </c>
      <c r="D383" s="18" t="s">
        <v>247</v>
      </c>
      <c r="E383" s="18" t="s">
        <v>18</v>
      </c>
      <c r="F383" s="19">
        <v>11.07799</v>
      </c>
      <c r="G383" s="13">
        <v>0</v>
      </c>
      <c r="H383" s="13">
        <v>0</v>
      </c>
      <c r="I383" s="13">
        <v>0</v>
      </c>
      <c r="J383" s="13">
        <v>2.322135087537482</v>
      </c>
      <c r="K383" s="13">
        <v>7.7367907369020905</v>
      </c>
      <c r="L383" s="13">
        <v>1.0125909325262694</v>
      </c>
      <c r="M383" s="13">
        <v>6.4732430341591799E-3</v>
      </c>
      <c r="N383" s="14">
        <v>0</v>
      </c>
    </row>
    <row r="384" spans="1:14" ht="13.5" outlineLevel="1" thickBot="1" x14ac:dyDescent="0.25">
      <c r="A384" s="15" t="s">
        <v>262</v>
      </c>
      <c r="B384" s="15"/>
      <c r="C384" s="15"/>
      <c r="D384" s="15"/>
      <c r="E384" s="15"/>
      <c r="F384" s="16">
        <f t="shared" ref="F384:N384" si="119">SUBTOTAL(9,F383:F383)</f>
        <v>11.07799</v>
      </c>
      <c r="G384" s="16">
        <f t="shared" si="119"/>
        <v>0</v>
      </c>
      <c r="H384" s="16">
        <f t="shared" si="119"/>
        <v>0</v>
      </c>
      <c r="I384" s="16">
        <f t="shared" si="119"/>
        <v>0</v>
      </c>
      <c r="J384" s="16">
        <f t="shared" si="119"/>
        <v>2.322135087537482</v>
      </c>
      <c r="K384" s="16">
        <f t="shared" si="119"/>
        <v>7.7367907369020905</v>
      </c>
      <c r="L384" s="16">
        <f t="shared" si="119"/>
        <v>1.0125909325262694</v>
      </c>
      <c r="M384" s="16">
        <f t="shared" si="119"/>
        <v>6.4732430341591799E-3</v>
      </c>
      <c r="N384" s="17">
        <f t="shared" si="119"/>
        <v>0</v>
      </c>
    </row>
    <row r="385" spans="1:14" ht="12.75" outlineLevel="2" x14ac:dyDescent="0.2">
      <c r="A385" s="18">
        <v>5560000</v>
      </c>
      <c r="B385" s="18" t="s">
        <v>263</v>
      </c>
      <c r="C385" s="18" t="s">
        <v>264</v>
      </c>
      <c r="D385" s="18" t="s">
        <v>265</v>
      </c>
      <c r="E385" s="18" t="s">
        <v>21</v>
      </c>
      <c r="F385" s="19">
        <v>1089.0563299999999</v>
      </c>
      <c r="G385" s="13">
        <v>16.669435398358146</v>
      </c>
      <c r="H385" s="13">
        <v>289.66147352456977</v>
      </c>
      <c r="I385" s="13">
        <v>86.893380874002204</v>
      </c>
      <c r="J385" s="13">
        <v>151.3829537314121</v>
      </c>
      <c r="K385" s="13">
        <v>481.57313197125109</v>
      </c>
      <c r="L385" s="13">
        <v>62.458193839783839</v>
      </c>
      <c r="M385" s="13">
        <v>0.41776066062264927</v>
      </c>
      <c r="N385" s="14">
        <v>0</v>
      </c>
    </row>
    <row r="386" spans="1:14" ht="13.5" outlineLevel="1" thickBot="1" x14ac:dyDescent="0.25">
      <c r="A386" s="15" t="s">
        <v>266</v>
      </c>
      <c r="B386" s="15"/>
      <c r="C386" s="15"/>
      <c r="D386" s="15"/>
      <c r="E386" s="15"/>
      <c r="F386" s="16">
        <f t="shared" ref="F386:N386" si="120">SUBTOTAL(9,F385:F385)</f>
        <v>1089.0563299999999</v>
      </c>
      <c r="G386" s="16">
        <f t="shared" si="120"/>
        <v>16.669435398358146</v>
      </c>
      <c r="H386" s="16">
        <f t="shared" si="120"/>
        <v>289.66147352456977</v>
      </c>
      <c r="I386" s="16">
        <f t="shared" si="120"/>
        <v>86.893380874002204</v>
      </c>
      <c r="J386" s="16">
        <f t="shared" si="120"/>
        <v>151.3829537314121</v>
      </c>
      <c r="K386" s="16">
        <f t="shared" si="120"/>
        <v>481.57313197125109</v>
      </c>
      <c r="L386" s="16">
        <f t="shared" si="120"/>
        <v>62.458193839783839</v>
      </c>
      <c r="M386" s="16">
        <f t="shared" si="120"/>
        <v>0.41776066062264927</v>
      </c>
      <c r="N386" s="17">
        <f t="shared" si="120"/>
        <v>0</v>
      </c>
    </row>
    <row r="387" spans="1:14" ht="12.75" outlineLevel="2" x14ac:dyDescent="0.2">
      <c r="A387" s="18">
        <v>5570000</v>
      </c>
      <c r="B387" s="18" t="s">
        <v>267</v>
      </c>
      <c r="C387" s="18" t="s">
        <v>264</v>
      </c>
      <c r="D387" s="18" t="s">
        <v>265</v>
      </c>
      <c r="E387" s="18" t="s">
        <v>18</v>
      </c>
      <c r="F387" s="19">
        <v>3567.7223399999998</v>
      </c>
      <c r="G387" s="13">
        <v>0</v>
      </c>
      <c r="H387" s="13">
        <v>0</v>
      </c>
      <c r="I387" s="13">
        <v>0</v>
      </c>
      <c r="J387" s="13">
        <v>747.8552723287645</v>
      </c>
      <c r="K387" s="13">
        <v>2491.6723297232306</v>
      </c>
      <c r="L387" s="13">
        <v>326.10999750454766</v>
      </c>
      <c r="M387" s="13">
        <v>2.0847404434576209</v>
      </c>
      <c r="N387" s="14">
        <v>0</v>
      </c>
    </row>
    <row r="388" spans="1:14" ht="12.75" outlineLevel="2" x14ac:dyDescent="0.2">
      <c r="A388" s="12">
        <v>5570000</v>
      </c>
      <c r="B388" s="12" t="s">
        <v>267</v>
      </c>
      <c r="C388" s="12" t="s">
        <v>264</v>
      </c>
      <c r="D388" s="12" t="s">
        <v>265</v>
      </c>
      <c r="E388" s="12" t="s">
        <v>19</v>
      </c>
      <c r="F388" s="13">
        <v>608.11859000000004</v>
      </c>
      <c r="G388" s="13">
        <v>25.492823884817401</v>
      </c>
      <c r="H388" s="13">
        <v>447.8485468920548</v>
      </c>
      <c r="I388" s="13">
        <v>134.77721922312793</v>
      </c>
      <c r="J388" s="13">
        <v>0</v>
      </c>
      <c r="K388" s="13">
        <v>0</v>
      </c>
      <c r="L388" s="13">
        <v>0</v>
      </c>
      <c r="M388" s="13">
        <v>0</v>
      </c>
      <c r="N388" s="14">
        <v>0</v>
      </c>
    </row>
    <row r="389" spans="1:14" ht="12.75" outlineLevel="2" x14ac:dyDescent="0.2">
      <c r="A389" s="12">
        <v>5570000</v>
      </c>
      <c r="B389" s="12" t="s">
        <v>267</v>
      </c>
      <c r="C389" s="12" t="s">
        <v>264</v>
      </c>
      <c r="D389" s="12" t="s">
        <v>265</v>
      </c>
      <c r="E389" s="12" t="s">
        <v>268</v>
      </c>
      <c r="F389" s="13">
        <v>8.2713000000000001</v>
      </c>
      <c r="G389" s="13">
        <v>0.35463957450291594</v>
      </c>
      <c r="H389" s="13">
        <v>6.0462422321038085</v>
      </c>
      <c r="I389" s="13">
        <v>1.8704181933932758</v>
      </c>
      <c r="J389" s="13">
        <v>0</v>
      </c>
      <c r="K389" s="13">
        <v>0</v>
      </c>
      <c r="L389" s="13">
        <v>0</v>
      </c>
      <c r="M389" s="13">
        <v>0</v>
      </c>
      <c r="N389" s="14">
        <v>0</v>
      </c>
    </row>
    <row r="390" spans="1:14" ht="12.75" outlineLevel="2" x14ac:dyDescent="0.2">
      <c r="A390" s="12">
        <v>5570000</v>
      </c>
      <c r="B390" s="12" t="s">
        <v>267</v>
      </c>
      <c r="C390" s="12" t="s">
        <v>264</v>
      </c>
      <c r="D390" s="12" t="s">
        <v>265</v>
      </c>
      <c r="E390" s="12" t="s">
        <v>20</v>
      </c>
      <c r="F390" s="13">
        <v>1548.5686000000001</v>
      </c>
      <c r="G390" s="13">
        <v>64.917250093206732</v>
      </c>
      <c r="H390" s="13">
        <v>1140.4423556146567</v>
      </c>
      <c r="I390" s="13">
        <v>343.20899429213682</v>
      </c>
      <c r="J390" s="13">
        <v>0</v>
      </c>
      <c r="K390" s="13">
        <v>0</v>
      </c>
      <c r="L390" s="13">
        <v>0</v>
      </c>
      <c r="M390" s="13">
        <v>0</v>
      </c>
      <c r="N390" s="14">
        <v>0</v>
      </c>
    </row>
    <row r="391" spans="1:14" ht="12.75" outlineLevel="2" x14ac:dyDescent="0.2">
      <c r="A391" s="12">
        <v>5570000</v>
      </c>
      <c r="B391" s="12" t="s">
        <v>267</v>
      </c>
      <c r="C391" s="12" t="s">
        <v>264</v>
      </c>
      <c r="D391" s="12" t="s">
        <v>265</v>
      </c>
      <c r="E391" s="12" t="s">
        <v>21</v>
      </c>
      <c r="F391" s="13">
        <v>27036.402730000002</v>
      </c>
      <c r="G391" s="13">
        <v>413.82760128829051</v>
      </c>
      <c r="H391" s="13">
        <v>7191.0001694545062</v>
      </c>
      <c r="I391" s="13">
        <v>2157.1744042668606</v>
      </c>
      <c r="J391" s="13">
        <v>3758.1623565232981</v>
      </c>
      <c r="K391" s="13">
        <v>11955.309180308594</v>
      </c>
      <c r="L391" s="13">
        <v>1550.5578875252497</v>
      </c>
      <c r="M391" s="13">
        <v>10.371130633201314</v>
      </c>
      <c r="N391" s="14">
        <v>0</v>
      </c>
    </row>
    <row r="392" spans="1:14" ht="13.5" outlineLevel="1" thickBot="1" x14ac:dyDescent="0.25">
      <c r="A392" s="15" t="s">
        <v>269</v>
      </c>
      <c r="B392" s="15"/>
      <c r="C392" s="15"/>
      <c r="D392" s="15"/>
      <c r="E392" s="15"/>
      <c r="F392" s="16">
        <f t="shared" ref="F392:N392" si="121">SUBTOTAL(9,F387:F391)</f>
        <v>32769.083559999999</v>
      </c>
      <c r="G392" s="16">
        <f t="shared" si="121"/>
        <v>504.59231484081755</v>
      </c>
      <c r="H392" s="16">
        <f t="shared" si="121"/>
        <v>8785.3373141933225</v>
      </c>
      <c r="I392" s="16">
        <f t="shared" si="121"/>
        <v>2637.0310359755185</v>
      </c>
      <c r="J392" s="16">
        <f t="shared" si="121"/>
        <v>4506.0176288520624</v>
      </c>
      <c r="K392" s="16">
        <f t="shared" si="121"/>
        <v>14446.981510031825</v>
      </c>
      <c r="L392" s="16">
        <f t="shared" si="121"/>
        <v>1876.6678850297974</v>
      </c>
      <c r="M392" s="16">
        <f t="shared" si="121"/>
        <v>12.455871076658935</v>
      </c>
      <c r="N392" s="17">
        <f t="shared" si="121"/>
        <v>0</v>
      </c>
    </row>
    <row r="393" spans="1:14" ht="12.75" outlineLevel="2" x14ac:dyDescent="0.2">
      <c r="A393" s="18">
        <v>5579000</v>
      </c>
      <c r="B393" s="18" t="s">
        <v>270</v>
      </c>
      <c r="C393" s="18" t="s">
        <v>264</v>
      </c>
      <c r="D393" s="18" t="s">
        <v>265</v>
      </c>
      <c r="E393" s="18" t="s">
        <v>271</v>
      </c>
      <c r="F393" s="19">
        <v>3824.5209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3824.5209</v>
      </c>
      <c r="M393" s="13">
        <v>0</v>
      </c>
      <c r="N393" s="14">
        <v>0</v>
      </c>
    </row>
    <row r="394" spans="1:14" ht="12.75" outlineLevel="2" x14ac:dyDescent="0.2">
      <c r="A394" s="12">
        <v>5579000</v>
      </c>
      <c r="B394" s="12" t="s">
        <v>270</v>
      </c>
      <c r="C394" s="12" t="s">
        <v>264</v>
      </c>
      <c r="D394" s="12" t="s">
        <v>265</v>
      </c>
      <c r="E394" s="12" t="s">
        <v>252</v>
      </c>
      <c r="F394" s="13">
        <v>4122.9136399999998</v>
      </c>
      <c r="G394" s="13">
        <v>0</v>
      </c>
      <c r="H394" s="13">
        <v>4122.9136399999998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4">
        <v>0</v>
      </c>
    </row>
    <row r="395" spans="1:14" ht="13.5" outlineLevel="1" thickBot="1" x14ac:dyDescent="0.25">
      <c r="A395" s="15" t="s">
        <v>272</v>
      </c>
      <c r="B395" s="15"/>
      <c r="C395" s="15"/>
      <c r="D395" s="15"/>
      <c r="E395" s="15"/>
      <c r="F395" s="16">
        <f t="shared" ref="F395:N395" si="122">SUBTOTAL(9,F393:F394)</f>
        <v>7947.4345400000002</v>
      </c>
      <c r="G395" s="16">
        <f t="shared" si="122"/>
        <v>0</v>
      </c>
      <c r="H395" s="16">
        <f t="shared" si="122"/>
        <v>4122.9136399999998</v>
      </c>
      <c r="I395" s="16">
        <f t="shared" si="122"/>
        <v>0</v>
      </c>
      <c r="J395" s="16">
        <f t="shared" si="122"/>
        <v>0</v>
      </c>
      <c r="K395" s="16">
        <f t="shared" si="122"/>
        <v>0</v>
      </c>
      <c r="L395" s="16">
        <f t="shared" si="122"/>
        <v>3824.5209</v>
      </c>
      <c r="M395" s="16">
        <f t="shared" si="122"/>
        <v>0</v>
      </c>
      <c r="N395" s="17">
        <f t="shared" si="122"/>
        <v>0</v>
      </c>
    </row>
    <row r="396" spans="1:14" ht="12.75" outlineLevel="2" x14ac:dyDescent="0.2">
      <c r="A396" s="18">
        <v>5579100</v>
      </c>
      <c r="B396" s="18" t="s">
        <v>273</v>
      </c>
      <c r="C396" s="18" t="s">
        <v>264</v>
      </c>
      <c r="D396" s="18" t="s">
        <v>265</v>
      </c>
      <c r="E396" s="18" t="s">
        <v>274</v>
      </c>
      <c r="F396" s="19">
        <v>35.000039999999998</v>
      </c>
      <c r="G396" s="13">
        <v>0</v>
      </c>
      <c r="H396" s="13">
        <v>0</v>
      </c>
      <c r="I396" s="13">
        <v>0</v>
      </c>
      <c r="J396" s="13">
        <v>0</v>
      </c>
      <c r="K396" s="13">
        <v>35.000039999999998</v>
      </c>
      <c r="L396" s="13">
        <v>0</v>
      </c>
      <c r="M396" s="13">
        <v>0</v>
      </c>
      <c r="N396" s="14">
        <v>0</v>
      </c>
    </row>
    <row r="397" spans="1:14" ht="12.75" outlineLevel="2" x14ac:dyDescent="0.2">
      <c r="A397" s="12">
        <v>5579100</v>
      </c>
      <c r="B397" s="12" t="s">
        <v>273</v>
      </c>
      <c r="C397" s="12" t="s">
        <v>264</v>
      </c>
      <c r="D397" s="12" t="s">
        <v>265</v>
      </c>
      <c r="E397" s="12" t="s">
        <v>275</v>
      </c>
      <c r="F397" s="13">
        <v>-171.11609000000001</v>
      </c>
      <c r="G397" s="13">
        <v>0</v>
      </c>
      <c r="H397" s="13">
        <v>0</v>
      </c>
      <c r="I397" s="13">
        <v>0</v>
      </c>
      <c r="J397" s="13">
        <v>-171.11609000000001</v>
      </c>
      <c r="K397" s="13">
        <v>0</v>
      </c>
      <c r="L397" s="13">
        <v>0</v>
      </c>
      <c r="M397" s="13">
        <v>0</v>
      </c>
      <c r="N397" s="14">
        <v>0</v>
      </c>
    </row>
    <row r="398" spans="1:14" ht="13.5" outlineLevel="1" thickBot="1" x14ac:dyDescent="0.25">
      <c r="A398" s="15" t="s">
        <v>276</v>
      </c>
      <c r="B398" s="15"/>
      <c r="C398" s="15"/>
      <c r="D398" s="15"/>
      <c r="E398" s="15"/>
      <c r="F398" s="16">
        <f t="shared" ref="F398:N398" si="123">SUBTOTAL(9,F396:F397)</f>
        <v>-136.11605000000003</v>
      </c>
      <c r="G398" s="16">
        <f t="shared" si="123"/>
        <v>0</v>
      </c>
      <c r="H398" s="16">
        <f t="shared" si="123"/>
        <v>0</v>
      </c>
      <c r="I398" s="16">
        <f t="shared" si="123"/>
        <v>0</v>
      </c>
      <c r="J398" s="16">
        <f t="shared" si="123"/>
        <v>-171.11609000000001</v>
      </c>
      <c r="K398" s="16">
        <f t="shared" si="123"/>
        <v>35.000039999999998</v>
      </c>
      <c r="L398" s="16">
        <f t="shared" si="123"/>
        <v>0</v>
      </c>
      <c r="M398" s="16">
        <f t="shared" si="123"/>
        <v>0</v>
      </c>
      <c r="N398" s="17">
        <f t="shared" si="123"/>
        <v>0</v>
      </c>
    </row>
    <row r="399" spans="1:14" ht="12.75" outlineLevel="2" x14ac:dyDescent="0.2">
      <c r="A399" s="18">
        <v>5600000</v>
      </c>
      <c r="B399" s="18" t="s">
        <v>203</v>
      </c>
      <c r="C399" s="18" t="s">
        <v>277</v>
      </c>
      <c r="D399" s="18" t="s">
        <v>278</v>
      </c>
      <c r="E399" s="18" t="s">
        <v>21</v>
      </c>
      <c r="F399" s="19">
        <v>11487.084559999999</v>
      </c>
      <c r="G399" s="13">
        <v>175.82489418926323</v>
      </c>
      <c r="H399" s="13">
        <v>3055.2743218993405</v>
      </c>
      <c r="I399" s="13">
        <v>916.52891251635265</v>
      </c>
      <c r="J399" s="13">
        <v>1596.7482512638244</v>
      </c>
      <c r="K399" s="13">
        <v>5079.5088705630142</v>
      </c>
      <c r="L399" s="13">
        <v>658.79287814475867</v>
      </c>
      <c r="M399" s="13">
        <v>4.4064314234451345</v>
      </c>
      <c r="N399" s="14">
        <v>0</v>
      </c>
    </row>
    <row r="400" spans="1:14" ht="13.5" outlineLevel="1" thickBot="1" x14ac:dyDescent="0.25">
      <c r="A400" s="15" t="s">
        <v>279</v>
      </c>
      <c r="B400" s="15"/>
      <c r="C400" s="15"/>
      <c r="D400" s="15"/>
      <c r="E400" s="15"/>
      <c r="F400" s="16">
        <f t="shared" ref="F400:N400" si="124">SUBTOTAL(9,F399:F399)</f>
        <v>11487.084559999999</v>
      </c>
      <c r="G400" s="16">
        <f t="shared" si="124"/>
        <v>175.82489418926323</v>
      </c>
      <c r="H400" s="16">
        <f t="shared" si="124"/>
        <v>3055.2743218993405</v>
      </c>
      <c r="I400" s="16">
        <f t="shared" si="124"/>
        <v>916.52891251635265</v>
      </c>
      <c r="J400" s="16">
        <f t="shared" si="124"/>
        <v>1596.7482512638244</v>
      </c>
      <c r="K400" s="16">
        <f t="shared" si="124"/>
        <v>5079.5088705630142</v>
      </c>
      <c r="L400" s="16">
        <f t="shared" si="124"/>
        <v>658.79287814475867</v>
      </c>
      <c r="M400" s="16">
        <f t="shared" si="124"/>
        <v>4.4064314234451345</v>
      </c>
      <c r="N400" s="17">
        <f t="shared" si="124"/>
        <v>0</v>
      </c>
    </row>
    <row r="401" spans="1:14" ht="12.75" outlineLevel="2" x14ac:dyDescent="0.2">
      <c r="A401" s="18">
        <v>5612000</v>
      </c>
      <c r="B401" s="18" t="s">
        <v>280</v>
      </c>
      <c r="C401" s="18" t="s">
        <v>277</v>
      </c>
      <c r="D401" s="18" t="s">
        <v>278</v>
      </c>
      <c r="E401" s="18" t="s">
        <v>21</v>
      </c>
      <c r="F401" s="19">
        <v>6850.2235300000002</v>
      </c>
      <c r="G401" s="13">
        <v>104.8516550081922</v>
      </c>
      <c r="H401" s="13">
        <v>1821.9864179775534</v>
      </c>
      <c r="I401" s="13">
        <v>546.56409027468942</v>
      </c>
      <c r="J401" s="13">
        <v>952.20700998250538</v>
      </c>
      <c r="K401" s="13">
        <v>3029.1211842506436</v>
      </c>
      <c r="L401" s="13">
        <v>392.86543523656701</v>
      </c>
      <c r="M401" s="13">
        <v>2.6277372698486743</v>
      </c>
      <c r="N401" s="14">
        <v>0</v>
      </c>
    </row>
    <row r="402" spans="1:14" ht="13.5" outlineLevel="1" thickBot="1" x14ac:dyDescent="0.25">
      <c r="A402" s="15" t="s">
        <v>281</v>
      </c>
      <c r="B402" s="15"/>
      <c r="C402" s="15"/>
      <c r="D402" s="15"/>
      <c r="E402" s="15"/>
      <c r="F402" s="16">
        <f t="shared" ref="F402:N402" si="125">SUBTOTAL(9,F401:F401)</f>
        <v>6850.2235300000002</v>
      </c>
      <c r="G402" s="16">
        <f t="shared" si="125"/>
        <v>104.8516550081922</v>
      </c>
      <c r="H402" s="16">
        <f t="shared" si="125"/>
        <v>1821.9864179775534</v>
      </c>
      <c r="I402" s="16">
        <f t="shared" si="125"/>
        <v>546.56409027468942</v>
      </c>
      <c r="J402" s="16">
        <f t="shared" si="125"/>
        <v>952.20700998250538</v>
      </c>
      <c r="K402" s="16">
        <f t="shared" si="125"/>
        <v>3029.1211842506436</v>
      </c>
      <c r="L402" s="16">
        <f t="shared" si="125"/>
        <v>392.86543523656701</v>
      </c>
      <c r="M402" s="16">
        <f t="shared" si="125"/>
        <v>2.6277372698486743</v>
      </c>
      <c r="N402" s="17">
        <f t="shared" si="125"/>
        <v>0</v>
      </c>
    </row>
    <row r="403" spans="1:14" ht="12.75" outlineLevel="2" x14ac:dyDescent="0.2">
      <c r="A403" s="18">
        <v>5614000</v>
      </c>
      <c r="B403" s="18" t="s">
        <v>282</v>
      </c>
      <c r="C403" s="18" t="s">
        <v>277</v>
      </c>
      <c r="D403" s="18" t="s">
        <v>278</v>
      </c>
      <c r="E403" s="18" t="s">
        <v>21</v>
      </c>
      <c r="F403" s="19">
        <v>172.59994</v>
      </c>
      <c r="G403" s="13">
        <v>2.6418684418192515</v>
      </c>
      <c r="H403" s="13">
        <v>45.907224055758753</v>
      </c>
      <c r="I403" s="13">
        <v>13.77136509114265</v>
      </c>
      <c r="J403" s="13">
        <v>23.992045233385227</v>
      </c>
      <c r="K403" s="13">
        <v>76.322492596732829</v>
      </c>
      <c r="L403" s="13">
        <v>9.8987354577472235</v>
      </c>
      <c r="M403" s="13">
        <v>6.6209123414056673E-2</v>
      </c>
      <c r="N403" s="14">
        <v>0</v>
      </c>
    </row>
    <row r="404" spans="1:14" ht="13.5" outlineLevel="1" thickBot="1" x14ac:dyDescent="0.25">
      <c r="A404" s="15" t="s">
        <v>283</v>
      </c>
      <c r="B404" s="15"/>
      <c r="C404" s="15"/>
      <c r="D404" s="15"/>
      <c r="E404" s="15"/>
      <c r="F404" s="16">
        <f t="shared" ref="F404:N404" si="126">SUBTOTAL(9,F403:F403)</f>
        <v>172.59994</v>
      </c>
      <c r="G404" s="16">
        <f t="shared" si="126"/>
        <v>2.6418684418192515</v>
      </c>
      <c r="H404" s="16">
        <f t="shared" si="126"/>
        <v>45.907224055758753</v>
      </c>
      <c r="I404" s="16">
        <f t="shared" si="126"/>
        <v>13.77136509114265</v>
      </c>
      <c r="J404" s="16">
        <f t="shared" si="126"/>
        <v>23.992045233385227</v>
      </c>
      <c r="K404" s="16">
        <f t="shared" si="126"/>
        <v>76.322492596732829</v>
      </c>
      <c r="L404" s="16">
        <f t="shared" si="126"/>
        <v>9.8987354577472235</v>
      </c>
      <c r="M404" s="16">
        <f t="shared" si="126"/>
        <v>6.6209123414056673E-2</v>
      </c>
      <c r="N404" s="17">
        <f t="shared" si="126"/>
        <v>0</v>
      </c>
    </row>
    <row r="405" spans="1:14" ht="12.75" outlineLevel="2" x14ac:dyDescent="0.2">
      <c r="A405" s="18">
        <v>5614010</v>
      </c>
      <c r="B405" s="18" t="s">
        <v>284</v>
      </c>
      <c r="C405" s="18" t="s">
        <v>277</v>
      </c>
      <c r="D405" s="18" t="s">
        <v>278</v>
      </c>
      <c r="E405" s="18" t="s">
        <v>21</v>
      </c>
      <c r="F405" s="19">
        <v>796.57673</v>
      </c>
      <c r="G405" s="13">
        <v>12.192651541330632</v>
      </c>
      <c r="H405" s="13">
        <v>211.86928814525453</v>
      </c>
      <c r="I405" s="13">
        <v>63.557084503844926</v>
      </c>
      <c r="J405" s="13">
        <v>110.7271818172248</v>
      </c>
      <c r="K405" s="13">
        <v>352.24068779024282</v>
      </c>
      <c r="L405" s="13">
        <v>45.684270354134163</v>
      </c>
      <c r="M405" s="13">
        <v>0.30556584796805664</v>
      </c>
      <c r="N405" s="14">
        <v>0</v>
      </c>
    </row>
    <row r="406" spans="1:14" ht="13.5" outlineLevel="1" thickBot="1" x14ac:dyDescent="0.25">
      <c r="A406" s="15" t="s">
        <v>285</v>
      </c>
      <c r="B406" s="15"/>
      <c r="C406" s="15"/>
      <c r="D406" s="15"/>
      <c r="E406" s="15"/>
      <c r="F406" s="16">
        <f t="shared" ref="F406:N406" si="127">SUBTOTAL(9,F405:F405)</f>
        <v>796.57673</v>
      </c>
      <c r="G406" s="16">
        <f t="shared" si="127"/>
        <v>12.192651541330632</v>
      </c>
      <c r="H406" s="16">
        <f t="shared" si="127"/>
        <v>211.86928814525453</v>
      </c>
      <c r="I406" s="16">
        <f t="shared" si="127"/>
        <v>63.557084503844926</v>
      </c>
      <c r="J406" s="16">
        <f t="shared" si="127"/>
        <v>110.7271818172248</v>
      </c>
      <c r="K406" s="16">
        <f t="shared" si="127"/>
        <v>352.24068779024282</v>
      </c>
      <c r="L406" s="16">
        <f t="shared" si="127"/>
        <v>45.684270354134163</v>
      </c>
      <c r="M406" s="16">
        <f t="shared" si="127"/>
        <v>0.30556584796805664</v>
      </c>
      <c r="N406" s="17">
        <f t="shared" si="127"/>
        <v>0</v>
      </c>
    </row>
    <row r="407" spans="1:14" ht="12.75" outlineLevel="2" x14ac:dyDescent="0.2">
      <c r="A407" s="18">
        <v>5615000</v>
      </c>
      <c r="B407" s="18" t="s">
        <v>286</v>
      </c>
      <c r="C407" s="18" t="s">
        <v>277</v>
      </c>
      <c r="D407" s="18" t="s">
        <v>278</v>
      </c>
      <c r="E407" s="18" t="s">
        <v>21</v>
      </c>
      <c r="F407" s="19">
        <v>2344.2422099999999</v>
      </c>
      <c r="G407" s="13">
        <v>35.881701433845329</v>
      </c>
      <c r="H407" s="13">
        <v>623.50921081106435</v>
      </c>
      <c r="I407" s="13">
        <v>187.04186882091091</v>
      </c>
      <c r="J407" s="13">
        <v>325.85854398518882</v>
      </c>
      <c r="K407" s="13">
        <v>1036.6075950992429</v>
      </c>
      <c r="L407" s="13">
        <v>134.44404143868596</v>
      </c>
      <c r="M407" s="13">
        <v>0.89924841106162001</v>
      </c>
      <c r="N407" s="14">
        <v>0</v>
      </c>
    </row>
    <row r="408" spans="1:14" ht="13.5" outlineLevel="1" thickBot="1" x14ac:dyDescent="0.25">
      <c r="A408" s="15" t="s">
        <v>287</v>
      </c>
      <c r="B408" s="15"/>
      <c r="C408" s="15"/>
      <c r="D408" s="15"/>
      <c r="E408" s="15"/>
      <c r="F408" s="16">
        <f t="shared" ref="F408:N408" si="128">SUBTOTAL(9,F407:F407)</f>
        <v>2344.2422099999999</v>
      </c>
      <c r="G408" s="16">
        <f t="shared" si="128"/>
        <v>35.881701433845329</v>
      </c>
      <c r="H408" s="16">
        <f t="shared" si="128"/>
        <v>623.50921081106435</v>
      </c>
      <c r="I408" s="16">
        <f t="shared" si="128"/>
        <v>187.04186882091091</v>
      </c>
      <c r="J408" s="16">
        <f t="shared" si="128"/>
        <v>325.85854398518882</v>
      </c>
      <c r="K408" s="16">
        <f t="shared" si="128"/>
        <v>1036.6075950992429</v>
      </c>
      <c r="L408" s="16">
        <f t="shared" si="128"/>
        <v>134.44404143868596</v>
      </c>
      <c r="M408" s="16">
        <f t="shared" si="128"/>
        <v>0.89924841106162001</v>
      </c>
      <c r="N408" s="17">
        <f t="shared" si="128"/>
        <v>0</v>
      </c>
    </row>
    <row r="409" spans="1:14" ht="12.75" outlineLevel="2" x14ac:dyDescent="0.2">
      <c r="A409" s="18">
        <v>5616000</v>
      </c>
      <c r="B409" s="18" t="s">
        <v>288</v>
      </c>
      <c r="C409" s="18" t="s">
        <v>277</v>
      </c>
      <c r="D409" s="18" t="s">
        <v>278</v>
      </c>
      <c r="E409" s="18" t="s">
        <v>21</v>
      </c>
      <c r="F409" s="19">
        <v>105.49409</v>
      </c>
      <c r="G409" s="13">
        <v>1.6147254000751095</v>
      </c>
      <c r="H409" s="13">
        <v>28.058763092202572</v>
      </c>
      <c r="I409" s="13">
        <v>8.4171386638249182</v>
      </c>
      <c r="J409" s="13">
        <v>14.664077977864952</v>
      </c>
      <c r="K409" s="13">
        <v>46.648752618477545</v>
      </c>
      <c r="L409" s="13">
        <v>6.0501648451660914</v>
      </c>
      <c r="M409" s="13">
        <v>4.0467402388805016E-2</v>
      </c>
      <c r="N409" s="14">
        <v>0</v>
      </c>
    </row>
    <row r="410" spans="1:14" ht="13.5" outlineLevel="1" thickBot="1" x14ac:dyDescent="0.25">
      <c r="A410" s="15" t="s">
        <v>289</v>
      </c>
      <c r="B410" s="15"/>
      <c r="C410" s="15"/>
      <c r="D410" s="15"/>
      <c r="E410" s="15"/>
      <c r="F410" s="16">
        <f t="shared" ref="F410:N410" si="129">SUBTOTAL(9,F409:F409)</f>
        <v>105.49409</v>
      </c>
      <c r="G410" s="16">
        <f t="shared" si="129"/>
        <v>1.6147254000751095</v>
      </c>
      <c r="H410" s="16">
        <f t="shared" si="129"/>
        <v>28.058763092202572</v>
      </c>
      <c r="I410" s="16">
        <f t="shared" si="129"/>
        <v>8.4171386638249182</v>
      </c>
      <c r="J410" s="16">
        <f t="shared" si="129"/>
        <v>14.664077977864952</v>
      </c>
      <c r="K410" s="16">
        <f t="shared" si="129"/>
        <v>46.648752618477545</v>
      </c>
      <c r="L410" s="16">
        <f t="shared" si="129"/>
        <v>6.0501648451660914</v>
      </c>
      <c r="M410" s="16">
        <f t="shared" si="129"/>
        <v>4.0467402388805016E-2</v>
      </c>
      <c r="N410" s="17">
        <f t="shared" si="129"/>
        <v>0</v>
      </c>
    </row>
    <row r="411" spans="1:14" ht="12.75" outlineLevel="2" x14ac:dyDescent="0.2">
      <c r="A411" s="18">
        <v>5617000</v>
      </c>
      <c r="B411" s="18" t="s">
        <v>290</v>
      </c>
      <c r="C411" s="18" t="s">
        <v>277</v>
      </c>
      <c r="D411" s="18" t="s">
        <v>278</v>
      </c>
      <c r="E411" s="18" t="s">
        <v>21</v>
      </c>
      <c r="F411" s="19">
        <v>1186.34393</v>
      </c>
      <c r="G411" s="13">
        <v>18.158549706395188</v>
      </c>
      <c r="H411" s="13">
        <v>315.53751757792833</v>
      </c>
      <c r="I411" s="13">
        <v>94.655741964284459</v>
      </c>
      <c r="J411" s="13">
        <v>164.90629852427526</v>
      </c>
      <c r="K411" s="13">
        <v>524.5930318087245</v>
      </c>
      <c r="L411" s="13">
        <v>68.037710354790335</v>
      </c>
      <c r="M411" s="13">
        <v>0.45508006360191672</v>
      </c>
      <c r="N411" s="14">
        <v>0</v>
      </c>
    </row>
    <row r="412" spans="1:14" ht="13.5" outlineLevel="1" thickBot="1" x14ac:dyDescent="0.25">
      <c r="A412" s="15" t="s">
        <v>291</v>
      </c>
      <c r="B412" s="15"/>
      <c r="C412" s="15"/>
      <c r="D412" s="15"/>
      <c r="E412" s="15"/>
      <c r="F412" s="16">
        <f t="shared" ref="F412:N412" si="130">SUBTOTAL(9,F411:F411)</f>
        <v>1186.34393</v>
      </c>
      <c r="G412" s="16">
        <f t="shared" si="130"/>
        <v>18.158549706395188</v>
      </c>
      <c r="H412" s="16">
        <f t="shared" si="130"/>
        <v>315.53751757792833</v>
      </c>
      <c r="I412" s="16">
        <f t="shared" si="130"/>
        <v>94.655741964284459</v>
      </c>
      <c r="J412" s="16">
        <f t="shared" si="130"/>
        <v>164.90629852427526</v>
      </c>
      <c r="K412" s="16">
        <f t="shared" si="130"/>
        <v>524.5930318087245</v>
      </c>
      <c r="L412" s="16">
        <f t="shared" si="130"/>
        <v>68.037710354790335</v>
      </c>
      <c r="M412" s="16">
        <f t="shared" si="130"/>
        <v>0.45508006360191672</v>
      </c>
      <c r="N412" s="17">
        <f t="shared" si="130"/>
        <v>0</v>
      </c>
    </row>
    <row r="413" spans="1:14" ht="12.75" outlineLevel="2" x14ac:dyDescent="0.2">
      <c r="A413" s="18">
        <v>5618000</v>
      </c>
      <c r="B413" s="18" t="s">
        <v>292</v>
      </c>
      <c r="C413" s="18" t="s">
        <v>277</v>
      </c>
      <c r="D413" s="18" t="s">
        <v>278</v>
      </c>
      <c r="E413" s="18" t="s">
        <v>21</v>
      </c>
      <c r="F413" s="19">
        <v>5593.2818100000004</v>
      </c>
      <c r="G413" s="13">
        <v>85.612513538768695</v>
      </c>
      <c r="H413" s="13">
        <v>1487.6716716046938</v>
      </c>
      <c r="I413" s="13">
        <v>446.27550776180561</v>
      </c>
      <c r="J413" s="13">
        <v>777.48735131999933</v>
      </c>
      <c r="K413" s="13">
        <v>2473.310300890982</v>
      </c>
      <c r="L413" s="13">
        <v>320.77888890239228</v>
      </c>
      <c r="M413" s="13">
        <v>2.1455759813583266</v>
      </c>
      <c r="N413" s="14">
        <v>0</v>
      </c>
    </row>
    <row r="414" spans="1:14" ht="13.5" outlineLevel="1" thickBot="1" x14ac:dyDescent="0.25">
      <c r="A414" s="15" t="s">
        <v>293</v>
      </c>
      <c r="B414" s="15"/>
      <c r="C414" s="15"/>
      <c r="D414" s="15"/>
      <c r="E414" s="15"/>
      <c r="F414" s="16">
        <f t="shared" ref="F414:N414" si="131">SUBTOTAL(9,F413:F413)</f>
        <v>5593.2818100000004</v>
      </c>
      <c r="G414" s="16">
        <f t="shared" si="131"/>
        <v>85.612513538768695</v>
      </c>
      <c r="H414" s="16">
        <f t="shared" si="131"/>
        <v>1487.6716716046938</v>
      </c>
      <c r="I414" s="16">
        <f t="shared" si="131"/>
        <v>446.27550776180561</v>
      </c>
      <c r="J414" s="16">
        <f t="shared" si="131"/>
        <v>777.48735131999933</v>
      </c>
      <c r="K414" s="16">
        <f t="shared" si="131"/>
        <v>2473.310300890982</v>
      </c>
      <c r="L414" s="16">
        <f t="shared" si="131"/>
        <v>320.77888890239228</v>
      </c>
      <c r="M414" s="16">
        <f t="shared" si="131"/>
        <v>2.1455759813583266</v>
      </c>
      <c r="N414" s="17">
        <f t="shared" si="131"/>
        <v>0</v>
      </c>
    </row>
    <row r="415" spans="1:14" ht="12.75" outlineLevel="2" x14ac:dyDescent="0.2">
      <c r="A415" s="18">
        <v>5620000</v>
      </c>
      <c r="B415" s="18" t="s">
        <v>294</v>
      </c>
      <c r="C415" s="18" t="s">
        <v>277</v>
      </c>
      <c r="D415" s="18" t="s">
        <v>278</v>
      </c>
      <c r="E415" s="18" t="s">
        <v>21</v>
      </c>
      <c r="F415" s="19">
        <v>3423.7683299999999</v>
      </c>
      <c r="G415" s="13">
        <v>52.405264469542693</v>
      </c>
      <c r="H415" s="13">
        <v>910.63588921479902</v>
      </c>
      <c r="I415" s="13">
        <v>273.17485544851155</v>
      </c>
      <c r="J415" s="13">
        <v>475.91676243915146</v>
      </c>
      <c r="K415" s="13">
        <v>1513.9665345153267</v>
      </c>
      <c r="L415" s="13">
        <v>196.35567061774756</v>
      </c>
      <c r="M415" s="13">
        <v>1.3133532949206628</v>
      </c>
      <c r="N415" s="14">
        <v>0</v>
      </c>
    </row>
    <row r="416" spans="1:14" ht="13.5" outlineLevel="1" thickBot="1" x14ac:dyDescent="0.25">
      <c r="A416" s="15" t="s">
        <v>295</v>
      </c>
      <c r="B416" s="15"/>
      <c r="C416" s="15"/>
      <c r="D416" s="15"/>
      <c r="E416" s="15"/>
      <c r="F416" s="16">
        <f t="shared" ref="F416:N416" si="132">SUBTOTAL(9,F415:F415)</f>
        <v>3423.7683299999999</v>
      </c>
      <c r="G416" s="16">
        <f t="shared" si="132"/>
        <v>52.405264469542693</v>
      </c>
      <c r="H416" s="16">
        <f t="shared" si="132"/>
        <v>910.63588921479902</v>
      </c>
      <c r="I416" s="16">
        <f t="shared" si="132"/>
        <v>273.17485544851155</v>
      </c>
      <c r="J416" s="16">
        <f t="shared" si="132"/>
        <v>475.91676243915146</v>
      </c>
      <c r="K416" s="16">
        <f t="shared" si="132"/>
        <v>1513.9665345153267</v>
      </c>
      <c r="L416" s="16">
        <f t="shared" si="132"/>
        <v>196.35567061774756</v>
      </c>
      <c r="M416" s="16">
        <f t="shared" si="132"/>
        <v>1.3133532949206628</v>
      </c>
      <c r="N416" s="17">
        <f t="shared" si="132"/>
        <v>0</v>
      </c>
    </row>
    <row r="417" spans="1:14" ht="12.75" outlineLevel="2" x14ac:dyDescent="0.2">
      <c r="A417" s="18">
        <v>5630000</v>
      </c>
      <c r="B417" s="18" t="s">
        <v>296</v>
      </c>
      <c r="C417" s="18" t="s">
        <v>277</v>
      </c>
      <c r="D417" s="18" t="s">
        <v>278</v>
      </c>
      <c r="E417" s="18" t="s">
        <v>21</v>
      </c>
      <c r="F417" s="19">
        <v>1182.09862</v>
      </c>
      <c r="G417" s="13">
        <v>18.093569669236775</v>
      </c>
      <c r="H417" s="13">
        <v>314.40837235715856</v>
      </c>
      <c r="I417" s="13">
        <v>94.317018127329021</v>
      </c>
      <c r="J417" s="13">
        <v>164.31618435882569</v>
      </c>
      <c r="K417" s="13">
        <v>522.71578526364544</v>
      </c>
      <c r="L417" s="13">
        <v>67.79423865586547</v>
      </c>
      <c r="M417" s="13">
        <v>0.45345156793893487</v>
      </c>
      <c r="N417" s="14">
        <v>0</v>
      </c>
    </row>
    <row r="418" spans="1:14" ht="13.5" outlineLevel="1" thickBot="1" x14ac:dyDescent="0.25">
      <c r="A418" s="15" t="s">
        <v>297</v>
      </c>
      <c r="B418" s="15"/>
      <c r="C418" s="15"/>
      <c r="D418" s="15"/>
      <c r="E418" s="15"/>
      <c r="F418" s="16">
        <f t="shared" ref="F418:N418" si="133">SUBTOTAL(9,F417:F417)</f>
        <v>1182.09862</v>
      </c>
      <c r="G418" s="16">
        <f t="shared" si="133"/>
        <v>18.093569669236775</v>
      </c>
      <c r="H418" s="16">
        <f t="shared" si="133"/>
        <v>314.40837235715856</v>
      </c>
      <c r="I418" s="16">
        <f t="shared" si="133"/>
        <v>94.317018127329021</v>
      </c>
      <c r="J418" s="16">
        <f t="shared" si="133"/>
        <v>164.31618435882569</v>
      </c>
      <c r="K418" s="16">
        <f t="shared" si="133"/>
        <v>522.71578526364544</v>
      </c>
      <c r="L418" s="16">
        <f t="shared" si="133"/>
        <v>67.79423865586547</v>
      </c>
      <c r="M418" s="16">
        <f t="shared" si="133"/>
        <v>0.45345156793893487</v>
      </c>
      <c r="N418" s="17">
        <f t="shared" si="133"/>
        <v>0</v>
      </c>
    </row>
    <row r="419" spans="1:14" ht="12.75" outlineLevel="2" x14ac:dyDescent="0.2">
      <c r="A419" s="18">
        <v>5660000</v>
      </c>
      <c r="B419" s="18" t="s">
        <v>298</v>
      </c>
      <c r="C419" s="18" t="s">
        <v>277</v>
      </c>
      <c r="D419" s="18" t="s">
        <v>278</v>
      </c>
      <c r="E419" s="18" t="s">
        <v>21</v>
      </c>
      <c r="F419" s="19">
        <v>2273.5677900000001</v>
      </c>
      <c r="G419" s="13">
        <v>34.799936748168854</v>
      </c>
      <c r="H419" s="13">
        <v>604.71160037185564</v>
      </c>
      <c r="I419" s="13">
        <v>181.40291413515175</v>
      </c>
      <c r="J419" s="13">
        <v>316.03453198678795</v>
      </c>
      <c r="K419" s="13">
        <v>1005.3558582954619</v>
      </c>
      <c r="L419" s="13">
        <v>130.39081067157377</v>
      </c>
      <c r="M419" s="13">
        <v>0.87213779100000899</v>
      </c>
      <c r="N419" s="14">
        <v>0</v>
      </c>
    </row>
    <row r="420" spans="1:14" ht="13.5" outlineLevel="1" thickBot="1" x14ac:dyDescent="0.25">
      <c r="A420" s="15" t="s">
        <v>299</v>
      </c>
      <c r="B420" s="15"/>
      <c r="C420" s="15"/>
      <c r="D420" s="15"/>
      <c r="E420" s="15"/>
      <c r="F420" s="16">
        <f t="shared" ref="F420:N420" si="134">SUBTOTAL(9,F419:F419)</f>
        <v>2273.5677900000001</v>
      </c>
      <c r="G420" s="16">
        <f t="shared" si="134"/>
        <v>34.799936748168854</v>
      </c>
      <c r="H420" s="16">
        <f t="shared" si="134"/>
        <v>604.71160037185564</v>
      </c>
      <c r="I420" s="16">
        <f t="shared" si="134"/>
        <v>181.40291413515175</v>
      </c>
      <c r="J420" s="16">
        <f t="shared" si="134"/>
        <v>316.03453198678795</v>
      </c>
      <c r="K420" s="16">
        <f t="shared" si="134"/>
        <v>1005.3558582954619</v>
      </c>
      <c r="L420" s="16">
        <f t="shared" si="134"/>
        <v>130.39081067157377</v>
      </c>
      <c r="M420" s="16">
        <f t="shared" si="134"/>
        <v>0.87213779100000899</v>
      </c>
      <c r="N420" s="17">
        <f t="shared" si="134"/>
        <v>0</v>
      </c>
    </row>
    <row r="421" spans="1:14" ht="12.75" outlineLevel="2" x14ac:dyDescent="0.2">
      <c r="A421" s="18">
        <v>5660010</v>
      </c>
      <c r="B421" s="18" t="s">
        <v>298</v>
      </c>
      <c r="C421" s="18" t="s">
        <v>277</v>
      </c>
      <c r="D421" s="18" t="s">
        <v>278</v>
      </c>
      <c r="E421" s="18" t="s">
        <v>21</v>
      </c>
      <c r="F421" s="19">
        <v>-1.2161599999999999</v>
      </c>
      <c r="G421" s="13">
        <v>-1.8614923760708727E-2</v>
      </c>
      <c r="H421" s="13">
        <v>-0.32346783902503995</v>
      </c>
      <c r="I421" s="13">
        <v>-9.7034699833870419E-2</v>
      </c>
      <c r="J421" s="13">
        <v>-0.16905084515692054</v>
      </c>
      <c r="K421" s="13">
        <v>-0.53777749051617629</v>
      </c>
      <c r="L421" s="13">
        <v>-6.97476842361235E-2</v>
      </c>
      <c r="M421" s="13">
        <v>-4.665174711604138E-4</v>
      </c>
      <c r="N421" s="14">
        <v>0</v>
      </c>
    </row>
    <row r="422" spans="1:14" ht="13.5" outlineLevel="1" thickBot="1" x14ac:dyDescent="0.25">
      <c r="A422" s="15" t="s">
        <v>300</v>
      </c>
      <c r="B422" s="15"/>
      <c r="C422" s="15"/>
      <c r="D422" s="15"/>
      <c r="E422" s="15"/>
      <c r="F422" s="16">
        <f t="shared" ref="F422:N422" si="135">SUBTOTAL(9,F421:F421)</f>
        <v>-1.2161599999999999</v>
      </c>
      <c r="G422" s="16">
        <f t="shared" si="135"/>
        <v>-1.8614923760708727E-2</v>
      </c>
      <c r="H422" s="16">
        <f t="shared" si="135"/>
        <v>-0.32346783902503995</v>
      </c>
      <c r="I422" s="16">
        <f t="shared" si="135"/>
        <v>-9.7034699833870419E-2</v>
      </c>
      <c r="J422" s="16">
        <f t="shared" si="135"/>
        <v>-0.16905084515692054</v>
      </c>
      <c r="K422" s="16">
        <f t="shared" si="135"/>
        <v>-0.53777749051617629</v>
      </c>
      <c r="L422" s="16">
        <f t="shared" si="135"/>
        <v>-6.97476842361235E-2</v>
      </c>
      <c r="M422" s="16">
        <f t="shared" si="135"/>
        <v>-4.665174711604138E-4</v>
      </c>
      <c r="N422" s="17">
        <f t="shared" si="135"/>
        <v>0</v>
      </c>
    </row>
    <row r="423" spans="1:14" ht="12.75" outlineLevel="2" x14ac:dyDescent="0.2">
      <c r="A423" s="18">
        <v>5670000</v>
      </c>
      <c r="B423" s="18" t="s">
        <v>301</v>
      </c>
      <c r="C423" s="18" t="s">
        <v>277</v>
      </c>
      <c r="D423" s="18" t="s">
        <v>278</v>
      </c>
      <c r="E423" s="18" t="s">
        <v>21</v>
      </c>
      <c r="F423" s="19">
        <v>2590.4911900000002</v>
      </c>
      <c r="G423" s="13">
        <v>39.650865021574162</v>
      </c>
      <c r="H423" s="13">
        <v>689.0052190852391</v>
      </c>
      <c r="I423" s="13">
        <v>206.68952690759096</v>
      </c>
      <c r="J423" s="13">
        <v>360.08808466078221</v>
      </c>
      <c r="K423" s="13">
        <v>1145.4971807677143</v>
      </c>
      <c r="L423" s="13">
        <v>148.56660434201078</v>
      </c>
      <c r="M423" s="13">
        <v>0.99370921508858312</v>
      </c>
      <c r="N423" s="14">
        <v>0</v>
      </c>
    </row>
    <row r="424" spans="1:14" ht="13.5" outlineLevel="1" thickBot="1" x14ac:dyDescent="0.25">
      <c r="A424" s="15" t="s">
        <v>302</v>
      </c>
      <c r="B424" s="15"/>
      <c r="C424" s="15"/>
      <c r="D424" s="15"/>
      <c r="E424" s="15"/>
      <c r="F424" s="16">
        <f t="shared" ref="F424:N424" si="136">SUBTOTAL(9,F423:F423)</f>
        <v>2590.4911900000002</v>
      </c>
      <c r="G424" s="16">
        <f t="shared" si="136"/>
        <v>39.650865021574162</v>
      </c>
      <c r="H424" s="16">
        <f t="shared" si="136"/>
        <v>689.0052190852391</v>
      </c>
      <c r="I424" s="16">
        <f t="shared" si="136"/>
        <v>206.68952690759096</v>
      </c>
      <c r="J424" s="16">
        <f t="shared" si="136"/>
        <v>360.08808466078221</v>
      </c>
      <c r="K424" s="16">
        <f t="shared" si="136"/>
        <v>1145.4971807677143</v>
      </c>
      <c r="L424" s="16">
        <f t="shared" si="136"/>
        <v>148.56660434201078</v>
      </c>
      <c r="M424" s="16">
        <f t="shared" si="136"/>
        <v>0.99370921508858312</v>
      </c>
      <c r="N424" s="17">
        <f t="shared" si="136"/>
        <v>0</v>
      </c>
    </row>
    <row r="425" spans="1:14" ht="12.75" outlineLevel="2" x14ac:dyDescent="0.2">
      <c r="A425" s="18">
        <v>5680000</v>
      </c>
      <c r="B425" s="18" t="s">
        <v>72</v>
      </c>
      <c r="C425" s="18" t="s">
        <v>277</v>
      </c>
      <c r="D425" s="18" t="s">
        <v>278</v>
      </c>
      <c r="E425" s="18" t="s">
        <v>21</v>
      </c>
      <c r="F425" s="19">
        <v>1099.3305399999999</v>
      </c>
      <c r="G425" s="13">
        <v>16.826695656754666</v>
      </c>
      <c r="H425" s="13">
        <v>292.39415385149181</v>
      </c>
      <c r="I425" s="13">
        <v>87.713137224630543</v>
      </c>
      <c r="J425" s="13">
        <v>152.81110782611978</v>
      </c>
      <c r="K425" s="13">
        <v>486.11631615000738</v>
      </c>
      <c r="L425" s="13">
        <v>63.047427456130059</v>
      </c>
      <c r="M425" s="13">
        <v>0.42170183486565266</v>
      </c>
      <c r="N425" s="14">
        <v>0</v>
      </c>
    </row>
    <row r="426" spans="1:14" ht="13.5" outlineLevel="1" thickBot="1" x14ac:dyDescent="0.25">
      <c r="A426" s="15" t="s">
        <v>303</v>
      </c>
      <c r="B426" s="15"/>
      <c r="C426" s="15"/>
      <c r="D426" s="15"/>
      <c r="E426" s="15"/>
      <c r="F426" s="16">
        <f t="shared" ref="F426:N426" si="137">SUBTOTAL(9,F425:F425)</f>
        <v>1099.3305399999999</v>
      </c>
      <c r="G426" s="16">
        <f t="shared" si="137"/>
        <v>16.826695656754666</v>
      </c>
      <c r="H426" s="16">
        <f t="shared" si="137"/>
        <v>292.39415385149181</v>
      </c>
      <c r="I426" s="16">
        <f t="shared" si="137"/>
        <v>87.713137224630543</v>
      </c>
      <c r="J426" s="16">
        <f t="shared" si="137"/>
        <v>152.81110782611978</v>
      </c>
      <c r="K426" s="16">
        <f t="shared" si="137"/>
        <v>486.11631615000738</v>
      </c>
      <c r="L426" s="16">
        <f t="shared" si="137"/>
        <v>63.047427456130059</v>
      </c>
      <c r="M426" s="16">
        <f t="shared" si="137"/>
        <v>0.42170183486565266</v>
      </c>
      <c r="N426" s="17">
        <f t="shared" si="137"/>
        <v>0</v>
      </c>
    </row>
    <row r="427" spans="1:14" ht="12.75" outlineLevel="2" x14ac:dyDescent="0.2">
      <c r="A427" s="18">
        <v>5690000</v>
      </c>
      <c r="B427" s="18" t="s">
        <v>226</v>
      </c>
      <c r="C427" s="18" t="s">
        <v>277</v>
      </c>
      <c r="D427" s="18" t="s">
        <v>278</v>
      </c>
      <c r="E427" s="18" t="s">
        <v>21</v>
      </c>
      <c r="F427" s="19">
        <v>69.321700000000007</v>
      </c>
      <c r="G427" s="13">
        <v>1.0610595320210519</v>
      </c>
      <c r="H427" s="13">
        <v>18.437821089776111</v>
      </c>
      <c r="I427" s="13">
        <v>5.5310241674398233</v>
      </c>
      <c r="J427" s="13">
        <v>9.6359787961407228</v>
      </c>
      <c r="K427" s="13">
        <v>30.653573431386679</v>
      </c>
      <c r="L427" s="13">
        <v>3.9756512648921878</v>
      </c>
      <c r="M427" s="13">
        <v>2.6591718343425916E-2</v>
      </c>
      <c r="N427" s="14">
        <v>0</v>
      </c>
    </row>
    <row r="428" spans="1:14" ht="13.5" outlineLevel="1" thickBot="1" x14ac:dyDescent="0.25">
      <c r="A428" s="15" t="s">
        <v>304</v>
      </c>
      <c r="B428" s="15"/>
      <c r="C428" s="15"/>
      <c r="D428" s="15"/>
      <c r="E428" s="15"/>
      <c r="F428" s="16">
        <f t="shared" ref="F428:N428" si="138">SUBTOTAL(9,F427:F427)</f>
        <v>69.321700000000007</v>
      </c>
      <c r="G428" s="16">
        <f t="shared" si="138"/>
        <v>1.0610595320210519</v>
      </c>
      <c r="H428" s="16">
        <f t="shared" si="138"/>
        <v>18.437821089776111</v>
      </c>
      <c r="I428" s="16">
        <f t="shared" si="138"/>
        <v>5.5310241674398233</v>
      </c>
      <c r="J428" s="16">
        <f t="shared" si="138"/>
        <v>9.6359787961407228</v>
      </c>
      <c r="K428" s="16">
        <f t="shared" si="138"/>
        <v>30.653573431386679</v>
      </c>
      <c r="L428" s="16">
        <f t="shared" si="138"/>
        <v>3.9756512648921878</v>
      </c>
      <c r="M428" s="16">
        <f t="shared" si="138"/>
        <v>2.6591718343425916E-2</v>
      </c>
      <c r="N428" s="17">
        <f t="shared" si="138"/>
        <v>0</v>
      </c>
    </row>
    <row r="429" spans="1:14" ht="12.75" outlineLevel="2" x14ac:dyDescent="0.2">
      <c r="A429" s="18">
        <v>5691000</v>
      </c>
      <c r="B429" s="18" t="s">
        <v>305</v>
      </c>
      <c r="C429" s="18" t="s">
        <v>277</v>
      </c>
      <c r="D429" s="18" t="s">
        <v>278</v>
      </c>
      <c r="E429" s="18" t="s">
        <v>21</v>
      </c>
      <c r="F429" s="19">
        <v>23.547820000000002</v>
      </c>
      <c r="G429" s="13">
        <v>0.36043026742442791</v>
      </c>
      <c r="H429" s="13">
        <v>6.2631252870926666</v>
      </c>
      <c r="I429" s="13">
        <v>1.8788281520869052</v>
      </c>
      <c r="J429" s="13">
        <v>3.2732361470555165</v>
      </c>
      <c r="K429" s="13">
        <v>10.412682169062153</v>
      </c>
      <c r="L429" s="13">
        <v>1.3504850626636906</v>
      </c>
      <c r="M429" s="13">
        <v>9.0329146146400294E-3</v>
      </c>
      <c r="N429" s="14">
        <v>0</v>
      </c>
    </row>
    <row r="430" spans="1:14" ht="13.5" outlineLevel="1" thickBot="1" x14ac:dyDescent="0.25">
      <c r="A430" s="15" t="s">
        <v>306</v>
      </c>
      <c r="B430" s="15"/>
      <c r="C430" s="15"/>
      <c r="D430" s="15"/>
      <c r="E430" s="15"/>
      <c r="F430" s="16">
        <f t="shared" ref="F430:N430" si="139">SUBTOTAL(9,F429:F429)</f>
        <v>23.547820000000002</v>
      </c>
      <c r="G430" s="16">
        <f t="shared" si="139"/>
        <v>0.36043026742442791</v>
      </c>
      <c r="H430" s="16">
        <f t="shared" si="139"/>
        <v>6.2631252870926666</v>
      </c>
      <c r="I430" s="16">
        <f t="shared" si="139"/>
        <v>1.8788281520869052</v>
      </c>
      <c r="J430" s="16">
        <f t="shared" si="139"/>
        <v>3.2732361470555165</v>
      </c>
      <c r="K430" s="16">
        <f t="shared" si="139"/>
        <v>10.412682169062153</v>
      </c>
      <c r="L430" s="16">
        <f t="shared" si="139"/>
        <v>1.3504850626636906</v>
      </c>
      <c r="M430" s="16">
        <f t="shared" si="139"/>
        <v>9.0329146146400294E-3</v>
      </c>
      <c r="N430" s="17">
        <f t="shared" si="139"/>
        <v>0</v>
      </c>
    </row>
    <row r="431" spans="1:14" ht="12.75" outlineLevel="2" x14ac:dyDescent="0.2">
      <c r="A431" s="18">
        <v>5692000</v>
      </c>
      <c r="B431" s="18" t="s">
        <v>307</v>
      </c>
      <c r="C431" s="18" t="s">
        <v>277</v>
      </c>
      <c r="D431" s="18" t="s">
        <v>278</v>
      </c>
      <c r="E431" s="18" t="s">
        <v>21</v>
      </c>
      <c r="F431" s="19">
        <v>610.00325999999995</v>
      </c>
      <c r="G431" s="13">
        <v>9.3368998969574584</v>
      </c>
      <c r="H431" s="13">
        <v>162.24545808974938</v>
      </c>
      <c r="I431" s="13">
        <v>48.670802552116839</v>
      </c>
      <c r="J431" s="13">
        <v>84.792763001148487</v>
      </c>
      <c r="K431" s="13">
        <v>269.73919744892663</v>
      </c>
      <c r="L431" s="13">
        <v>34.984142515364709</v>
      </c>
      <c r="M431" s="13">
        <v>0.23399649573642317</v>
      </c>
      <c r="N431" s="14">
        <v>0</v>
      </c>
    </row>
    <row r="432" spans="1:14" ht="13.5" outlineLevel="1" thickBot="1" x14ac:dyDescent="0.25">
      <c r="A432" s="15" t="s">
        <v>308</v>
      </c>
      <c r="B432" s="15"/>
      <c r="C432" s="15"/>
      <c r="D432" s="15"/>
      <c r="E432" s="15"/>
      <c r="F432" s="16">
        <f t="shared" ref="F432:N432" si="140">SUBTOTAL(9,F431:F431)</f>
        <v>610.00325999999995</v>
      </c>
      <c r="G432" s="16">
        <f t="shared" si="140"/>
        <v>9.3368998969574584</v>
      </c>
      <c r="H432" s="16">
        <f t="shared" si="140"/>
        <v>162.24545808974938</v>
      </c>
      <c r="I432" s="16">
        <f t="shared" si="140"/>
        <v>48.670802552116839</v>
      </c>
      <c r="J432" s="16">
        <f t="shared" si="140"/>
        <v>84.792763001148487</v>
      </c>
      <c r="K432" s="16">
        <f t="shared" si="140"/>
        <v>269.73919744892663</v>
      </c>
      <c r="L432" s="16">
        <f t="shared" si="140"/>
        <v>34.984142515364709</v>
      </c>
      <c r="M432" s="16">
        <f t="shared" si="140"/>
        <v>0.23399649573642317</v>
      </c>
      <c r="N432" s="17">
        <f t="shared" si="140"/>
        <v>0</v>
      </c>
    </row>
    <row r="433" spans="1:14" ht="12.75" outlineLevel="2" x14ac:dyDescent="0.2">
      <c r="A433" s="18">
        <v>5693000</v>
      </c>
      <c r="B433" s="18" t="s">
        <v>309</v>
      </c>
      <c r="C433" s="18" t="s">
        <v>277</v>
      </c>
      <c r="D433" s="18" t="s">
        <v>278</v>
      </c>
      <c r="E433" s="18" t="s">
        <v>21</v>
      </c>
      <c r="F433" s="19">
        <v>5476.5591400000003</v>
      </c>
      <c r="G433" s="13">
        <v>83.825919995816804</v>
      </c>
      <c r="H433" s="13">
        <v>1456.6263898735624</v>
      </c>
      <c r="I433" s="13">
        <v>436.96246568900438</v>
      </c>
      <c r="J433" s="13">
        <v>761.2624582035736</v>
      </c>
      <c r="K433" s="13">
        <v>2421.6963483198174</v>
      </c>
      <c r="L433" s="13">
        <v>314.08475660865025</v>
      </c>
      <c r="M433" s="13">
        <v>2.1008013095754268</v>
      </c>
      <c r="N433" s="14">
        <v>0</v>
      </c>
    </row>
    <row r="434" spans="1:14" ht="13.5" outlineLevel="1" thickBot="1" x14ac:dyDescent="0.25">
      <c r="A434" s="15" t="s">
        <v>310</v>
      </c>
      <c r="B434" s="15"/>
      <c r="C434" s="15"/>
      <c r="D434" s="15"/>
      <c r="E434" s="15"/>
      <c r="F434" s="16">
        <f t="shared" ref="F434:N434" si="141">SUBTOTAL(9,F433:F433)</f>
        <v>5476.5591400000003</v>
      </c>
      <c r="G434" s="16">
        <f t="shared" si="141"/>
        <v>83.825919995816804</v>
      </c>
      <c r="H434" s="16">
        <f t="shared" si="141"/>
        <v>1456.6263898735624</v>
      </c>
      <c r="I434" s="16">
        <f t="shared" si="141"/>
        <v>436.96246568900438</v>
      </c>
      <c r="J434" s="16">
        <f t="shared" si="141"/>
        <v>761.2624582035736</v>
      </c>
      <c r="K434" s="16">
        <f t="shared" si="141"/>
        <v>2421.6963483198174</v>
      </c>
      <c r="L434" s="16">
        <f t="shared" si="141"/>
        <v>314.08475660865025</v>
      </c>
      <c r="M434" s="16">
        <f t="shared" si="141"/>
        <v>2.1008013095754268</v>
      </c>
      <c r="N434" s="17">
        <f t="shared" si="141"/>
        <v>0</v>
      </c>
    </row>
    <row r="435" spans="1:14" ht="12.75" outlineLevel="2" x14ac:dyDescent="0.2">
      <c r="A435" s="18">
        <v>5700000</v>
      </c>
      <c r="B435" s="18" t="s">
        <v>311</v>
      </c>
      <c r="C435" s="18" t="s">
        <v>277</v>
      </c>
      <c r="D435" s="18" t="s">
        <v>278</v>
      </c>
      <c r="E435" s="18" t="s">
        <v>21</v>
      </c>
      <c r="F435" s="19">
        <v>12802.30204</v>
      </c>
      <c r="G435" s="13">
        <v>195.95602259255841</v>
      </c>
      <c r="H435" s="13">
        <v>3405.0889483494452</v>
      </c>
      <c r="I435" s="13">
        <v>1021.4671882268345</v>
      </c>
      <c r="J435" s="13">
        <v>1779.5684612355021</v>
      </c>
      <c r="K435" s="13">
        <v>5661.0888895386506</v>
      </c>
      <c r="L435" s="13">
        <v>734.22158283564647</v>
      </c>
      <c r="M435" s="13">
        <v>4.9109472213628207</v>
      </c>
      <c r="N435" s="14">
        <v>0</v>
      </c>
    </row>
    <row r="436" spans="1:14" ht="13.5" outlineLevel="1" thickBot="1" x14ac:dyDescent="0.25">
      <c r="A436" s="15" t="s">
        <v>312</v>
      </c>
      <c r="B436" s="15"/>
      <c r="C436" s="15"/>
      <c r="D436" s="15"/>
      <c r="E436" s="15"/>
      <c r="F436" s="16">
        <f t="shared" ref="F436:N436" si="142">SUBTOTAL(9,F435:F435)</f>
        <v>12802.30204</v>
      </c>
      <c r="G436" s="16">
        <f t="shared" si="142"/>
        <v>195.95602259255841</v>
      </c>
      <c r="H436" s="16">
        <f t="shared" si="142"/>
        <v>3405.0889483494452</v>
      </c>
      <c r="I436" s="16">
        <f t="shared" si="142"/>
        <v>1021.4671882268345</v>
      </c>
      <c r="J436" s="16">
        <f t="shared" si="142"/>
        <v>1779.5684612355021</v>
      </c>
      <c r="K436" s="16">
        <f t="shared" si="142"/>
        <v>5661.0888895386506</v>
      </c>
      <c r="L436" s="16">
        <f t="shared" si="142"/>
        <v>734.22158283564647</v>
      </c>
      <c r="M436" s="16">
        <f t="shared" si="142"/>
        <v>4.9109472213628207</v>
      </c>
      <c r="N436" s="17">
        <f t="shared" si="142"/>
        <v>0</v>
      </c>
    </row>
    <row r="437" spans="1:14" ht="12.75" outlineLevel="2" x14ac:dyDescent="0.2">
      <c r="A437" s="18">
        <v>5710000</v>
      </c>
      <c r="B437" s="18" t="s">
        <v>313</v>
      </c>
      <c r="C437" s="18" t="s">
        <v>277</v>
      </c>
      <c r="D437" s="18" t="s">
        <v>278</v>
      </c>
      <c r="E437" s="18" t="s">
        <v>21</v>
      </c>
      <c r="F437" s="19">
        <v>16190.493270000001</v>
      </c>
      <c r="G437" s="13">
        <v>247.81673288820366</v>
      </c>
      <c r="H437" s="13">
        <v>4306.2622276644142</v>
      </c>
      <c r="I437" s="13">
        <v>1291.8034260432421</v>
      </c>
      <c r="J437" s="13">
        <v>2250.5398720570765</v>
      </c>
      <c r="K437" s="13">
        <v>7159.3234779631312</v>
      </c>
      <c r="L437" s="13">
        <v>928.53688019918661</v>
      </c>
      <c r="M437" s="13">
        <v>6.2106531847455102</v>
      </c>
      <c r="N437" s="14">
        <v>0</v>
      </c>
    </row>
    <row r="438" spans="1:14" ht="13.5" outlineLevel="1" thickBot="1" x14ac:dyDescent="0.25">
      <c r="A438" s="15" t="s">
        <v>314</v>
      </c>
      <c r="B438" s="15"/>
      <c r="C438" s="15"/>
      <c r="D438" s="15"/>
      <c r="E438" s="15"/>
      <c r="F438" s="16">
        <f t="shared" ref="F438:N438" si="143">SUBTOTAL(9,F437:F437)</f>
        <v>16190.493270000001</v>
      </c>
      <c r="G438" s="16">
        <f t="shared" si="143"/>
        <v>247.81673288820366</v>
      </c>
      <c r="H438" s="16">
        <f t="shared" si="143"/>
        <v>4306.2622276644142</v>
      </c>
      <c r="I438" s="16">
        <f t="shared" si="143"/>
        <v>1291.8034260432421</v>
      </c>
      <c r="J438" s="16">
        <f t="shared" si="143"/>
        <v>2250.5398720570765</v>
      </c>
      <c r="K438" s="16">
        <f t="shared" si="143"/>
        <v>7159.3234779631312</v>
      </c>
      <c r="L438" s="16">
        <f t="shared" si="143"/>
        <v>928.53688019918661</v>
      </c>
      <c r="M438" s="16">
        <f t="shared" si="143"/>
        <v>6.2106531847455102</v>
      </c>
      <c r="N438" s="17">
        <f t="shared" si="143"/>
        <v>0</v>
      </c>
    </row>
    <row r="439" spans="1:14" ht="12.75" outlineLevel="2" x14ac:dyDescent="0.2">
      <c r="A439" s="18">
        <v>5720000</v>
      </c>
      <c r="B439" s="18" t="s">
        <v>315</v>
      </c>
      <c r="C439" s="18" t="s">
        <v>277</v>
      </c>
      <c r="D439" s="18" t="s">
        <v>278</v>
      </c>
      <c r="E439" s="18" t="s">
        <v>21</v>
      </c>
      <c r="F439" s="19">
        <v>115.73863</v>
      </c>
      <c r="G439" s="13">
        <v>1.7715315202102322</v>
      </c>
      <c r="H439" s="13">
        <v>30.783551948607638</v>
      </c>
      <c r="I439" s="13">
        <v>9.2345277111838833</v>
      </c>
      <c r="J439" s="13">
        <v>16.088107830223095</v>
      </c>
      <c r="K439" s="13">
        <v>51.178816929664059</v>
      </c>
      <c r="L439" s="13">
        <v>6.6376968648545676</v>
      </c>
      <c r="M439" s="13">
        <v>4.4397195256521187E-2</v>
      </c>
      <c r="N439" s="14">
        <v>0</v>
      </c>
    </row>
    <row r="440" spans="1:14" ht="13.5" outlineLevel="1" thickBot="1" x14ac:dyDescent="0.25">
      <c r="A440" s="15" t="s">
        <v>316</v>
      </c>
      <c r="B440" s="15"/>
      <c r="C440" s="15"/>
      <c r="D440" s="15"/>
      <c r="E440" s="15"/>
      <c r="F440" s="16">
        <f t="shared" ref="F440:N440" si="144">SUBTOTAL(9,F439:F439)</f>
        <v>115.73863</v>
      </c>
      <c r="G440" s="16">
        <f t="shared" si="144"/>
        <v>1.7715315202102322</v>
      </c>
      <c r="H440" s="16">
        <f t="shared" si="144"/>
        <v>30.783551948607638</v>
      </c>
      <c r="I440" s="16">
        <f t="shared" si="144"/>
        <v>9.2345277111838833</v>
      </c>
      <c r="J440" s="16">
        <f t="shared" si="144"/>
        <v>16.088107830223095</v>
      </c>
      <c r="K440" s="16">
        <f t="shared" si="144"/>
        <v>51.178816929664059</v>
      </c>
      <c r="L440" s="16">
        <f t="shared" si="144"/>
        <v>6.6376968648545676</v>
      </c>
      <c r="M440" s="16">
        <f t="shared" si="144"/>
        <v>4.4397195256521187E-2</v>
      </c>
      <c r="N440" s="17">
        <f t="shared" si="144"/>
        <v>0</v>
      </c>
    </row>
    <row r="441" spans="1:14" ht="12.75" outlineLevel="2" x14ac:dyDescent="0.2">
      <c r="A441" s="18">
        <v>5730000</v>
      </c>
      <c r="B441" s="18" t="s">
        <v>317</v>
      </c>
      <c r="C441" s="18" t="s">
        <v>277</v>
      </c>
      <c r="D441" s="18" t="s">
        <v>278</v>
      </c>
      <c r="E441" s="18" t="s">
        <v>21</v>
      </c>
      <c r="F441" s="19">
        <v>122.51264</v>
      </c>
      <c r="G441" s="13">
        <v>1.8752166271898063</v>
      </c>
      <c r="H441" s="13">
        <v>32.585267492807425</v>
      </c>
      <c r="I441" s="13">
        <v>9.7750108935132118</v>
      </c>
      <c r="J441" s="13">
        <v>17.029720870942601</v>
      </c>
      <c r="K441" s="13">
        <v>54.17423702120751</v>
      </c>
      <c r="L441" s="13">
        <v>7.0261913972288799</v>
      </c>
      <c r="M441" s="13">
        <v>4.6995697110566184E-2</v>
      </c>
      <c r="N441" s="14">
        <v>0</v>
      </c>
    </row>
    <row r="442" spans="1:14" ht="13.5" outlineLevel="1" thickBot="1" x14ac:dyDescent="0.25">
      <c r="A442" s="15" t="s">
        <v>318</v>
      </c>
      <c r="B442" s="15"/>
      <c r="C442" s="15"/>
      <c r="D442" s="15"/>
      <c r="E442" s="15"/>
      <c r="F442" s="16">
        <f t="shared" ref="F442:N442" si="145">SUBTOTAL(9,F441:F441)</f>
        <v>122.51264</v>
      </c>
      <c r="G442" s="16">
        <f t="shared" si="145"/>
        <v>1.8752166271898063</v>
      </c>
      <c r="H442" s="16">
        <f t="shared" si="145"/>
        <v>32.585267492807425</v>
      </c>
      <c r="I442" s="16">
        <f t="shared" si="145"/>
        <v>9.7750108935132118</v>
      </c>
      <c r="J442" s="16">
        <f t="shared" si="145"/>
        <v>17.029720870942601</v>
      </c>
      <c r="K442" s="16">
        <f t="shared" si="145"/>
        <v>54.17423702120751</v>
      </c>
      <c r="L442" s="16">
        <f t="shared" si="145"/>
        <v>7.0261913972288799</v>
      </c>
      <c r="M442" s="16">
        <f t="shared" si="145"/>
        <v>4.6995697110566184E-2</v>
      </c>
      <c r="N442" s="17">
        <f t="shared" si="145"/>
        <v>0</v>
      </c>
    </row>
    <row r="443" spans="1:14" ht="12.75" outlineLevel="2" x14ac:dyDescent="0.2">
      <c r="A443" s="18">
        <v>5800000</v>
      </c>
      <c r="B443" s="18" t="s">
        <v>203</v>
      </c>
      <c r="C443" s="18" t="s">
        <v>319</v>
      </c>
      <c r="D443" s="18" t="s">
        <v>320</v>
      </c>
      <c r="E443" s="18" t="s">
        <v>321</v>
      </c>
      <c r="F443" s="19">
        <v>553.64635999999996</v>
      </c>
      <c r="G443" s="13">
        <v>553.64635999999996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4">
        <v>0</v>
      </c>
    </row>
    <row r="444" spans="1:14" ht="12.75" outlineLevel="2" x14ac:dyDescent="0.2">
      <c r="A444" s="12">
        <v>5800000</v>
      </c>
      <c r="B444" s="12" t="s">
        <v>203</v>
      </c>
      <c r="C444" s="12" t="s">
        <v>319</v>
      </c>
      <c r="D444" s="12" t="s">
        <v>320</v>
      </c>
      <c r="E444" s="12" t="s">
        <v>271</v>
      </c>
      <c r="F444" s="13">
        <v>180.37139999999999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180.37139999999999</v>
      </c>
      <c r="M444" s="13">
        <v>0</v>
      </c>
      <c r="N444" s="14">
        <v>0</v>
      </c>
    </row>
    <row r="445" spans="1:14" ht="12.75" outlineLevel="2" x14ac:dyDescent="0.2">
      <c r="A445" s="12">
        <v>5800000</v>
      </c>
      <c r="B445" s="12" t="s">
        <v>203</v>
      </c>
      <c r="C445" s="12" t="s">
        <v>319</v>
      </c>
      <c r="D445" s="12" t="s">
        <v>320</v>
      </c>
      <c r="E445" s="12" t="s">
        <v>252</v>
      </c>
      <c r="F445" s="13">
        <v>390.00301000000002</v>
      </c>
      <c r="G445" s="13">
        <v>0</v>
      </c>
      <c r="H445" s="13">
        <v>390.00301000000002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4">
        <v>0</v>
      </c>
    </row>
    <row r="446" spans="1:14" ht="12.75" outlineLevel="2" x14ac:dyDescent="0.2">
      <c r="A446" s="12">
        <v>5800000</v>
      </c>
      <c r="B446" s="12" t="s">
        <v>203</v>
      </c>
      <c r="C446" s="12" t="s">
        <v>319</v>
      </c>
      <c r="D446" s="12" t="s">
        <v>320</v>
      </c>
      <c r="E446" s="12" t="s">
        <v>322</v>
      </c>
      <c r="F446" s="13">
        <v>10308.394080308401</v>
      </c>
      <c r="G446" s="13">
        <v>329.82978339210513</v>
      </c>
      <c r="H446" s="13">
        <v>2809.9003594963024</v>
      </c>
      <c r="I446" s="13">
        <v>645.72064534407593</v>
      </c>
      <c r="J446" s="13">
        <v>1038.4961223989085</v>
      </c>
      <c r="K446" s="13">
        <v>4965.6935842510411</v>
      </c>
      <c r="L446" s="13">
        <v>518.75358542596678</v>
      </c>
      <c r="M446" s="13">
        <v>0</v>
      </c>
      <c r="N446" s="14">
        <v>0</v>
      </c>
    </row>
    <row r="447" spans="1:14" ht="12.75" outlineLevel="2" x14ac:dyDescent="0.2">
      <c r="A447" s="12">
        <v>5800000</v>
      </c>
      <c r="B447" s="12" t="s">
        <v>203</v>
      </c>
      <c r="C447" s="12" t="s">
        <v>319</v>
      </c>
      <c r="D447" s="12" t="s">
        <v>320</v>
      </c>
      <c r="E447" s="12" t="s">
        <v>274</v>
      </c>
      <c r="F447" s="13">
        <v>92.050579999999997</v>
      </c>
      <c r="G447" s="13">
        <v>0</v>
      </c>
      <c r="H447" s="13">
        <v>0</v>
      </c>
      <c r="I447" s="13">
        <v>0</v>
      </c>
      <c r="J447" s="13">
        <v>0</v>
      </c>
      <c r="K447" s="13">
        <v>92.050579999999997</v>
      </c>
      <c r="L447" s="13">
        <v>0</v>
      </c>
      <c r="M447" s="13">
        <v>0</v>
      </c>
      <c r="N447" s="14">
        <v>0</v>
      </c>
    </row>
    <row r="448" spans="1:14" ht="12.75" outlineLevel="2" x14ac:dyDescent="0.2">
      <c r="A448" s="12">
        <v>5800000</v>
      </c>
      <c r="B448" s="12" t="s">
        <v>203</v>
      </c>
      <c r="C448" s="12" t="s">
        <v>319</v>
      </c>
      <c r="D448" s="12" t="s">
        <v>320</v>
      </c>
      <c r="E448" s="12" t="s">
        <v>323</v>
      </c>
      <c r="F448" s="13">
        <v>111.34959000000001</v>
      </c>
      <c r="G448" s="13">
        <v>0</v>
      </c>
      <c r="H448" s="13">
        <v>0</v>
      </c>
      <c r="I448" s="13">
        <v>111.34959000000001</v>
      </c>
      <c r="J448" s="13">
        <v>0</v>
      </c>
      <c r="K448" s="13">
        <v>0</v>
      </c>
      <c r="L448" s="13">
        <v>0</v>
      </c>
      <c r="M448" s="13">
        <v>0</v>
      </c>
      <c r="N448" s="14">
        <v>0</v>
      </c>
    </row>
    <row r="449" spans="1:14" ht="12.75" outlineLevel="2" x14ac:dyDescent="0.2">
      <c r="A449" s="12">
        <v>5800000</v>
      </c>
      <c r="B449" s="12" t="s">
        <v>203</v>
      </c>
      <c r="C449" s="12" t="s">
        <v>319</v>
      </c>
      <c r="D449" s="12" t="s">
        <v>320</v>
      </c>
      <c r="E449" s="12" t="s">
        <v>324</v>
      </c>
      <c r="F449" s="13">
        <v>128.50754000000001</v>
      </c>
      <c r="G449" s="13">
        <v>0</v>
      </c>
      <c r="H449" s="13">
        <v>0</v>
      </c>
      <c r="I449" s="13">
        <v>0</v>
      </c>
      <c r="J449" s="13">
        <v>128.50754000000001</v>
      </c>
      <c r="K449" s="13">
        <v>0</v>
      </c>
      <c r="L449" s="13">
        <v>0</v>
      </c>
      <c r="M449" s="13">
        <v>0</v>
      </c>
      <c r="N449" s="14">
        <v>0</v>
      </c>
    </row>
    <row r="450" spans="1:14" ht="12.75" outlineLevel="2" x14ac:dyDescent="0.2">
      <c r="A450" s="12">
        <v>5800000</v>
      </c>
      <c r="B450" s="12" t="s">
        <v>203</v>
      </c>
      <c r="C450" s="12" t="s">
        <v>319</v>
      </c>
      <c r="D450" s="12" t="s">
        <v>320</v>
      </c>
      <c r="E450" s="12" t="s">
        <v>275</v>
      </c>
      <c r="F450" s="13">
        <v>7.3917999999999999</v>
      </c>
      <c r="G450" s="13">
        <v>0</v>
      </c>
      <c r="H450" s="13">
        <v>0</v>
      </c>
      <c r="I450" s="13">
        <v>0</v>
      </c>
      <c r="J450" s="13">
        <v>7.3917999999999999</v>
      </c>
      <c r="K450" s="13">
        <v>0</v>
      </c>
      <c r="L450" s="13">
        <v>0</v>
      </c>
      <c r="M450" s="13">
        <v>0</v>
      </c>
      <c r="N450" s="14">
        <v>0</v>
      </c>
    </row>
    <row r="451" spans="1:14" ht="13.5" outlineLevel="1" thickBot="1" x14ac:dyDescent="0.25">
      <c r="A451" s="15" t="s">
        <v>325</v>
      </c>
      <c r="B451" s="15"/>
      <c r="C451" s="15"/>
      <c r="D451" s="15"/>
      <c r="E451" s="15"/>
      <c r="F451" s="16">
        <f t="shared" ref="F451:N451" si="146">SUBTOTAL(9,F443:F450)</f>
        <v>11771.714360308399</v>
      </c>
      <c r="G451" s="16">
        <f t="shared" si="146"/>
        <v>883.47614339210509</v>
      </c>
      <c r="H451" s="16">
        <f t="shared" si="146"/>
        <v>3199.9033694963023</v>
      </c>
      <c r="I451" s="16">
        <f t="shared" si="146"/>
        <v>757.07023534407597</v>
      </c>
      <c r="J451" s="16">
        <f t="shared" si="146"/>
        <v>1174.3954623989086</v>
      </c>
      <c r="K451" s="16">
        <f t="shared" si="146"/>
        <v>5057.7441642510412</v>
      </c>
      <c r="L451" s="16">
        <f t="shared" si="146"/>
        <v>699.12498542596677</v>
      </c>
      <c r="M451" s="16">
        <f t="shared" si="146"/>
        <v>0</v>
      </c>
      <c r="N451" s="17">
        <f t="shared" si="146"/>
        <v>0</v>
      </c>
    </row>
    <row r="452" spans="1:14" ht="12.75" outlineLevel="2" x14ac:dyDescent="0.2">
      <c r="A452" s="18">
        <v>5810000</v>
      </c>
      <c r="B452" s="18" t="s">
        <v>326</v>
      </c>
      <c r="C452" s="18" t="s">
        <v>319</v>
      </c>
      <c r="D452" s="18" t="s">
        <v>320</v>
      </c>
      <c r="E452" s="18" t="s">
        <v>322</v>
      </c>
      <c r="F452" s="19">
        <v>14896.494744896499</v>
      </c>
      <c r="G452" s="13">
        <v>476.63172330562003</v>
      </c>
      <c r="H452" s="13">
        <v>4060.5418858479634</v>
      </c>
      <c r="I452" s="13">
        <v>933.12053508061342</v>
      </c>
      <c r="J452" s="13">
        <v>1500.714069465213</v>
      </c>
      <c r="K452" s="13">
        <v>7175.8440554640556</v>
      </c>
      <c r="L452" s="13">
        <v>749.64247573303305</v>
      </c>
      <c r="M452" s="13">
        <v>0</v>
      </c>
      <c r="N452" s="14">
        <v>0</v>
      </c>
    </row>
    <row r="453" spans="1:14" ht="13.5" outlineLevel="1" thickBot="1" x14ac:dyDescent="0.25">
      <c r="A453" s="15" t="s">
        <v>327</v>
      </c>
      <c r="B453" s="15"/>
      <c r="C453" s="15"/>
      <c r="D453" s="15"/>
      <c r="E453" s="15"/>
      <c r="F453" s="16">
        <f t="shared" ref="F453:N453" si="147">SUBTOTAL(9,F452:F452)</f>
        <v>14896.494744896499</v>
      </c>
      <c r="G453" s="16">
        <f t="shared" si="147"/>
        <v>476.63172330562003</v>
      </c>
      <c r="H453" s="16">
        <f t="shared" si="147"/>
        <v>4060.5418858479634</v>
      </c>
      <c r="I453" s="16">
        <f t="shared" si="147"/>
        <v>933.12053508061342</v>
      </c>
      <c r="J453" s="16">
        <f t="shared" si="147"/>
        <v>1500.714069465213</v>
      </c>
      <c r="K453" s="16">
        <f t="shared" si="147"/>
        <v>7175.8440554640556</v>
      </c>
      <c r="L453" s="16">
        <f t="shared" si="147"/>
        <v>749.64247573303305</v>
      </c>
      <c r="M453" s="16">
        <f t="shared" si="147"/>
        <v>0</v>
      </c>
      <c r="N453" s="17">
        <f t="shared" si="147"/>
        <v>0</v>
      </c>
    </row>
    <row r="454" spans="1:14" ht="12.75" outlineLevel="2" x14ac:dyDescent="0.2">
      <c r="A454" s="18">
        <v>5820000</v>
      </c>
      <c r="B454" s="18" t="s">
        <v>328</v>
      </c>
      <c r="C454" s="18" t="s">
        <v>319</v>
      </c>
      <c r="D454" s="18" t="s">
        <v>320</v>
      </c>
      <c r="E454" s="18" t="s">
        <v>321</v>
      </c>
      <c r="F454" s="19">
        <v>53.202469999999998</v>
      </c>
      <c r="G454" s="13">
        <v>53.202469999999998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4">
        <v>0</v>
      </c>
    </row>
    <row r="455" spans="1:14" ht="12.75" outlineLevel="2" x14ac:dyDescent="0.2">
      <c r="A455" s="12">
        <v>5820000</v>
      </c>
      <c r="B455" s="12" t="s">
        <v>328</v>
      </c>
      <c r="C455" s="12" t="s">
        <v>319</v>
      </c>
      <c r="D455" s="12" t="s">
        <v>320</v>
      </c>
      <c r="E455" s="12" t="s">
        <v>271</v>
      </c>
      <c r="F455" s="13">
        <v>287.88596999999999</v>
      </c>
      <c r="G455" s="13">
        <v>0</v>
      </c>
      <c r="H455" s="13">
        <v>0</v>
      </c>
      <c r="I455" s="13">
        <v>0</v>
      </c>
      <c r="J455" s="13">
        <v>0</v>
      </c>
      <c r="K455" s="13">
        <v>0</v>
      </c>
      <c r="L455" s="13">
        <v>287.88596999999999</v>
      </c>
      <c r="M455" s="13">
        <v>0</v>
      </c>
      <c r="N455" s="14">
        <v>0</v>
      </c>
    </row>
    <row r="456" spans="1:14" ht="12.75" outlineLevel="2" x14ac:dyDescent="0.2">
      <c r="A456" s="12">
        <v>5820000</v>
      </c>
      <c r="B456" s="12" t="s">
        <v>328</v>
      </c>
      <c r="C456" s="12" t="s">
        <v>319</v>
      </c>
      <c r="D456" s="12" t="s">
        <v>320</v>
      </c>
      <c r="E456" s="12" t="s">
        <v>252</v>
      </c>
      <c r="F456" s="13">
        <v>1094.95589</v>
      </c>
      <c r="G456" s="13">
        <v>0</v>
      </c>
      <c r="H456" s="13">
        <v>1094.95589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4">
        <v>0</v>
      </c>
    </row>
    <row r="457" spans="1:14" ht="12.75" outlineLevel="2" x14ac:dyDescent="0.2">
      <c r="A457" s="12">
        <v>5820000</v>
      </c>
      <c r="B457" s="12" t="s">
        <v>328</v>
      </c>
      <c r="C457" s="12" t="s">
        <v>319</v>
      </c>
      <c r="D457" s="12" t="s">
        <v>320</v>
      </c>
      <c r="E457" s="12" t="s">
        <v>322</v>
      </c>
      <c r="F457" s="13">
        <v>0.51983000051982997</v>
      </c>
      <c r="G457" s="13">
        <v>1.6632602046102986E-2</v>
      </c>
      <c r="H457" s="13">
        <v>0.14169719298254979</v>
      </c>
      <c r="I457" s="13">
        <v>3.256229445535843E-2</v>
      </c>
      <c r="J457" s="13">
        <v>5.2369111584286206E-2</v>
      </c>
      <c r="K457" s="13">
        <v>0.25040917900233289</v>
      </c>
      <c r="L457" s="13">
        <v>2.6159620449199623E-2</v>
      </c>
      <c r="M457" s="13">
        <v>0</v>
      </c>
      <c r="N457" s="14">
        <v>0</v>
      </c>
    </row>
    <row r="458" spans="1:14" ht="12.75" outlineLevel="2" x14ac:dyDescent="0.2">
      <c r="A458" s="12">
        <v>5820000</v>
      </c>
      <c r="B458" s="12" t="s">
        <v>328</v>
      </c>
      <c r="C458" s="12" t="s">
        <v>319</v>
      </c>
      <c r="D458" s="12" t="s">
        <v>320</v>
      </c>
      <c r="E458" s="12" t="s">
        <v>274</v>
      </c>
      <c r="F458" s="13">
        <v>2099.35979</v>
      </c>
      <c r="G458" s="13">
        <v>0</v>
      </c>
      <c r="H458" s="13">
        <v>0</v>
      </c>
      <c r="I458" s="13">
        <v>0</v>
      </c>
      <c r="J458" s="13">
        <v>0</v>
      </c>
      <c r="K458" s="13">
        <v>2099.35979</v>
      </c>
      <c r="L458" s="13">
        <v>0</v>
      </c>
      <c r="M458" s="13">
        <v>0</v>
      </c>
      <c r="N458" s="14">
        <v>0</v>
      </c>
    </row>
    <row r="459" spans="1:14" ht="12.75" outlineLevel="2" x14ac:dyDescent="0.2">
      <c r="A459" s="12">
        <v>5820000</v>
      </c>
      <c r="B459" s="12" t="s">
        <v>328</v>
      </c>
      <c r="C459" s="12" t="s">
        <v>319</v>
      </c>
      <c r="D459" s="12" t="s">
        <v>320</v>
      </c>
      <c r="E459" s="12" t="s">
        <v>323</v>
      </c>
      <c r="F459" s="13">
        <v>611.49785999999995</v>
      </c>
      <c r="G459" s="13">
        <v>0</v>
      </c>
      <c r="H459" s="13">
        <v>0</v>
      </c>
      <c r="I459" s="13">
        <v>611.49785999999995</v>
      </c>
      <c r="J459" s="13">
        <v>0</v>
      </c>
      <c r="K459" s="13">
        <v>0</v>
      </c>
      <c r="L459" s="13">
        <v>0</v>
      </c>
      <c r="M459" s="13">
        <v>0</v>
      </c>
      <c r="N459" s="14">
        <v>0</v>
      </c>
    </row>
    <row r="460" spans="1:14" ht="12.75" outlineLevel="2" x14ac:dyDescent="0.2">
      <c r="A460" s="12">
        <v>5820000</v>
      </c>
      <c r="B460" s="12" t="s">
        <v>328</v>
      </c>
      <c r="C460" s="12" t="s">
        <v>319</v>
      </c>
      <c r="D460" s="12" t="s">
        <v>320</v>
      </c>
      <c r="E460" s="12" t="s">
        <v>324</v>
      </c>
      <c r="F460" s="13">
        <v>834.56334000000004</v>
      </c>
      <c r="G460" s="13">
        <v>0</v>
      </c>
      <c r="H460" s="13">
        <v>0</v>
      </c>
      <c r="I460" s="13">
        <v>0</v>
      </c>
      <c r="J460" s="13">
        <v>834.56334000000004</v>
      </c>
      <c r="K460" s="13">
        <v>0</v>
      </c>
      <c r="L460" s="13">
        <v>0</v>
      </c>
      <c r="M460" s="13">
        <v>0</v>
      </c>
      <c r="N460" s="14">
        <v>0</v>
      </c>
    </row>
    <row r="461" spans="1:14" ht="13.5" outlineLevel="1" thickBot="1" x14ac:dyDescent="0.25">
      <c r="A461" s="15" t="s">
        <v>329</v>
      </c>
      <c r="B461" s="15"/>
      <c r="C461" s="15"/>
      <c r="D461" s="15"/>
      <c r="E461" s="15"/>
      <c r="F461" s="16">
        <f t="shared" ref="F461:N461" si="148">SUBTOTAL(9,F454:F460)</f>
        <v>4981.9851500005198</v>
      </c>
      <c r="G461" s="16">
        <f t="shared" si="148"/>
        <v>53.2191026020461</v>
      </c>
      <c r="H461" s="16">
        <f t="shared" si="148"/>
        <v>1095.0975871929825</v>
      </c>
      <c r="I461" s="16">
        <f t="shared" si="148"/>
        <v>611.53042229445532</v>
      </c>
      <c r="J461" s="16">
        <f t="shared" si="148"/>
        <v>834.61570911158435</v>
      </c>
      <c r="K461" s="16">
        <f t="shared" si="148"/>
        <v>2099.6101991790024</v>
      </c>
      <c r="L461" s="16">
        <f t="shared" si="148"/>
        <v>287.91212962044921</v>
      </c>
      <c r="M461" s="16">
        <f t="shared" si="148"/>
        <v>0</v>
      </c>
      <c r="N461" s="17">
        <f t="shared" si="148"/>
        <v>0</v>
      </c>
    </row>
    <row r="462" spans="1:14" ht="12.75" outlineLevel="2" x14ac:dyDescent="0.2">
      <c r="A462" s="18">
        <v>5830000</v>
      </c>
      <c r="B462" s="18" t="s">
        <v>330</v>
      </c>
      <c r="C462" s="18" t="s">
        <v>319</v>
      </c>
      <c r="D462" s="18" t="s">
        <v>320</v>
      </c>
      <c r="E462" s="18" t="s">
        <v>321</v>
      </c>
      <c r="F462" s="19">
        <v>301.10077000000001</v>
      </c>
      <c r="G462" s="13">
        <v>301.10077000000001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4">
        <v>0</v>
      </c>
    </row>
    <row r="463" spans="1:14" ht="12.75" outlineLevel="2" x14ac:dyDescent="0.2">
      <c r="A463" s="12">
        <v>5830000</v>
      </c>
      <c r="B463" s="12" t="s">
        <v>330</v>
      </c>
      <c r="C463" s="12" t="s">
        <v>319</v>
      </c>
      <c r="D463" s="12" t="s">
        <v>320</v>
      </c>
      <c r="E463" s="12" t="s">
        <v>271</v>
      </c>
      <c r="F463" s="13">
        <v>360.70488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360.70488</v>
      </c>
      <c r="M463" s="13">
        <v>0</v>
      </c>
      <c r="N463" s="14">
        <v>0</v>
      </c>
    </row>
    <row r="464" spans="1:14" ht="12.75" outlineLevel="2" x14ac:dyDescent="0.2">
      <c r="A464" s="12">
        <v>5830000</v>
      </c>
      <c r="B464" s="12" t="s">
        <v>330</v>
      </c>
      <c r="C464" s="12" t="s">
        <v>319</v>
      </c>
      <c r="D464" s="12" t="s">
        <v>320</v>
      </c>
      <c r="E464" s="12" t="s">
        <v>252</v>
      </c>
      <c r="F464" s="13">
        <v>2042.0262299999999</v>
      </c>
      <c r="G464" s="13">
        <v>0</v>
      </c>
      <c r="H464" s="13">
        <v>2042.0262299999999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4">
        <v>0</v>
      </c>
    </row>
    <row r="465" spans="1:14" ht="12.75" outlineLevel="2" x14ac:dyDescent="0.2">
      <c r="A465" s="12">
        <v>5830000</v>
      </c>
      <c r="B465" s="12" t="s">
        <v>330</v>
      </c>
      <c r="C465" s="12" t="s">
        <v>319</v>
      </c>
      <c r="D465" s="12" t="s">
        <v>320</v>
      </c>
      <c r="E465" s="12" t="s">
        <v>274</v>
      </c>
      <c r="F465" s="13">
        <v>6167.4684699999998</v>
      </c>
      <c r="G465" s="13">
        <v>0</v>
      </c>
      <c r="H465" s="13">
        <v>0</v>
      </c>
      <c r="I465" s="13">
        <v>0</v>
      </c>
      <c r="J465" s="13">
        <v>0</v>
      </c>
      <c r="K465" s="13">
        <v>6167.4684699999998</v>
      </c>
      <c r="L465" s="13">
        <v>0</v>
      </c>
      <c r="M465" s="13">
        <v>0</v>
      </c>
      <c r="N465" s="14">
        <v>0</v>
      </c>
    </row>
    <row r="466" spans="1:14" ht="12.75" outlineLevel="2" x14ac:dyDescent="0.2">
      <c r="A466" s="12">
        <v>5830000</v>
      </c>
      <c r="B466" s="12" t="s">
        <v>330</v>
      </c>
      <c r="C466" s="12" t="s">
        <v>319</v>
      </c>
      <c r="D466" s="12" t="s">
        <v>320</v>
      </c>
      <c r="E466" s="12" t="s">
        <v>323</v>
      </c>
      <c r="F466" s="13">
        <v>342.49617999999998</v>
      </c>
      <c r="G466" s="13">
        <v>0</v>
      </c>
      <c r="H466" s="13">
        <v>0</v>
      </c>
      <c r="I466" s="13">
        <v>342.49617999999998</v>
      </c>
      <c r="J466" s="13">
        <v>0</v>
      </c>
      <c r="K466" s="13">
        <v>0</v>
      </c>
      <c r="L466" s="13">
        <v>0</v>
      </c>
      <c r="M466" s="13">
        <v>0</v>
      </c>
      <c r="N466" s="14">
        <v>0</v>
      </c>
    </row>
    <row r="467" spans="1:14" ht="12.75" outlineLevel="2" x14ac:dyDescent="0.2">
      <c r="A467" s="12">
        <v>5830000</v>
      </c>
      <c r="B467" s="12" t="s">
        <v>330</v>
      </c>
      <c r="C467" s="12" t="s">
        <v>319</v>
      </c>
      <c r="D467" s="12" t="s">
        <v>320</v>
      </c>
      <c r="E467" s="12" t="s">
        <v>324</v>
      </c>
      <c r="F467" s="13">
        <v>631.77565000000004</v>
      </c>
      <c r="G467" s="13">
        <v>0</v>
      </c>
      <c r="H467" s="13">
        <v>0</v>
      </c>
      <c r="I467" s="13">
        <v>0</v>
      </c>
      <c r="J467" s="13">
        <v>631.77565000000004</v>
      </c>
      <c r="K467" s="13">
        <v>0</v>
      </c>
      <c r="L467" s="13">
        <v>0</v>
      </c>
      <c r="M467" s="13">
        <v>0</v>
      </c>
      <c r="N467" s="14">
        <v>0</v>
      </c>
    </row>
    <row r="468" spans="1:14" ht="12.75" outlineLevel="2" x14ac:dyDescent="0.2">
      <c r="A468" s="12">
        <v>5830000</v>
      </c>
      <c r="B468" s="12" t="s">
        <v>330</v>
      </c>
      <c r="C468" s="12" t="s">
        <v>319</v>
      </c>
      <c r="D468" s="12" t="s">
        <v>320</v>
      </c>
      <c r="E468" s="12" t="s">
        <v>275</v>
      </c>
      <c r="F468" s="13">
        <v>49.788359999999997</v>
      </c>
      <c r="G468" s="13">
        <v>0</v>
      </c>
      <c r="H468" s="13">
        <v>0</v>
      </c>
      <c r="I468" s="13">
        <v>0</v>
      </c>
      <c r="J468" s="13">
        <v>49.788359999999997</v>
      </c>
      <c r="K468" s="13">
        <v>0</v>
      </c>
      <c r="L468" s="13">
        <v>0</v>
      </c>
      <c r="M468" s="13">
        <v>0</v>
      </c>
      <c r="N468" s="14">
        <v>0</v>
      </c>
    </row>
    <row r="469" spans="1:14" ht="13.5" outlineLevel="1" thickBot="1" x14ac:dyDescent="0.25">
      <c r="A469" s="15" t="s">
        <v>331</v>
      </c>
      <c r="B469" s="15"/>
      <c r="C469" s="15"/>
      <c r="D469" s="15"/>
      <c r="E469" s="15"/>
      <c r="F469" s="16">
        <f t="shared" ref="F469:N469" si="149">SUBTOTAL(9,F462:F468)</f>
        <v>9895.3605399999997</v>
      </c>
      <c r="G469" s="16">
        <f t="shared" si="149"/>
        <v>301.10077000000001</v>
      </c>
      <c r="H469" s="16">
        <f t="shared" si="149"/>
        <v>2042.0262299999999</v>
      </c>
      <c r="I469" s="16">
        <f t="shared" si="149"/>
        <v>342.49617999999998</v>
      </c>
      <c r="J469" s="16">
        <f t="shared" si="149"/>
        <v>681.56401000000005</v>
      </c>
      <c r="K469" s="16">
        <f t="shared" si="149"/>
        <v>6167.4684699999998</v>
      </c>
      <c r="L469" s="16">
        <f t="shared" si="149"/>
        <v>360.70488</v>
      </c>
      <c r="M469" s="16">
        <f t="shared" si="149"/>
        <v>0</v>
      </c>
      <c r="N469" s="17">
        <f t="shared" si="149"/>
        <v>0</v>
      </c>
    </row>
    <row r="470" spans="1:14" ht="12.75" outlineLevel="2" x14ac:dyDescent="0.2">
      <c r="A470" s="18">
        <v>5850000</v>
      </c>
      <c r="B470" s="18" t="s">
        <v>332</v>
      </c>
      <c r="C470" s="18" t="s">
        <v>319</v>
      </c>
      <c r="D470" s="18" t="s">
        <v>320</v>
      </c>
      <c r="E470" s="18" t="s">
        <v>322</v>
      </c>
      <c r="F470" s="19">
        <v>287.90658028790699</v>
      </c>
      <c r="G470" s="13">
        <v>9.211926152000693</v>
      </c>
      <c r="H470" s="13">
        <v>78.478645378692988</v>
      </c>
      <c r="I470" s="13">
        <v>18.034547512831548</v>
      </c>
      <c r="J470" s="13">
        <v>29.004504960987717</v>
      </c>
      <c r="K470" s="13">
        <v>138.68851418188558</v>
      </c>
      <c r="L470" s="13">
        <v>14.488442101508451</v>
      </c>
      <c r="M470" s="13">
        <v>0</v>
      </c>
      <c r="N470" s="14">
        <v>0</v>
      </c>
    </row>
    <row r="471" spans="1:14" ht="13.5" outlineLevel="1" thickBot="1" x14ac:dyDescent="0.25">
      <c r="A471" s="15" t="s">
        <v>333</v>
      </c>
      <c r="B471" s="15"/>
      <c r="C471" s="15"/>
      <c r="D471" s="15"/>
      <c r="E471" s="15"/>
      <c r="F471" s="16">
        <f t="shared" ref="F471:N471" si="150">SUBTOTAL(9,F470:F470)</f>
        <v>287.90658028790699</v>
      </c>
      <c r="G471" s="16">
        <f t="shared" si="150"/>
        <v>9.211926152000693</v>
      </c>
      <c r="H471" s="16">
        <f t="shared" si="150"/>
        <v>78.478645378692988</v>
      </c>
      <c r="I471" s="16">
        <f t="shared" si="150"/>
        <v>18.034547512831548</v>
      </c>
      <c r="J471" s="16">
        <f t="shared" si="150"/>
        <v>29.004504960987717</v>
      </c>
      <c r="K471" s="16">
        <f t="shared" si="150"/>
        <v>138.68851418188558</v>
      </c>
      <c r="L471" s="16">
        <f t="shared" si="150"/>
        <v>14.488442101508451</v>
      </c>
      <c r="M471" s="16">
        <f t="shared" si="150"/>
        <v>0</v>
      </c>
      <c r="N471" s="17">
        <f t="shared" si="150"/>
        <v>0</v>
      </c>
    </row>
    <row r="472" spans="1:14" ht="12.75" outlineLevel="2" x14ac:dyDescent="0.2">
      <c r="A472" s="18">
        <v>5860000</v>
      </c>
      <c r="B472" s="18" t="s">
        <v>334</v>
      </c>
      <c r="C472" s="18" t="s">
        <v>319</v>
      </c>
      <c r="D472" s="18" t="s">
        <v>320</v>
      </c>
      <c r="E472" s="18" t="s">
        <v>321</v>
      </c>
      <c r="F472" s="19">
        <v>121.79365</v>
      </c>
      <c r="G472" s="13">
        <v>121.79365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4">
        <v>0</v>
      </c>
    </row>
    <row r="473" spans="1:14" ht="12.75" outlineLevel="2" x14ac:dyDescent="0.2">
      <c r="A473" s="12">
        <v>5860000</v>
      </c>
      <c r="B473" s="12" t="s">
        <v>334</v>
      </c>
      <c r="C473" s="12" t="s">
        <v>319</v>
      </c>
      <c r="D473" s="12" t="s">
        <v>320</v>
      </c>
      <c r="E473" s="12" t="s">
        <v>271</v>
      </c>
      <c r="F473" s="13">
        <v>113.40236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113.40236</v>
      </c>
      <c r="M473" s="13">
        <v>0</v>
      </c>
      <c r="N473" s="14">
        <v>0</v>
      </c>
    </row>
    <row r="474" spans="1:14" ht="12.75" outlineLevel="2" x14ac:dyDescent="0.2">
      <c r="A474" s="12">
        <v>5860000</v>
      </c>
      <c r="B474" s="12" t="s">
        <v>334</v>
      </c>
      <c r="C474" s="12" t="s">
        <v>319</v>
      </c>
      <c r="D474" s="12" t="s">
        <v>320</v>
      </c>
      <c r="E474" s="12" t="s">
        <v>252</v>
      </c>
      <c r="F474" s="13">
        <v>1210.3382899999999</v>
      </c>
      <c r="G474" s="13">
        <v>0</v>
      </c>
      <c r="H474" s="13">
        <v>1210.3382899999999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4">
        <v>0</v>
      </c>
    </row>
    <row r="475" spans="1:14" ht="12.75" outlineLevel="2" x14ac:dyDescent="0.2">
      <c r="A475" s="12">
        <v>5860000</v>
      </c>
      <c r="B475" s="12" t="s">
        <v>334</v>
      </c>
      <c r="C475" s="12" t="s">
        <v>319</v>
      </c>
      <c r="D475" s="12" t="s">
        <v>320</v>
      </c>
      <c r="E475" s="12" t="s">
        <v>274</v>
      </c>
      <c r="F475" s="13">
        <v>627.17885999999999</v>
      </c>
      <c r="G475" s="13">
        <v>0</v>
      </c>
      <c r="H475" s="13">
        <v>0</v>
      </c>
      <c r="I475" s="13">
        <v>0</v>
      </c>
      <c r="J475" s="13">
        <v>0</v>
      </c>
      <c r="K475" s="13">
        <v>627.17885999999999</v>
      </c>
      <c r="L475" s="13">
        <v>0</v>
      </c>
      <c r="M475" s="13">
        <v>0</v>
      </c>
      <c r="N475" s="14">
        <v>0</v>
      </c>
    </row>
    <row r="476" spans="1:14" ht="12.75" outlineLevel="2" x14ac:dyDescent="0.2">
      <c r="A476" s="12">
        <v>5860000</v>
      </c>
      <c r="B476" s="12" t="s">
        <v>334</v>
      </c>
      <c r="C476" s="12" t="s">
        <v>319</v>
      </c>
      <c r="D476" s="12" t="s">
        <v>320</v>
      </c>
      <c r="E476" s="12" t="s">
        <v>323</v>
      </c>
      <c r="F476" s="13">
        <v>239.16300000000001</v>
      </c>
      <c r="G476" s="13">
        <v>0</v>
      </c>
      <c r="H476" s="13">
        <v>0</v>
      </c>
      <c r="I476" s="13">
        <v>239.16300000000001</v>
      </c>
      <c r="J476" s="13">
        <v>0</v>
      </c>
      <c r="K476" s="13">
        <v>0</v>
      </c>
      <c r="L476" s="13">
        <v>0</v>
      </c>
      <c r="M476" s="13">
        <v>0</v>
      </c>
      <c r="N476" s="14">
        <v>0</v>
      </c>
    </row>
    <row r="477" spans="1:14" ht="12.75" outlineLevel="2" x14ac:dyDescent="0.2">
      <c r="A477" s="12">
        <v>5860000</v>
      </c>
      <c r="B477" s="12" t="s">
        <v>334</v>
      </c>
      <c r="C477" s="12" t="s">
        <v>319</v>
      </c>
      <c r="D477" s="12" t="s">
        <v>320</v>
      </c>
      <c r="E477" s="12" t="s">
        <v>324</v>
      </c>
      <c r="F477" s="13">
        <v>281.82767999999999</v>
      </c>
      <c r="G477" s="13">
        <v>0</v>
      </c>
      <c r="H477" s="13">
        <v>0</v>
      </c>
      <c r="I477" s="13">
        <v>0</v>
      </c>
      <c r="J477" s="13">
        <v>281.82767999999999</v>
      </c>
      <c r="K477" s="13">
        <v>0</v>
      </c>
      <c r="L477" s="13">
        <v>0</v>
      </c>
      <c r="M477" s="13">
        <v>0</v>
      </c>
      <c r="N477" s="14">
        <v>0</v>
      </c>
    </row>
    <row r="478" spans="1:14" ht="12.75" outlineLevel="2" x14ac:dyDescent="0.2">
      <c r="A478" s="12">
        <v>5860000</v>
      </c>
      <c r="B478" s="12" t="s">
        <v>334</v>
      </c>
      <c r="C478" s="12" t="s">
        <v>319</v>
      </c>
      <c r="D478" s="12" t="s">
        <v>320</v>
      </c>
      <c r="E478" s="12" t="s">
        <v>275</v>
      </c>
      <c r="F478" s="13">
        <v>73.637100000000004</v>
      </c>
      <c r="G478" s="13">
        <v>0</v>
      </c>
      <c r="H478" s="13">
        <v>0</v>
      </c>
      <c r="I478" s="13">
        <v>0</v>
      </c>
      <c r="J478" s="13">
        <v>73.637100000000004</v>
      </c>
      <c r="K478" s="13">
        <v>0</v>
      </c>
      <c r="L478" s="13">
        <v>0</v>
      </c>
      <c r="M478" s="13">
        <v>0</v>
      </c>
      <c r="N478" s="14">
        <v>0</v>
      </c>
    </row>
    <row r="479" spans="1:14" ht="13.5" outlineLevel="1" thickBot="1" x14ac:dyDescent="0.25">
      <c r="A479" s="15" t="s">
        <v>335</v>
      </c>
      <c r="B479" s="15"/>
      <c r="C479" s="15"/>
      <c r="D479" s="15"/>
      <c r="E479" s="15"/>
      <c r="F479" s="16">
        <f t="shared" ref="F479:N479" si="151">SUBTOTAL(9,F472:F478)</f>
        <v>2667.3409399999996</v>
      </c>
      <c r="G479" s="16">
        <f t="shared" si="151"/>
        <v>121.79365</v>
      </c>
      <c r="H479" s="16">
        <f t="shared" si="151"/>
        <v>1210.3382899999999</v>
      </c>
      <c r="I479" s="16">
        <f t="shared" si="151"/>
        <v>239.16300000000001</v>
      </c>
      <c r="J479" s="16">
        <f t="shared" si="151"/>
        <v>355.46478000000002</v>
      </c>
      <c r="K479" s="16">
        <f t="shared" si="151"/>
        <v>627.17885999999999</v>
      </c>
      <c r="L479" s="16">
        <f t="shared" si="151"/>
        <v>113.40236</v>
      </c>
      <c r="M479" s="16">
        <f t="shared" si="151"/>
        <v>0</v>
      </c>
      <c r="N479" s="17">
        <f t="shared" si="151"/>
        <v>0</v>
      </c>
    </row>
    <row r="480" spans="1:14" ht="12.75" outlineLevel="2" x14ac:dyDescent="0.2">
      <c r="A480" s="18">
        <v>5870000</v>
      </c>
      <c r="B480" s="18" t="s">
        <v>336</v>
      </c>
      <c r="C480" s="18" t="s">
        <v>319</v>
      </c>
      <c r="D480" s="18" t="s">
        <v>320</v>
      </c>
      <c r="E480" s="18" t="s">
        <v>321</v>
      </c>
      <c r="F480" s="19">
        <v>510.71814000000001</v>
      </c>
      <c r="G480" s="13">
        <v>510.71814000000001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4">
        <v>0</v>
      </c>
    </row>
    <row r="481" spans="1:14" ht="12.75" outlineLevel="2" x14ac:dyDescent="0.2">
      <c r="A481" s="12">
        <v>5870000</v>
      </c>
      <c r="B481" s="12" t="s">
        <v>336</v>
      </c>
      <c r="C481" s="12" t="s">
        <v>319</v>
      </c>
      <c r="D481" s="12" t="s">
        <v>320</v>
      </c>
      <c r="E481" s="12" t="s">
        <v>271</v>
      </c>
      <c r="F481" s="13">
        <v>1118.87734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1118.87734</v>
      </c>
      <c r="M481" s="13">
        <v>0</v>
      </c>
      <c r="N481" s="14">
        <v>0</v>
      </c>
    </row>
    <row r="482" spans="1:14" ht="12.75" outlineLevel="2" x14ac:dyDescent="0.2">
      <c r="A482" s="12">
        <v>5870000</v>
      </c>
      <c r="B482" s="12" t="s">
        <v>336</v>
      </c>
      <c r="C482" s="12" t="s">
        <v>319</v>
      </c>
      <c r="D482" s="12" t="s">
        <v>320</v>
      </c>
      <c r="E482" s="12" t="s">
        <v>252</v>
      </c>
      <c r="F482" s="13">
        <v>6642.1987799999997</v>
      </c>
      <c r="G482" s="13">
        <v>0</v>
      </c>
      <c r="H482" s="13">
        <v>6642.1987799999997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4">
        <v>0</v>
      </c>
    </row>
    <row r="483" spans="1:14" ht="12.75" outlineLevel="2" x14ac:dyDescent="0.2">
      <c r="A483" s="12">
        <v>5870000</v>
      </c>
      <c r="B483" s="12" t="s">
        <v>336</v>
      </c>
      <c r="C483" s="12" t="s">
        <v>319</v>
      </c>
      <c r="D483" s="12" t="s">
        <v>320</v>
      </c>
      <c r="E483" s="12" t="s">
        <v>274</v>
      </c>
      <c r="F483" s="13">
        <v>7193.13256</v>
      </c>
      <c r="G483" s="13">
        <v>0</v>
      </c>
      <c r="H483" s="13">
        <v>0</v>
      </c>
      <c r="I483" s="13">
        <v>0</v>
      </c>
      <c r="J483" s="13">
        <v>0</v>
      </c>
      <c r="K483" s="13">
        <v>7193.13256</v>
      </c>
      <c r="L483" s="13">
        <v>0</v>
      </c>
      <c r="M483" s="13">
        <v>0</v>
      </c>
      <c r="N483" s="14">
        <v>0</v>
      </c>
    </row>
    <row r="484" spans="1:14" ht="12.75" outlineLevel="2" x14ac:dyDescent="0.2">
      <c r="A484" s="12">
        <v>5870000</v>
      </c>
      <c r="B484" s="12" t="s">
        <v>336</v>
      </c>
      <c r="C484" s="12" t="s">
        <v>319</v>
      </c>
      <c r="D484" s="12" t="s">
        <v>320</v>
      </c>
      <c r="E484" s="12" t="s">
        <v>323</v>
      </c>
      <c r="F484" s="13">
        <v>1427.8324600000001</v>
      </c>
      <c r="G484" s="13">
        <v>0</v>
      </c>
      <c r="H484" s="13">
        <v>0</v>
      </c>
      <c r="I484" s="13">
        <v>1427.8324600000001</v>
      </c>
      <c r="J484" s="13">
        <v>0</v>
      </c>
      <c r="K484" s="13">
        <v>0</v>
      </c>
      <c r="L484" s="13">
        <v>0</v>
      </c>
      <c r="M484" s="13">
        <v>0</v>
      </c>
      <c r="N484" s="14">
        <v>0</v>
      </c>
    </row>
    <row r="485" spans="1:14" ht="12.75" outlineLevel="2" x14ac:dyDescent="0.2">
      <c r="A485" s="12">
        <v>5870000</v>
      </c>
      <c r="B485" s="12" t="s">
        <v>336</v>
      </c>
      <c r="C485" s="12" t="s">
        <v>319</v>
      </c>
      <c r="D485" s="12" t="s">
        <v>320</v>
      </c>
      <c r="E485" s="12" t="s">
        <v>324</v>
      </c>
      <c r="F485" s="13">
        <v>1456.2264700000001</v>
      </c>
      <c r="G485" s="13">
        <v>0</v>
      </c>
      <c r="H485" s="13">
        <v>0</v>
      </c>
      <c r="I485" s="13">
        <v>0</v>
      </c>
      <c r="J485" s="13">
        <v>1456.2264700000001</v>
      </c>
      <c r="K485" s="13">
        <v>0</v>
      </c>
      <c r="L485" s="13">
        <v>0</v>
      </c>
      <c r="M485" s="13">
        <v>0</v>
      </c>
      <c r="N485" s="14">
        <v>0</v>
      </c>
    </row>
    <row r="486" spans="1:14" ht="12.75" outlineLevel="2" x14ac:dyDescent="0.2">
      <c r="A486" s="12">
        <v>5870000</v>
      </c>
      <c r="B486" s="12" t="s">
        <v>336</v>
      </c>
      <c r="C486" s="12" t="s">
        <v>319</v>
      </c>
      <c r="D486" s="12" t="s">
        <v>320</v>
      </c>
      <c r="E486" s="12" t="s">
        <v>275</v>
      </c>
      <c r="F486" s="13">
        <v>151.74436</v>
      </c>
      <c r="G486" s="13">
        <v>0</v>
      </c>
      <c r="H486" s="13">
        <v>0</v>
      </c>
      <c r="I486" s="13">
        <v>0</v>
      </c>
      <c r="J486" s="13">
        <v>151.74436</v>
      </c>
      <c r="K486" s="13">
        <v>0</v>
      </c>
      <c r="L486" s="13">
        <v>0</v>
      </c>
      <c r="M486" s="13">
        <v>0</v>
      </c>
      <c r="N486" s="14">
        <v>0</v>
      </c>
    </row>
    <row r="487" spans="1:14" ht="13.5" outlineLevel="1" thickBot="1" x14ac:dyDescent="0.25">
      <c r="A487" s="15" t="s">
        <v>337</v>
      </c>
      <c r="B487" s="15"/>
      <c r="C487" s="15"/>
      <c r="D487" s="15"/>
      <c r="E487" s="15"/>
      <c r="F487" s="16">
        <f t="shared" ref="F487:N487" si="152">SUBTOTAL(9,F480:F486)</f>
        <v>18500.73011</v>
      </c>
      <c r="G487" s="16">
        <f t="shared" si="152"/>
        <v>510.71814000000001</v>
      </c>
      <c r="H487" s="16">
        <f t="shared" si="152"/>
        <v>6642.1987799999997</v>
      </c>
      <c r="I487" s="16">
        <f t="shared" si="152"/>
        <v>1427.8324600000001</v>
      </c>
      <c r="J487" s="16">
        <f t="shared" si="152"/>
        <v>1607.97083</v>
      </c>
      <c r="K487" s="16">
        <f t="shared" si="152"/>
        <v>7193.13256</v>
      </c>
      <c r="L487" s="16">
        <f t="shared" si="152"/>
        <v>1118.87734</v>
      </c>
      <c r="M487" s="16">
        <f t="shared" si="152"/>
        <v>0</v>
      </c>
      <c r="N487" s="17">
        <f t="shared" si="152"/>
        <v>0</v>
      </c>
    </row>
    <row r="488" spans="1:14" ht="12.75" outlineLevel="2" x14ac:dyDescent="0.2">
      <c r="A488" s="18">
        <v>5880000</v>
      </c>
      <c r="B488" s="18" t="s">
        <v>338</v>
      </c>
      <c r="C488" s="18" t="s">
        <v>319</v>
      </c>
      <c r="D488" s="18" t="s">
        <v>320</v>
      </c>
      <c r="E488" s="18" t="s">
        <v>321</v>
      </c>
      <c r="F488" s="19">
        <v>-6.3588699999999996</v>
      </c>
      <c r="G488" s="13">
        <v>-6.3588699999999996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4">
        <v>0</v>
      </c>
    </row>
    <row r="489" spans="1:14" ht="12.75" outlineLevel="2" x14ac:dyDescent="0.2">
      <c r="A489" s="12">
        <v>5880000</v>
      </c>
      <c r="B489" s="12" t="s">
        <v>338</v>
      </c>
      <c r="C489" s="12" t="s">
        <v>319</v>
      </c>
      <c r="D489" s="12" t="s">
        <v>320</v>
      </c>
      <c r="E489" s="12" t="s">
        <v>271</v>
      </c>
      <c r="F489" s="13">
        <v>-36.883479999999999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-36.883479999999999</v>
      </c>
      <c r="M489" s="13">
        <v>0</v>
      </c>
      <c r="N489" s="14">
        <v>0</v>
      </c>
    </row>
    <row r="490" spans="1:14" ht="12.75" outlineLevel="2" x14ac:dyDescent="0.2">
      <c r="A490" s="12">
        <v>5880000</v>
      </c>
      <c r="B490" s="12" t="s">
        <v>338</v>
      </c>
      <c r="C490" s="12" t="s">
        <v>319</v>
      </c>
      <c r="D490" s="12" t="s">
        <v>320</v>
      </c>
      <c r="E490" s="12" t="s">
        <v>252</v>
      </c>
      <c r="F490" s="13">
        <v>106.89048</v>
      </c>
      <c r="G490" s="13">
        <v>0</v>
      </c>
      <c r="H490" s="13">
        <v>106.89048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4">
        <v>0</v>
      </c>
    </row>
    <row r="491" spans="1:14" ht="12.75" outlineLevel="2" x14ac:dyDescent="0.2">
      <c r="A491" s="12">
        <v>5880000</v>
      </c>
      <c r="B491" s="12" t="s">
        <v>338</v>
      </c>
      <c r="C491" s="12" t="s">
        <v>319</v>
      </c>
      <c r="D491" s="12" t="s">
        <v>320</v>
      </c>
      <c r="E491" s="12" t="s">
        <v>322</v>
      </c>
      <c r="F491" s="13">
        <v>786.08356078608404</v>
      </c>
      <c r="G491" s="13">
        <v>25.151713114795086</v>
      </c>
      <c r="H491" s="13">
        <v>214.27357771142456</v>
      </c>
      <c r="I491" s="13">
        <v>49.240490828225447</v>
      </c>
      <c r="J491" s="13">
        <v>79.192231437610303</v>
      </c>
      <c r="K491" s="13">
        <v>378.66713903936136</v>
      </c>
      <c r="L491" s="13">
        <v>39.558408654667204</v>
      </c>
      <c r="M491" s="13">
        <v>0</v>
      </c>
      <c r="N491" s="14">
        <v>0</v>
      </c>
    </row>
    <row r="492" spans="1:14" ht="12.75" outlineLevel="2" x14ac:dyDescent="0.2">
      <c r="A492" s="12">
        <v>5880000</v>
      </c>
      <c r="B492" s="12" t="s">
        <v>338</v>
      </c>
      <c r="C492" s="12" t="s">
        <v>319</v>
      </c>
      <c r="D492" s="12" t="s">
        <v>320</v>
      </c>
      <c r="E492" s="12" t="s">
        <v>274</v>
      </c>
      <c r="F492" s="13">
        <v>28.06194</v>
      </c>
      <c r="G492" s="13">
        <v>0</v>
      </c>
      <c r="H492" s="13">
        <v>0</v>
      </c>
      <c r="I492" s="13">
        <v>0</v>
      </c>
      <c r="J492" s="13">
        <v>0</v>
      </c>
      <c r="K492" s="13">
        <v>28.06194</v>
      </c>
      <c r="L492" s="13">
        <v>0</v>
      </c>
      <c r="M492" s="13">
        <v>0</v>
      </c>
      <c r="N492" s="14">
        <v>0</v>
      </c>
    </row>
    <row r="493" spans="1:14" ht="12.75" outlineLevel="2" x14ac:dyDescent="0.2">
      <c r="A493" s="12">
        <v>5880000</v>
      </c>
      <c r="B493" s="12" t="s">
        <v>338</v>
      </c>
      <c r="C493" s="12" t="s">
        <v>319</v>
      </c>
      <c r="D493" s="12" t="s">
        <v>320</v>
      </c>
      <c r="E493" s="12" t="s">
        <v>323</v>
      </c>
      <c r="F493" s="13">
        <v>23.353999999999999</v>
      </c>
      <c r="G493" s="13">
        <v>0</v>
      </c>
      <c r="H493" s="13">
        <v>0</v>
      </c>
      <c r="I493" s="13">
        <v>23.353999999999999</v>
      </c>
      <c r="J493" s="13">
        <v>0</v>
      </c>
      <c r="K493" s="13">
        <v>0</v>
      </c>
      <c r="L493" s="13">
        <v>0</v>
      </c>
      <c r="M493" s="13">
        <v>0</v>
      </c>
      <c r="N493" s="14">
        <v>0</v>
      </c>
    </row>
    <row r="494" spans="1:14" ht="12.75" outlineLevel="2" x14ac:dyDescent="0.2">
      <c r="A494" s="12">
        <v>5880000</v>
      </c>
      <c r="B494" s="12" t="s">
        <v>338</v>
      </c>
      <c r="C494" s="12" t="s">
        <v>319</v>
      </c>
      <c r="D494" s="12" t="s">
        <v>320</v>
      </c>
      <c r="E494" s="12" t="s">
        <v>324</v>
      </c>
      <c r="F494" s="13">
        <v>-12.250999999999999</v>
      </c>
      <c r="G494" s="13">
        <v>0</v>
      </c>
      <c r="H494" s="13">
        <v>0</v>
      </c>
      <c r="I494" s="13">
        <v>0</v>
      </c>
      <c r="J494" s="13">
        <v>-12.250999999999999</v>
      </c>
      <c r="K494" s="13">
        <v>0</v>
      </c>
      <c r="L494" s="13">
        <v>0</v>
      </c>
      <c r="M494" s="13">
        <v>0</v>
      </c>
      <c r="N494" s="14">
        <v>0</v>
      </c>
    </row>
    <row r="495" spans="1:14" ht="12.75" outlineLevel="2" x14ac:dyDescent="0.2">
      <c r="A495" s="12">
        <v>5880000</v>
      </c>
      <c r="B495" s="12" t="s">
        <v>338</v>
      </c>
      <c r="C495" s="12" t="s">
        <v>319</v>
      </c>
      <c r="D495" s="12" t="s">
        <v>320</v>
      </c>
      <c r="E495" s="12" t="s">
        <v>275</v>
      </c>
      <c r="F495" s="13">
        <v>-114.19853999999999</v>
      </c>
      <c r="G495" s="13">
        <v>0</v>
      </c>
      <c r="H495" s="13">
        <v>0</v>
      </c>
      <c r="I495" s="13">
        <v>0</v>
      </c>
      <c r="J495" s="13">
        <v>-114.19853999999999</v>
      </c>
      <c r="K495" s="13">
        <v>0</v>
      </c>
      <c r="L495" s="13">
        <v>0</v>
      </c>
      <c r="M495" s="13">
        <v>0</v>
      </c>
      <c r="N495" s="14">
        <v>0</v>
      </c>
    </row>
    <row r="496" spans="1:14" ht="13.5" outlineLevel="1" thickBot="1" x14ac:dyDescent="0.25">
      <c r="A496" s="15" t="s">
        <v>339</v>
      </c>
      <c r="B496" s="15"/>
      <c r="C496" s="15"/>
      <c r="D496" s="15"/>
      <c r="E496" s="15"/>
      <c r="F496" s="16">
        <f t="shared" ref="F496:N496" si="153">SUBTOTAL(9,F488:F495)</f>
        <v>774.69809078608421</v>
      </c>
      <c r="G496" s="16">
        <f t="shared" si="153"/>
        <v>18.792843114795087</v>
      </c>
      <c r="H496" s="16">
        <f t="shared" si="153"/>
        <v>321.16405771142456</v>
      </c>
      <c r="I496" s="16">
        <f t="shared" si="153"/>
        <v>72.594490828225446</v>
      </c>
      <c r="J496" s="16">
        <f t="shared" si="153"/>
        <v>-47.257308562389696</v>
      </c>
      <c r="K496" s="16">
        <f t="shared" si="153"/>
        <v>406.72907903936135</v>
      </c>
      <c r="L496" s="16">
        <f t="shared" si="153"/>
        <v>2.6749286546672053</v>
      </c>
      <c r="M496" s="16">
        <f t="shared" si="153"/>
        <v>0</v>
      </c>
      <c r="N496" s="17">
        <f t="shared" si="153"/>
        <v>0</v>
      </c>
    </row>
    <row r="497" spans="1:14" ht="12.75" outlineLevel="2" x14ac:dyDescent="0.2">
      <c r="A497" s="18">
        <v>5890000</v>
      </c>
      <c r="B497" s="18" t="s">
        <v>340</v>
      </c>
      <c r="C497" s="18" t="s">
        <v>319</v>
      </c>
      <c r="D497" s="18" t="s">
        <v>320</v>
      </c>
      <c r="E497" s="18" t="s">
        <v>321</v>
      </c>
      <c r="F497" s="19">
        <v>86.075640000000007</v>
      </c>
      <c r="G497" s="13">
        <v>86.075640000000007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4">
        <v>0</v>
      </c>
    </row>
    <row r="498" spans="1:14" ht="12.75" outlineLevel="2" x14ac:dyDescent="0.2">
      <c r="A498" s="12">
        <v>5890000</v>
      </c>
      <c r="B498" s="12" t="s">
        <v>340</v>
      </c>
      <c r="C498" s="12" t="s">
        <v>319</v>
      </c>
      <c r="D498" s="12" t="s">
        <v>320</v>
      </c>
      <c r="E498" s="12" t="s">
        <v>271</v>
      </c>
      <c r="F498" s="13">
        <v>41.041440000000001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41.041440000000001</v>
      </c>
      <c r="M498" s="13">
        <v>0</v>
      </c>
      <c r="N498" s="14">
        <v>0</v>
      </c>
    </row>
    <row r="499" spans="1:14" ht="12.75" outlineLevel="2" x14ac:dyDescent="0.2">
      <c r="A499" s="12">
        <v>5890000</v>
      </c>
      <c r="B499" s="12" t="s">
        <v>340</v>
      </c>
      <c r="C499" s="12" t="s">
        <v>319</v>
      </c>
      <c r="D499" s="12" t="s">
        <v>320</v>
      </c>
      <c r="E499" s="12" t="s">
        <v>252</v>
      </c>
      <c r="F499" s="13">
        <v>1793.5771199999999</v>
      </c>
      <c r="G499" s="13">
        <v>0</v>
      </c>
      <c r="H499" s="13">
        <v>1793.5771199999999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4">
        <v>0</v>
      </c>
    </row>
    <row r="500" spans="1:14" ht="12.75" outlineLevel="2" x14ac:dyDescent="0.2">
      <c r="A500" s="12">
        <v>5890000</v>
      </c>
      <c r="B500" s="12" t="s">
        <v>340</v>
      </c>
      <c r="C500" s="12" t="s">
        <v>319</v>
      </c>
      <c r="D500" s="12" t="s">
        <v>320</v>
      </c>
      <c r="E500" s="12" t="s">
        <v>322</v>
      </c>
      <c r="F500" s="13">
        <v>16.999410016999398</v>
      </c>
      <c r="G500" s="13">
        <v>0.54391709125780241</v>
      </c>
      <c r="H500" s="13">
        <v>4.6337623441499822</v>
      </c>
      <c r="I500" s="13">
        <v>1.0648477271172583</v>
      </c>
      <c r="J500" s="13">
        <v>1.7125675685455441</v>
      </c>
      <c r="K500" s="13">
        <v>8.1888469338515382</v>
      </c>
      <c r="L500" s="13">
        <v>0.8554683520772719</v>
      </c>
      <c r="M500" s="13">
        <v>0</v>
      </c>
      <c r="N500" s="14">
        <v>0</v>
      </c>
    </row>
    <row r="501" spans="1:14" ht="12.75" outlineLevel="2" x14ac:dyDescent="0.2">
      <c r="A501" s="12">
        <v>5890000</v>
      </c>
      <c r="B501" s="12" t="s">
        <v>340</v>
      </c>
      <c r="C501" s="12" t="s">
        <v>319</v>
      </c>
      <c r="D501" s="12" t="s">
        <v>320</v>
      </c>
      <c r="E501" s="12" t="s">
        <v>274</v>
      </c>
      <c r="F501" s="13">
        <v>683.18272000000002</v>
      </c>
      <c r="G501" s="13">
        <v>0</v>
      </c>
      <c r="H501" s="13">
        <v>0</v>
      </c>
      <c r="I501" s="13">
        <v>0</v>
      </c>
      <c r="J501" s="13">
        <v>0</v>
      </c>
      <c r="K501" s="13">
        <v>683.18272000000002</v>
      </c>
      <c r="L501" s="13">
        <v>0</v>
      </c>
      <c r="M501" s="13">
        <v>0</v>
      </c>
      <c r="N501" s="14">
        <v>0</v>
      </c>
    </row>
    <row r="502" spans="1:14" ht="12.75" outlineLevel="2" x14ac:dyDescent="0.2">
      <c r="A502" s="12">
        <v>5890000</v>
      </c>
      <c r="B502" s="12" t="s">
        <v>340</v>
      </c>
      <c r="C502" s="12" t="s">
        <v>319</v>
      </c>
      <c r="D502" s="12" t="s">
        <v>320</v>
      </c>
      <c r="E502" s="12" t="s">
        <v>323</v>
      </c>
      <c r="F502" s="13">
        <v>75.242270000000005</v>
      </c>
      <c r="G502" s="13">
        <v>0</v>
      </c>
      <c r="H502" s="13">
        <v>0</v>
      </c>
      <c r="I502" s="13">
        <v>75.242270000000005</v>
      </c>
      <c r="J502" s="13">
        <v>0</v>
      </c>
      <c r="K502" s="13">
        <v>0</v>
      </c>
      <c r="L502" s="13">
        <v>0</v>
      </c>
      <c r="M502" s="13">
        <v>0</v>
      </c>
      <c r="N502" s="14">
        <v>0</v>
      </c>
    </row>
    <row r="503" spans="1:14" ht="12.75" outlineLevel="2" x14ac:dyDescent="0.2">
      <c r="A503" s="12">
        <v>5890000</v>
      </c>
      <c r="B503" s="12" t="s">
        <v>340</v>
      </c>
      <c r="C503" s="12" t="s">
        <v>319</v>
      </c>
      <c r="D503" s="12" t="s">
        <v>320</v>
      </c>
      <c r="E503" s="12" t="s">
        <v>324</v>
      </c>
      <c r="F503" s="13">
        <v>436.02409999999998</v>
      </c>
      <c r="G503" s="13">
        <v>0</v>
      </c>
      <c r="H503" s="13">
        <v>0</v>
      </c>
      <c r="I503" s="13">
        <v>0</v>
      </c>
      <c r="J503" s="13">
        <v>436.02409999999998</v>
      </c>
      <c r="K503" s="13">
        <v>0</v>
      </c>
      <c r="L503" s="13">
        <v>0</v>
      </c>
      <c r="M503" s="13">
        <v>0</v>
      </c>
      <c r="N503" s="14">
        <v>0</v>
      </c>
    </row>
    <row r="504" spans="1:14" ht="12.75" outlineLevel="2" x14ac:dyDescent="0.2">
      <c r="A504" s="12">
        <v>5890000</v>
      </c>
      <c r="B504" s="12" t="s">
        <v>340</v>
      </c>
      <c r="C504" s="12" t="s">
        <v>319</v>
      </c>
      <c r="D504" s="12" t="s">
        <v>320</v>
      </c>
      <c r="E504" s="12" t="s">
        <v>275</v>
      </c>
      <c r="F504" s="13">
        <v>19.946549999999998</v>
      </c>
      <c r="G504" s="13">
        <v>0</v>
      </c>
      <c r="H504" s="13">
        <v>0</v>
      </c>
      <c r="I504" s="13">
        <v>0</v>
      </c>
      <c r="J504" s="13">
        <v>19.946549999999998</v>
      </c>
      <c r="K504" s="13">
        <v>0</v>
      </c>
      <c r="L504" s="13">
        <v>0</v>
      </c>
      <c r="M504" s="13">
        <v>0</v>
      </c>
      <c r="N504" s="14">
        <v>0</v>
      </c>
    </row>
    <row r="505" spans="1:14" ht="13.5" outlineLevel="1" thickBot="1" x14ac:dyDescent="0.25">
      <c r="A505" s="15" t="s">
        <v>341</v>
      </c>
      <c r="B505" s="15"/>
      <c r="C505" s="15"/>
      <c r="D505" s="15"/>
      <c r="E505" s="15"/>
      <c r="F505" s="16">
        <f t="shared" ref="F505:N505" si="154">SUBTOTAL(9,F497:F504)</f>
        <v>3152.0892500169998</v>
      </c>
      <c r="G505" s="16">
        <f t="shared" si="154"/>
        <v>86.619557091257803</v>
      </c>
      <c r="H505" s="16">
        <f t="shared" si="154"/>
        <v>1798.2108823441499</v>
      </c>
      <c r="I505" s="16">
        <f t="shared" si="154"/>
        <v>76.307117727117259</v>
      </c>
      <c r="J505" s="16">
        <f t="shared" si="154"/>
        <v>457.6832175685455</v>
      </c>
      <c r="K505" s="16">
        <f t="shared" si="154"/>
        <v>691.37156693385157</v>
      </c>
      <c r="L505" s="16">
        <f t="shared" si="154"/>
        <v>41.896908352077276</v>
      </c>
      <c r="M505" s="16">
        <f t="shared" si="154"/>
        <v>0</v>
      </c>
      <c r="N505" s="17">
        <f t="shared" si="154"/>
        <v>0</v>
      </c>
    </row>
    <row r="506" spans="1:14" ht="12.75" outlineLevel="2" x14ac:dyDescent="0.2">
      <c r="A506" s="18">
        <v>5900000</v>
      </c>
      <c r="B506" s="18" t="s">
        <v>342</v>
      </c>
      <c r="C506" s="18" t="s">
        <v>319</v>
      </c>
      <c r="D506" s="18" t="s">
        <v>320</v>
      </c>
      <c r="E506" s="18" t="s">
        <v>321</v>
      </c>
      <c r="F506" s="19">
        <v>113.38368</v>
      </c>
      <c r="G506" s="13">
        <v>113.38368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4">
        <v>0</v>
      </c>
    </row>
    <row r="507" spans="1:14" ht="12.75" outlineLevel="2" x14ac:dyDescent="0.2">
      <c r="A507" s="12">
        <v>5900000</v>
      </c>
      <c r="B507" s="12" t="s">
        <v>342</v>
      </c>
      <c r="C507" s="12" t="s">
        <v>319</v>
      </c>
      <c r="D507" s="12" t="s">
        <v>320</v>
      </c>
      <c r="E507" s="12" t="s">
        <v>271</v>
      </c>
      <c r="F507" s="13">
        <v>188.34735000000001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188.34735000000001</v>
      </c>
      <c r="M507" s="13">
        <v>0</v>
      </c>
      <c r="N507" s="14">
        <v>0</v>
      </c>
    </row>
    <row r="508" spans="1:14" ht="12.75" outlineLevel="2" x14ac:dyDescent="0.2">
      <c r="A508" s="12">
        <v>5900000</v>
      </c>
      <c r="B508" s="12" t="s">
        <v>342</v>
      </c>
      <c r="C508" s="12" t="s">
        <v>319</v>
      </c>
      <c r="D508" s="12" t="s">
        <v>320</v>
      </c>
      <c r="E508" s="12" t="s">
        <v>252</v>
      </c>
      <c r="F508" s="13">
        <v>944.10422000000005</v>
      </c>
      <c r="G508" s="13">
        <v>0</v>
      </c>
      <c r="H508" s="13">
        <v>944.10422000000005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4">
        <v>0</v>
      </c>
    </row>
    <row r="509" spans="1:14" ht="12.75" outlineLevel="2" x14ac:dyDescent="0.2">
      <c r="A509" s="12">
        <v>5900000</v>
      </c>
      <c r="B509" s="12" t="s">
        <v>342</v>
      </c>
      <c r="C509" s="12" t="s">
        <v>319</v>
      </c>
      <c r="D509" s="12" t="s">
        <v>320</v>
      </c>
      <c r="E509" s="12" t="s">
        <v>322</v>
      </c>
      <c r="F509" s="13">
        <v>2964.0318029640298</v>
      </c>
      <c r="G509" s="13">
        <v>94.837853493246428</v>
      </c>
      <c r="H509" s="13">
        <v>807.94680178330259</v>
      </c>
      <c r="I509" s="13">
        <v>185.66776878334457</v>
      </c>
      <c r="J509" s="13">
        <v>298.60475938974776</v>
      </c>
      <c r="K509" s="13">
        <v>1427.8144192809314</v>
      </c>
      <c r="L509" s="13">
        <v>149.16020023345692</v>
      </c>
      <c r="M509" s="13">
        <v>0</v>
      </c>
      <c r="N509" s="14">
        <v>0</v>
      </c>
    </row>
    <row r="510" spans="1:14" ht="12.75" outlineLevel="2" x14ac:dyDescent="0.2">
      <c r="A510" s="12">
        <v>5900000</v>
      </c>
      <c r="B510" s="12" t="s">
        <v>342</v>
      </c>
      <c r="C510" s="12" t="s">
        <v>319</v>
      </c>
      <c r="D510" s="12" t="s">
        <v>320</v>
      </c>
      <c r="E510" s="12" t="s">
        <v>274</v>
      </c>
      <c r="F510" s="13">
        <v>1647.7751699999999</v>
      </c>
      <c r="G510" s="13">
        <v>0</v>
      </c>
      <c r="H510" s="13">
        <v>0</v>
      </c>
      <c r="I510" s="13">
        <v>0</v>
      </c>
      <c r="J510" s="13">
        <v>0</v>
      </c>
      <c r="K510" s="13">
        <v>1647.7751699999999</v>
      </c>
      <c r="L510" s="13">
        <v>0</v>
      </c>
      <c r="M510" s="13">
        <v>0</v>
      </c>
      <c r="N510" s="14">
        <v>0</v>
      </c>
    </row>
    <row r="511" spans="1:14" ht="12.75" outlineLevel="2" x14ac:dyDescent="0.2">
      <c r="A511" s="12">
        <v>5900000</v>
      </c>
      <c r="B511" s="12" t="s">
        <v>342</v>
      </c>
      <c r="C511" s="12" t="s">
        <v>319</v>
      </c>
      <c r="D511" s="12" t="s">
        <v>320</v>
      </c>
      <c r="E511" s="12" t="s">
        <v>323</v>
      </c>
      <c r="F511" s="13">
        <v>146.01928000000001</v>
      </c>
      <c r="G511" s="13">
        <v>0</v>
      </c>
      <c r="H511" s="13">
        <v>0</v>
      </c>
      <c r="I511" s="13">
        <v>146.01928000000001</v>
      </c>
      <c r="J511" s="13">
        <v>0</v>
      </c>
      <c r="K511" s="13">
        <v>0</v>
      </c>
      <c r="L511" s="13">
        <v>0</v>
      </c>
      <c r="M511" s="13">
        <v>0</v>
      </c>
      <c r="N511" s="14">
        <v>0</v>
      </c>
    </row>
    <row r="512" spans="1:14" ht="12.75" outlineLevel="2" x14ac:dyDescent="0.2">
      <c r="A512" s="12">
        <v>5900000</v>
      </c>
      <c r="B512" s="12" t="s">
        <v>342</v>
      </c>
      <c r="C512" s="12" t="s">
        <v>319</v>
      </c>
      <c r="D512" s="12" t="s">
        <v>320</v>
      </c>
      <c r="E512" s="12" t="s">
        <v>324</v>
      </c>
      <c r="F512" s="13">
        <v>351.59318999999999</v>
      </c>
      <c r="G512" s="13">
        <v>0</v>
      </c>
      <c r="H512" s="13">
        <v>0</v>
      </c>
      <c r="I512" s="13">
        <v>0</v>
      </c>
      <c r="J512" s="13">
        <v>351.59318999999999</v>
      </c>
      <c r="K512" s="13">
        <v>0</v>
      </c>
      <c r="L512" s="13">
        <v>0</v>
      </c>
      <c r="M512" s="13">
        <v>0</v>
      </c>
      <c r="N512" s="14">
        <v>0</v>
      </c>
    </row>
    <row r="513" spans="1:14" ht="13.5" outlineLevel="1" thickBot="1" x14ac:dyDescent="0.25">
      <c r="A513" s="15" t="s">
        <v>343</v>
      </c>
      <c r="B513" s="15"/>
      <c r="C513" s="15"/>
      <c r="D513" s="15"/>
      <c r="E513" s="15"/>
      <c r="F513" s="16">
        <f t="shared" ref="F513:N513" si="155">SUBTOTAL(9,F506:F512)</f>
        <v>6355.2546929640293</v>
      </c>
      <c r="G513" s="16">
        <f t="shared" si="155"/>
        <v>208.22153349324643</v>
      </c>
      <c r="H513" s="16">
        <f t="shared" si="155"/>
        <v>1752.0510217833025</v>
      </c>
      <c r="I513" s="16">
        <f t="shared" si="155"/>
        <v>331.68704878334461</v>
      </c>
      <c r="J513" s="16">
        <f t="shared" si="155"/>
        <v>650.19794938974769</v>
      </c>
      <c r="K513" s="16">
        <f t="shared" si="155"/>
        <v>3075.5895892809312</v>
      </c>
      <c r="L513" s="16">
        <f t="shared" si="155"/>
        <v>337.50755023345693</v>
      </c>
      <c r="M513" s="16">
        <f t="shared" si="155"/>
        <v>0</v>
      </c>
      <c r="N513" s="17">
        <f t="shared" si="155"/>
        <v>0</v>
      </c>
    </row>
    <row r="514" spans="1:14" ht="12.75" outlineLevel="2" x14ac:dyDescent="0.2">
      <c r="A514" s="18">
        <v>5910000</v>
      </c>
      <c r="B514" s="18" t="s">
        <v>226</v>
      </c>
      <c r="C514" s="18" t="s">
        <v>319</v>
      </c>
      <c r="D514" s="18" t="s">
        <v>320</v>
      </c>
      <c r="E514" s="18" t="s">
        <v>321</v>
      </c>
      <c r="F514" s="19">
        <v>40.019350000000003</v>
      </c>
      <c r="G514" s="13">
        <v>40.019350000000003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4">
        <v>0</v>
      </c>
    </row>
    <row r="515" spans="1:14" ht="12.75" outlineLevel="2" x14ac:dyDescent="0.2">
      <c r="A515" s="12">
        <v>5910000</v>
      </c>
      <c r="B515" s="12" t="s">
        <v>226</v>
      </c>
      <c r="C515" s="12" t="s">
        <v>319</v>
      </c>
      <c r="D515" s="12" t="s">
        <v>320</v>
      </c>
      <c r="E515" s="12" t="s">
        <v>271</v>
      </c>
      <c r="F515" s="13">
        <v>138.22156000000001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138.22156000000001</v>
      </c>
      <c r="M515" s="13">
        <v>0</v>
      </c>
      <c r="N515" s="14">
        <v>0</v>
      </c>
    </row>
    <row r="516" spans="1:14" ht="12.75" outlineLevel="2" x14ac:dyDescent="0.2">
      <c r="A516" s="12">
        <v>5910000</v>
      </c>
      <c r="B516" s="12" t="s">
        <v>226</v>
      </c>
      <c r="C516" s="12" t="s">
        <v>319</v>
      </c>
      <c r="D516" s="12" t="s">
        <v>320</v>
      </c>
      <c r="E516" s="12" t="s">
        <v>252</v>
      </c>
      <c r="F516" s="13">
        <v>423.09341999999998</v>
      </c>
      <c r="G516" s="13">
        <v>0</v>
      </c>
      <c r="H516" s="13">
        <v>423.09341999999998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4">
        <v>0</v>
      </c>
    </row>
    <row r="517" spans="1:14" ht="12.75" outlineLevel="2" x14ac:dyDescent="0.2">
      <c r="A517" s="12">
        <v>5910000</v>
      </c>
      <c r="B517" s="12" t="s">
        <v>226</v>
      </c>
      <c r="C517" s="12" t="s">
        <v>319</v>
      </c>
      <c r="D517" s="12" t="s">
        <v>320</v>
      </c>
      <c r="E517" s="12" t="s">
        <v>322</v>
      </c>
      <c r="F517" s="13">
        <v>115.848160115848</v>
      </c>
      <c r="G517" s="13">
        <v>3.7067047747403263</v>
      </c>
      <c r="H517" s="13">
        <v>31.57832192099972</v>
      </c>
      <c r="I517" s="13">
        <v>7.2567606679712053</v>
      </c>
      <c r="J517" s="13">
        <v>11.670863970671631</v>
      </c>
      <c r="K517" s="13">
        <v>55.805633831311901</v>
      </c>
      <c r="L517" s="13">
        <v>5.829874950153215</v>
      </c>
      <c r="M517" s="13">
        <v>0</v>
      </c>
      <c r="N517" s="14">
        <v>0</v>
      </c>
    </row>
    <row r="518" spans="1:14" ht="12.75" outlineLevel="2" x14ac:dyDescent="0.2">
      <c r="A518" s="12">
        <v>5910000</v>
      </c>
      <c r="B518" s="12" t="s">
        <v>226</v>
      </c>
      <c r="C518" s="12" t="s">
        <v>319</v>
      </c>
      <c r="D518" s="12" t="s">
        <v>320</v>
      </c>
      <c r="E518" s="12" t="s">
        <v>274</v>
      </c>
      <c r="F518" s="13">
        <v>964.25147000000004</v>
      </c>
      <c r="G518" s="13">
        <v>0</v>
      </c>
      <c r="H518" s="13">
        <v>0</v>
      </c>
      <c r="I518" s="13">
        <v>0</v>
      </c>
      <c r="J518" s="13">
        <v>0</v>
      </c>
      <c r="K518" s="13">
        <v>964.25147000000004</v>
      </c>
      <c r="L518" s="13">
        <v>0</v>
      </c>
      <c r="M518" s="13">
        <v>0</v>
      </c>
      <c r="N518" s="14">
        <v>0</v>
      </c>
    </row>
    <row r="519" spans="1:14" ht="12.75" outlineLevel="2" x14ac:dyDescent="0.2">
      <c r="A519" s="12">
        <v>5910000</v>
      </c>
      <c r="B519" s="12" t="s">
        <v>226</v>
      </c>
      <c r="C519" s="12" t="s">
        <v>319</v>
      </c>
      <c r="D519" s="12" t="s">
        <v>320</v>
      </c>
      <c r="E519" s="12" t="s">
        <v>323</v>
      </c>
      <c r="F519" s="13">
        <v>86.635419999999996</v>
      </c>
      <c r="G519" s="13">
        <v>0</v>
      </c>
      <c r="H519" s="13">
        <v>0</v>
      </c>
      <c r="I519" s="13">
        <v>86.635419999999996</v>
      </c>
      <c r="J519" s="13">
        <v>0</v>
      </c>
      <c r="K519" s="13">
        <v>0</v>
      </c>
      <c r="L519" s="13">
        <v>0</v>
      </c>
      <c r="M519" s="13">
        <v>0</v>
      </c>
      <c r="N519" s="14">
        <v>0</v>
      </c>
    </row>
    <row r="520" spans="1:14" ht="12.75" outlineLevel="2" x14ac:dyDescent="0.2">
      <c r="A520" s="12">
        <v>5910000</v>
      </c>
      <c r="B520" s="12" t="s">
        <v>226</v>
      </c>
      <c r="C520" s="12" t="s">
        <v>319</v>
      </c>
      <c r="D520" s="12" t="s">
        <v>320</v>
      </c>
      <c r="E520" s="12" t="s">
        <v>324</v>
      </c>
      <c r="F520" s="13">
        <v>210.33985000000001</v>
      </c>
      <c r="G520" s="13">
        <v>0</v>
      </c>
      <c r="H520" s="13">
        <v>0</v>
      </c>
      <c r="I520" s="13">
        <v>0</v>
      </c>
      <c r="J520" s="13">
        <v>210.33985000000001</v>
      </c>
      <c r="K520" s="13">
        <v>0</v>
      </c>
      <c r="L520" s="13">
        <v>0</v>
      </c>
      <c r="M520" s="13">
        <v>0</v>
      </c>
      <c r="N520" s="14">
        <v>0</v>
      </c>
    </row>
    <row r="521" spans="1:14" ht="12.75" outlineLevel="2" x14ac:dyDescent="0.2">
      <c r="A521" s="12">
        <v>5910000</v>
      </c>
      <c r="B521" s="12" t="s">
        <v>226</v>
      </c>
      <c r="C521" s="12" t="s">
        <v>319</v>
      </c>
      <c r="D521" s="12" t="s">
        <v>320</v>
      </c>
      <c r="E521" s="12" t="s">
        <v>275</v>
      </c>
      <c r="F521" s="13">
        <v>96.5227</v>
      </c>
      <c r="G521" s="13">
        <v>0</v>
      </c>
      <c r="H521" s="13">
        <v>0</v>
      </c>
      <c r="I521" s="13">
        <v>0</v>
      </c>
      <c r="J521" s="13">
        <v>96.5227</v>
      </c>
      <c r="K521" s="13">
        <v>0</v>
      </c>
      <c r="L521" s="13">
        <v>0</v>
      </c>
      <c r="M521" s="13">
        <v>0</v>
      </c>
      <c r="N521" s="14">
        <v>0</v>
      </c>
    </row>
    <row r="522" spans="1:14" ht="13.5" outlineLevel="1" thickBot="1" x14ac:dyDescent="0.25">
      <c r="A522" s="15" t="s">
        <v>344</v>
      </c>
      <c r="B522" s="15"/>
      <c r="C522" s="15"/>
      <c r="D522" s="15"/>
      <c r="E522" s="15"/>
      <c r="F522" s="16">
        <f t="shared" ref="F522:N522" si="156">SUBTOTAL(9,F514:F521)</f>
        <v>2074.9319301158484</v>
      </c>
      <c r="G522" s="16">
        <f t="shared" si="156"/>
        <v>43.726054774740327</v>
      </c>
      <c r="H522" s="16">
        <f t="shared" si="156"/>
        <v>454.67174192099969</v>
      </c>
      <c r="I522" s="16">
        <f t="shared" si="156"/>
        <v>93.892180667971203</v>
      </c>
      <c r="J522" s="16">
        <f t="shared" si="156"/>
        <v>318.53341397067163</v>
      </c>
      <c r="K522" s="16">
        <f t="shared" si="156"/>
        <v>1020.0571038313119</v>
      </c>
      <c r="L522" s="16">
        <f t="shared" si="156"/>
        <v>144.05143495015324</v>
      </c>
      <c r="M522" s="16">
        <f t="shared" si="156"/>
        <v>0</v>
      </c>
      <c r="N522" s="17">
        <f t="shared" si="156"/>
        <v>0</v>
      </c>
    </row>
    <row r="523" spans="1:14" ht="12.75" outlineLevel="2" x14ac:dyDescent="0.2">
      <c r="A523" s="18">
        <v>5920000</v>
      </c>
      <c r="B523" s="18" t="s">
        <v>345</v>
      </c>
      <c r="C523" s="18" t="s">
        <v>319</v>
      </c>
      <c r="D523" s="18" t="s">
        <v>320</v>
      </c>
      <c r="E523" s="18" t="s">
        <v>321</v>
      </c>
      <c r="F523" s="19">
        <v>354.60892999999999</v>
      </c>
      <c r="G523" s="13">
        <v>354.60892999999999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4">
        <v>0</v>
      </c>
    </row>
    <row r="524" spans="1:14" ht="12.75" outlineLevel="2" x14ac:dyDescent="0.2">
      <c r="A524" s="12">
        <v>5920000</v>
      </c>
      <c r="B524" s="12" t="s">
        <v>345</v>
      </c>
      <c r="C524" s="12" t="s">
        <v>319</v>
      </c>
      <c r="D524" s="12" t="s">
        <v>320</v>
      </c>
      <c r="E524" s="12" t="s">
        <v>271</v>
      </c>
      <c r="F524" s="13">
        <v>382.31360000000001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382.31360000000001</v>
      </c>
      <c r="M524" s="13">
        <v>0</v>
      </c>
      <c r="N524" s="14">
        <v>0</v>
      </c>
    </row>
    <row r="525" spans="1:14" ht="12.75" outlineLevel="2" x14ac:dyDescent="0.2">
      <c r="A525" s="12">
        <v>5920000</v>
      </c>
      <c r="B525" s="12" t="s">
        <v>345</v>
      </c>
      <c r="C525" s="12" t="s">
        <v>319</v>
      </c>
      <c r="D525" s="12" t="s">
        <v>320</v>
      </c>
      <c r="E525" s="12" t="s">
        <v>252</v>
      </c>
      <c r="F525" s="13">
        <v>3138.1094499999999</v>
      </c>
      <c r="G525" s="13">
        <v>0</v>
      </c>
      <c r="H525" s="13">
        <v>3138.1094499999999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4">
        <v>0</v>
      </c>
    </row>
    <row r="526" spans="1:14" ht="12.75" outlineLevel="2" x14ac:dyDescent="0.2">
      <c r="A526" s="12">
        <v>5920000</v>
      </c>
      <c r="B526" s="12" t="s">
        <v>345</v>
      </c>
      <c r="C526" s="12" t="s">
        <v>319</v>
      </c>
      <c r="D526" s="12" t="s">
        <v>320</v>
      </c>
      <c r="E526" s="12" t="s">
        <v>322</v>
      </c>
      <c r="F526" s="13">
        <v>985.21301098521303</v>
      </c>
      <c r="G526" s="13">
        <v>31.523105488281331</v>
      </c>
      <c r="H526" s="13">
        <v>268.55302311695897</v>
      </c>
      <c r="I526" s="13">
        <v>61.714014452551787</v>
      </c>
      <c r="J526" s="13">
        <v>99.253082844353884</v>
      </c>
      <c r="K526" s="13">
        <v>474.5905026191586</v>
      </c>
      <c r="L526" s="13">
        <v>49.57928246390842</v>
      </c>
      <c r="M526" s="13">
        <v>0</v>
      </c>
      <c r="N526" s="14">
        <v>0</v>
      </c>
    </row>
    <row r="527" spans="1:14" ht="12.75" outlineLevel="2" x14ac:dyDescent="0.2">
      <c r="A527" s="12">
        <v>5920000</v>
      </c>
      <c r="B527" s="12" t="s">
        <v>345</v>
      </c>
      <c r="C527" s="12" t="s">
        <v>319</v>
      </c>
      <c r="D527" s="12" t="s">
        <v>320</v>
      </c>
      <c r="E527" s="12" t="s">
        <v>274</v>
      </c>
      <c r="F527" s="13">
        <v>2257.8865900000001</v>
      </c>
      <c r="G527" s="13">
        <v>0</v>
      </c>
      <c r="H527" s="13">
        <v>0</v>
      </c>
      <c r="I527" s="13">
        <v>0</v>
      </c>
      <c r="J527" s="13">
        <v>0</v>
      </c>
      <c r="K527" s="13">
        <v>2257.8865900000001</v>
      </c>
      <c r="L527" s="13">
        <v>0</v>
      </c>
      <c r="M527" s="13">
        <v>0</v>
      </c>
      <c r="N527" s="14">
        <v>0</v>
      </c>
    </row>
    <row r="528" spans="1:14" ht="12.75" outlineLevel="2" x14ac:dyDescent="0.2">
      <c r="A528" s="12">
        <v>5920000</v>
      </c>
      <c r="B528" s="12" t="s">
        <v>345</v>
      </c>
      <c r="C528" s="12" t="s">
        <v>319</v>
      </c>
      <c r="D528" s="12" t="s">
        <v>320</v>
      </c>
      <c r="E528" s="12" t="s">
        <v>323</v>
      </c>
      <c r="F528" s="13">
        <v>625.21570999999994</v>
      </c>
      <c r="G528" s="13">
        <v>0</v>
      </c>
      <c r="H528" s="13">
        <v>0</v>
      </c>
      <c r="I528" s="13">
        <v>625.21570999999994</v>
      </c>
      <c r="J528" s="13">
        <v>0</v>
      </c>
      <c r="K528" s="13">
        <v>0</v>
      </c>
      <c r="L528" s="13">
        <v>0</v>
      </c>
      <c r="M528" s="13">
        <v>0</v>
      </c>
      <c r="N528" s="14">
        <v>0</v>
      </c>
    </row>
    <row r="529" spans="1:14" ht="12.75" outlineLevel="2" x14ac:dyDescent="0.2">
      <c r="A529" s="12">
        <v>5920000</v>
      </c>
      <c r="B529" s="12" t="s">
        <v>345</v>
      </c>
      <c r="C529" s="12" t="s">
        <v>319</v>
      </c>
      <c r="D529" s="12" t="s">
        <v>320</v>
      </c>
      <c r="E529" s="12" t="s">
        <v>324</v>
      </c>
      <c r="F529" s="13">
        <v>940.00633000000005</v>
      </c>
      <c r="G529" s="13">
        <v>0</v>
      </c>
      <c r="H529" s="13">
        <v>0</v>
      </c>
      <c r="I529" s="13">
        <v>0</v>
      </c>
      <c r="J529" s="13">
        <v>940.00633000000005</v>
      </c>
      <c r="K529" s="13">
        <v>0</v>
      </c>
      <c r="L529" s="13">
        <v>0</v>
      </c>
      <c r="M529" s="13">
        <v>0</v>
      </c>
      <c r="N529" s="14">
        <v>0</v>
      </c>
    </row>
    <row r="530" spans="1:14" ht="12.75" outlineLevel="2" x14ac:dyDescent="0.2">
      <c r="A530" s="12">
        <v>5920000</v>
      </c>
      <c r="B530" s="12" t="s">
        <v>345</v>
      </c>
      <c r="C530" s="12" t="s">
        <v>319</v>
      </c>
      <c r="D530" s="12" t="s">
        <v>320</v>
      </c>
      <c r="E530" s="12" t="s">
        <v>275</v>
      </c>
      <c r="F530" s="13">
        <v>-9.7751400000000004</v>
      </c>
      <c r="G530" s="13">
        <v>0</v>
      </c>
      <c r="H530" s="13">
        <v>0</v>
      </c>
      <c r="I530" s="13">
        <v>0</v>
      </c>
      <c r="J530" s="13">
        <v>-9.7751400000000004</v>
      </c>
      <c r="K530" s="13">
        <v>0</v>
      </c>
      <c r="L530" s="13">
        <v>0</v>
      </c>
      <c r="M530" s="13">
        <v>0</v>
      </c>
      <c r="N530" s="14">
        <v>0</v>
      </c>
    </row>
    <row r="531" spans="1:14" ht="13.5" outlineLevel="1" thickBot="1" x14ac:dyDescent="0.25">
      <c r="A531" s="15" t="s">
        <v>346</v>
      </c>
      <c r="B531" s="15"/>
      <c r="C531" s="15"/>
      <c r="D531" s="15"/>
      <c r="E531" s="15"/>
      <c r="F531" s="16">
        <f t="shared" ref="F531:N531" si="157">SUBTOTAL(9,F523:F530)</f>
        <v>8673.5784809852139</v>
      </c>
      <c r="G531" s="16">
        <f t="shared" si="157"/>
        <v>386.1320354882813</v>
      </c>
      <c r="H531" s="16">
        <f t="shared" si="157"/>
        <v>3406.6624731169591</v>
      </c>
      <c r="I531" s="16">
        <f t="shared" si="157"/>
        <v>686.92972445255168</v>
      </c>
      <c r="J531" s="16">
        <f t="shared" si="157"/>
        <v>1029.4842728443539</v>
      </c>
      <c r="K531" s="16">
        <f t="shared" si="157"/>
        <v>2732.4770926191586</v>
      </c>
      <c r="L531" s="16">
        <f t="shared" si="157"/>
        <v>431.89288246390845</v>
      </c>
      <c r="M531" s="16">
        <f t="shared" si="157"/>
        <v>0</v>
      </c>
      <c r="N531" s="17">
        <f t="shared" si="157"/>
        <v>0</v>
      </c>
    </row>
    <row r="532" spans="1:14" ht="12.75" outlineLevel="2" x14ac:dyDescent="0.2">
      <c r="A532" s="18">
        <v>5930000</v>
      </c>
      <c r="B532" s="18" t="s">
        <v>313</v>
      </c>
      <c r="C532" s="18" t="s">
        <v>319</v>
      </c>
      <c r="D532" s="18" t="s">
        <v>320</v>
      </c>
      <c r="E532" s="18" t="s">
        <v>321</v>
      </c>
      <c r="F532" s="19">
        <v>11853.364009999999</v>
      </c>
      <c r="G532" s="13">
        <v>11853.364009999999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4">
        <v>0</v>
      </c>
    </row>
    <row r="533" spans="1:14" ht="12.75" outlineLevel="2" x14ac:dyDescent="0.2">
      <c r="A533" s="12">
        <v>5930000</v>
      </c>
      <c r="B533" s="12" t="s">
        <v>313</v>
      </c>
      <c r="C533" s="12" t="s">
        <v>319</v>
      </c>
      <c r="D533" s="12" t="s">
        <v>320</v>
      </c>
      <c r="E533" s="12" t="s">
        <v>271</v>
      </c>
      <c r="F533" s="13">
        <v>3185.5792700000002</v>
      </c>
      <c r="G533" s="13">
        <v>0</v>
      </c>
      <c r="H533" s="13">
        <v>0</v>
      </c>
      <c r="I533" s="13">
        <v>0</v>
      </c>
      <c r="J533" s="13">
        <v>0</v>
      </c>
      <c r="K533" s="13">
        <v>0</v>
      </c>
      <c r="L533" s="13">
        <v>3185.5792700000002</v>
      </c>
      <c r="M533" s="13">
        <v>0</v>
      </c>
      <c r="N533" s="14">
        <v>0</v>
      </c>
    </row>
    <row r="534" spans="1:14" ht="12.75" outlineLevel="2" x14ac:dyDescent="0.2">
      <c r="A534" s="12">
        <v>5930000</v>
      </c>
      <c r="B534" s="12" t="s">
        <v>313</v>
      </c>
      <c r="C534" s="12" t="s">
        <v>319</v>
      </c>
      <c r="D534" s="12" t="s">
        <v>320</v>
      </c>
      <c r="E534" s="12" t="s">
        <v>252</v>
      </c>
      <c r="F534" s="13">
        <v>56309.554759999999</v>
      </c>
      <c r="G534" s="13">
        <v>0</v>
      </c>
      <c r="H534" s="13">
        <v>56309.554759999999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14">
        <v>0</v>
      </c>
    </row>
    <row r="535" spans="1:14" ht="12.75" outlineLevel="2" x14ac:dyDescent="0.2">
      <c r="A535" s="12">
        <v>5930000</v>
      </c>
      <c r="B535" s="12" t="s">
        <v>313</v>
      </c>
      <c r="C535" s="12" t="s">
        <v>319</v>
      </c>
      <c r="D535" s="12" t="s">
        <v>320</v>
      </c>
      <c r="E535" s="12" t="s">
        <v>322</v>
      </c>
      <c r="F535" s="13">
        <v>2451.7976724517998</v>
      </c>
      <c r="G535" s="13">
        <v>78.448290677091691</v>
      </c>
      <c r="H535" s="13">
        <v>668.32011927006192</v>
      </c>
      <c r="I535" s="13">
        <v>153.58128171806513</v>
      </c>
      <c r="J535" s="13">
        <v>247.00087675263651</v>
      </c>
      <c r="K535" s="13">
        <v>1181.064274136801</v>
      </c>
      <c r="L535" s="13">
        <v>123.38282989714338</v>
      </c>
      <c r="M535" s="13">
        <v>0</v>
      </c>
      <c r="N535" s="14">
        <v>0</v>
      </c>
    </row>
    <row r="536" spans="1:14" ht="12.75" outlineLevel="2" x14ac:dyDescent="0.2">
      <c r="A536" s="12">
        <v>5930000</v>
      </c>
      <c r="B536" s="12" t="s">
        <v>313</v>
      </c>
      <c r="C536" s="12" t="s">
        <v>319</v>
      </c>
      <c r="D536" s="12" t="s">
        <v>320</v>
      </c>
      <c r="E536" s="12" t="s">
        <v>274</v>
      </c>
      <c r="F536" s="13">
        <v>30633.072069999998</v>
      </c>
      <c r="G536" s="13">
        <v>0</v>
      </c>
      <c r="H536" s="13">
        <v>0</v>
      </c>
      <c r="I536" s="13">
        <v>0</v>
      </c>
      <c r="J536" s="13">
        <v>0</v>
      </c>
      <c r="K536" s="13">
        <v>30633.072069999998</v>
      </c>
      <c r="L536" s="13">
        <v>0</v>
      </c>
      <c r="M536" s="13">
        <v>0</v>
      </c>
      <c r="N536" s="14">
        <v>0</v>
      </c>
    </row>
    <row r="537" spans="1:14" ht="12.75" outlineLevel="2" x14ac:dyDescent="0.2">
      <c r="A537" s="12">
        <v>5930000</v>
      </c>
      <c r="B537" s="12" t="s">
        <v>313</v>
      </c>
      <c r="C537" s="12" t="s">
        <v>319</v>
      </c>
      <c r="D537" s="12" t="s">
        <v>320</v>
      </c>
      <c r="E537" s="12" t="s">
        <v>323</v>
      </c>
      <c r="F537" s="13">
        <v>6058.9980599999999</v>
      </c>
      <c r="G537" s="13">
        <v>0</v>
      </c>
      <c r="H537" s="13">
        <v>0</v>
      </c>
      <c r="I537" s="13">
        <v>6058.9980599999999</v>
      </c>
      <c r="J537" s="13">
        <v>0</v>
      </c>
      <c r="K537" s="13">
        <v>0</v>
      </c>
      <c r="L537" s="13">
        <v>0</v>
      </c>
      <c r="M537" s="13">
        <v>0</v>
      </c>
      <c r="N537" s="14">
        <v>0</v>
      </c>
    </row>
    <row r="538" spans="1:14" ht="12.75" outlineLevel="2" x14ac:dyDescent="0.2">
      <c r="A538" s="12">
        <v>5930000</v>
      </c>
      <c r="B538" s="12" t="s">
        <v>313</v>
      </c>
      <c r="C538" s="12" t="s">
        <v>319</v>
      </c>
      <c r="D538" s="12" t="s">
        <v>320</v>
      </c>
      <c r="E538" s="12" t="s">
        <v>324</v>
      </c>
      <c r="F538" s="13">
        <v>5569.4762300000002</v>
      </c>
      <c r="G538" s="13">
        <v>0</v>
      </c>
      <c r="H538" s="13">
        <v>0</v>
      </c>
      <c r="I538" s="13">
        <v>0</v>
      </c>
      <c r="J538" s="13">
        <v>5569.4762300000002</v>
      </c>
      <c r="K538" s="13">
        <v>0</v>
      </c>
      <c r="L538" s="13">
        <v>0</v>
      </c>
      <c r="M538" s="13">
        <v>0</v>
      </c>
      <c r="N538" s="14">
        <v>0</v>
      </c>
    </row>
    <row r="539" spans="1:14" ht="12.75" outlineLevel="2" x14ac:dyDescent="0.2">
      <c r="A539" s="12">
        <v>5930000</v>
      </c>
      <c r="B539" s="12" t="s">
        <v>313</v>
      </c>
      <c r="C539" s="12" t="s">
        <v>319</v>
      </c>
      <c r="D539" s="12" t="s">
        <v>320</v>
      </c>
      <c r="E539" s="12" t="s">
        <v>275</v>
      </c>
      <c r="F539" s="13">
        <v>698.91204000000005</v>
      </c>
      <c r="G539" s="13">
        <v>0</v>
      </c>
      <c r="H539" s="13">
        <v>0</v>
      </c>
      <c r="I539" s="13">
        <v>0</v>
      </c>
      <c r="J539" s="13">
        <v>698.91204000000005</v>
      </c>
      <c r="K539" s="13">
        <v>0</v>
      </c>
      <c r="L539" s="13">
        <v>0</v>
      </c>
      <c r="M539" s="13">
        <v>0</v>
      </c>
      <c r="N539" s="14">
        <v>0</v>
      </c>
    </row>
    <row r="540" spans="1:14" ht="13.5" outlineLevel="1" thickBot="1" x14ac:dyDescent="0.25">
      <c r="A540" s="15" t="s">
        <v>347</v>
      </c>
      <c r="B540" s="15"/>
      <c r="C540" s="15"/>
      <c r="D540" s="15"/>
      <c r="E540" s="15"/>
      <c r="F540" s="16">
        <f t="shared" ref="F540:N540" si="158">SUBTOTAL(9,F532:F539)</f>
        <v>116760.75411245179</v>
      </c>
      <c r="G540" s="16">
        <f t="shared" si="158"/>
        <v>11931.812300677091</v>
      </c>
      <c r="H540" s="16">
        <f t="shared" si="158"/>
        <v>56977.874879270064</v>
      </c>
      <c r="I540" s="16">
        <f t="shared" si="158"/>
        <v>6212.5793417180648</v>
      </c>
      <c r="J540" s="16">
        <f t="shared" si="158"/>
        <v>6515.3891467526373</v>
      </c>
      <c r="K540" s="16">
        <f t="shared" si="158"/>
        <v>31814.136344136801</v>
      </c>
      <c r="L540" s="16">
        <f t="shared" si="158"/>
        <v>3308.9620998971436</v>
      </c>
      <c r="M540" s="16">
        <f t="shared" si="158"/>
        <v>0</v>
      </c>
      <c r="N540" s="17">
        <f t="shared" si="158"/>
        <v>0</v>
      </c>
    </row>
    <row r="541" spans="1:14" ht="12.75" outlineLevel="2" x14ac:dyDescent="0.2">
      <c r="A541" s="18">
        <v>5931000</v>
      </c>
      <c r="B541" s="18" t="s">
        <v>348</v>
      </c>
      <c r="C541" s="18" t="s">
        <v>319</v>
      </c>
      <c r="D541" s="18" t="s">
        <v>320</v>
      </c>
      <c r="E541" s="18" t="s">
        <v>321</v>
      </c>
      <c r="F541" s="19">
        <v>8.9479299999999995</v>
      </c>
      <c r="G541" s="13">
        <v>8.9479299999999995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14">
        <v>0</v>
      </c>
    </row>
    <row r="542" spans="1:14" ht="12.75" outlineLevel="2" x14ac:dyDescent="0.2">
      <c r="A542" s="12">
        <v>5931000</v>
      </c>
      <c r="B542" s="12" t="s">
        <v>348</v>
      </c>
      <c r="C542" s="12" t="s">
        <v>319</v>
      </c>
      <c r="D542" s="12" t="s">
        <v>320</v>
      </c>
      <c r="E542" s="12" t="s">
        <v>271</v>
      </c>
      <c r="F542" s="13">
        <v>-226.55871999999999</v>
      </c>
      <c r="G542" s="13">
        <v>0</v>
      </c>
      <c r="H542" s="13">
        <v>0</v>
      </c>
      <c r="I542" s="13">
        <v>0</v>
      </c>
      <c r="J542" s="13">
        <v>0</v>
      </c>
      <c r="K542" s="13">
        <v>0</v>
      </c>
      <c r="L542" s="13">
        <v>-226.55871999999999</v>
      </c>
      <c r="M542" s="13">
        <v>0</v>
      </c>
      <c r="N542" s="14">
        <v>0</v>
      </c>
    </row>
    <row r="543" spans="1:14" ht="12.75" outlineLevel="2" x14ac:dyDescent="0.2">
      <c r="A543" s="12">
        <v>5931000</v>
      </c>
      <c r="B543" s="12" t="s">
        <v>348</v>
      </c>
      <c r="C543" s="12" t="s">
        <v>319</v>
      </c>
      <c r="D543" s="12" t="s">
        <v>320</v>
      </c>
      <c r="E543" s="12" t="s">
        <v>252</v>
      </c>
      <c r="F543" s="13">
        <v>-111.58928</v>
      </c>
      <c r="G543" s="13">
        <v>0</v>
      </c>
      <c r="H543" s="13">
        <v>-111.58928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4">
        <v>0</v>
      </c>
    </row>
    <row r="544" spans="1:14" ht="12.75" outlineLevel="2" x14ac:dyDescent="0.2">
      <c r="A544" s="12">
        <v>5931000</v>
      </c>
      <c r="B544" s="12" t="s">
        <v>348</v>
      </c>
      <c r="C544" s="12" t="s">
        <v>319</v>
      </c>
      <c r="D544" s="12" t="s">
        <v>320</v>
      </c>
      <c r="E544" s="12" t="s">
        <v>274</v>
      </c>
      <c r="F544" s="13">
        <v>-1498.2780399999999</v>
      </c>
      <c r="G544" s="13">
        <v>0</v>
      </c>
      <c r="H544" s="13">
        <v>0</v>
      </c>
      <c r="I544" s="13">
        <v>0</v>
      </c>
      <c r="J544" s="13">
        <v>0</v>
      </c>
      <c r="K544" s="13">
        <v>-1498.2780399999999</v>
      </c>
      <c r="L544" s="13">
        <v>0</v>
      </c>
      <c r="M544" s="13">
        <v>0</v>
      </c>
      <c r="N544" s="14">
        <v>0</v>
      </c>
    </row>
    <row r="545" spans="1:14" ht="12.75" outlineLevel="2" x14ac:dyDescent="0.2">
      <c r="A545" s="12">
        <v>5931000</v>
      </c>
      <c r="B545" s="12" t="s">
        <v>348</v>
      </c>
      <c r="C545" s="12" t="s">
        <v>319</v>
      </c>
      <c r="D545" s="12" t="s">
        <v>320</v>
      </c>
      <c r="E545" s="12" t="s">
        <v>323</v>
      </c>
      <c r="F545" s="13">
        <v>-21.392379999999999</v>
      </c>
      <c r="G545" s="13">
        <v>0</v>
      </c>
      <c r="H545" s="13">
        <v>0</v>
      </c>
      <c r="I545" s="13">
        <v>-21.392379999999999</v>
      </c>
      <c r="J545" s="13">
        <v>0</v>
      </c>
      <c r="K545" s="13">
        <v>0</v>
      </c>
      <c r="L545" s="13">
        <v>0</v>
      </c>
      <c r="M545" s="13">
        <v>0</v>
      </c>
      <c r="N545" s="14">
        <v>0</v>
      </c>
    </row>
    <row r="546" spans="1:14" ht="12.75" outlineLevel="2" x14ac:dyDescent="0.2">
      <c r="A546" s="12">
        <v>5931000</v>
      </c>
      <c r="B546" s="12" t="s">
        <v>348</v>
      </c>
      <c r="C546" s="12" t="s">
        <v>319</v>
      </c>
      <c r="D546" s="12" t="s">
        <v>320</v>
      </c>
      <c r="E546" s="12" t="s">
        <v>324</v>
      </c>
      <c r="F546" s="13">
        <v>-262.68110999999999</v>
      </c>
      <c r="G546" s="13">
        <v>0</v>
      </c>
      <c r="H546" s="13">
        <v>0</v>
      </c>
      <c r="I546" s="13">
        <v>0</v>
      </c>
      <c r="J546" s="13">
        <v>-262.68110999999999</v>
      </c>
      <c r="K546" s="13">
        <v>0</v>
      </c>
      <c r="L546" s="13">
        <v>0</v>
      </c>
      <c r="M546" s="13">
        <v>0</v>
      </c>
      <c r="N546" s="14">
        <v>0</v>
      </c>
    </row>
    <row r="547" spans="1:14" ht="13.5" outlineLevel="1" thickBot="1" x14ac:dyDescent="0.25">
      <c r="A547" s="15" t="s">
        <v>349</v>
      </c>
      <c r="B547" s="15"/>
      <c r="C547" s="15"/>
      <c r="D547" s="15"/>
      <c r="E547" s="15"/>
      <c r="F547" s="16">
        <f t="shared" ref="F547:N547" si="159">SUBTOTAL(9,F541:F546)</f>
        <v>-2111.5515999999998</v>
      </c>
      <c r="G547" s="16">
        <f t="shared" si="159"/>
        <v>8.9479299999999995</v>
      </c>
      <c r="H547" s="16">
        <f t="shared" si="159"/>
        <v>-111.58928</v>
      </c>
      <c r="I547" s="16">
        <f t="shared" si="159"/>
        <v>-21.392379999999999</v>
      </c>
      <c r="J547" s="16">
        <f t="shared" si="159"/>
        <v>-262.68110999999999</v>
      </c>
      <c r="K547" s="16">
        <f t="shared" si="159"/>
        <v>-1498.2780399999999</v>
      </c>
      <c r="L547" s="16">
        <f t="shared" si="159"/>
        <v>-226.55871999999999</v>
      </c>
      <c r="M547" s="16">
        <f t="shared" si="159"/>
        <v>0</v>
      </c>
      <c r="N547" s="17">
        <f t="shared" si="159"/>
        <v>0</v>
      </c>
    </row>
    <row r="548" spans="1:14" ht="12.75" outlineLevel="2" x14ac:dyDescent="0.2">
      <c r="A548" s="18">
        <v>5940000</v>
      </c>
      <c r="B548" s="18" t="s">
        <v>350</v>
      </c>
      <c r="C548" s="18" t="s">
        <v>319</v>
      </c>
      <c r="D548" s="18" t="s">
        <v>320</v>
      </c>
      <c r="E548" s="18" t="s">
        <v>321</v>
      </c>
      <c r="F548" s="19">
        <v>602.65533000000005</v>
      </c>
      <c r="G548" s="13">
        <v>602.65533000000005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  <c r="N548" s="14">
        <v>0</v>
      </c>
    </row>
    <row r="549" spans="1:14" ht="12.75" outlineLevel="2" x14ac:dyDescent="0.2">
      <c r="A549" s="12">
        <v>5940000</v>
      </c>
      <c r="B549" s="12" t="s">
        <v>350</v>
      </c>
      <c r="C549" s="12" t="s">
        <v>319</v>
      </c>
      <c r="D549" s="12" t="s">
        <v>320</v>
      </c>
      <c r="E549" s="12" t="s">
        <v>271</v>
      </c>
      <c r="F549" s="13">
        <v>1129.3829000000001</v>
      </c>
      <c r="G549" s="13">
        <v>0</v>
      </c>
      <c r="H549" s="13">
        <v>0</v>
      </c>
      <c r="I549" s="13">
        <v>0</v>
      </c>
      <c r="J549" s="13">
        <v>0</v>
      </c>
      <c r="K549" s="13">
        <v>0</v>
      </c>
      <c r="L549" s="13">
        <v>1129.3829000000001</v>
      </c>
      <c r="M549" s="13">
        <v>0</v>
      </c>
      <c r="N549" s="14">
        <v>0</v>
      </c>
    </row>
    <row r="550" spans="1:14" ht="12.75" outlineLevel="2" x14ac:dyDescent="0.2">
      <c r="A550" s="12">
        <v>5940000</v>
      </c>
      <c r="B550" s="12" t="s">
        <v>350</v>
      </c>
      <c r="C550" s="12" t="s">
        <v>319</v>
      </c>
      <c r="D550" s="12" t="s">
        <v>320</v>
      </c>
      <c r="E550" s="12" t="s">
        <v>252</v>
      </c>
      <c r="F550" s="13">
        <v>7045.4697699999997</v>
      </c>
      <c r="G550" s="13">
        <v>0</v>
      </c>
      <c r="H550" s="13">
        <v>7045.4697699999997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  <c r="N550" s="14">
        <v>0</v>
      </c>
    </row>
    <row r="551" spans="1:14" ht="12.75" outlineLevel="2" x14ac:dyDescent="0.2">
      <c r="A551" s="12">
        <v>5940000</v>
      </c>
      <c r="B551" s="12" t="s">
        <v>350</v>
      </c>
      <c r="C551" s="12" t="s">
        <v>319</v>
      </c>
      <c r="D551" s="12" t="s">
        <v>320</v>
      </c>
      <c r="E551" s="12" t="s">
        <v>322</v>
      </c>
      <c r="F551" s="13">
        <v>22.748670022748701</v>
      </c>
      <c r="G551" s="13">
        <v>0.72787175651294111</v>
      </c>
      <c r="H551" s="13">
        <v>6.2009169980307908</v>
      </c>
      <c r="I551" s="13">
        <v>1.4249829579050455</v>
      </c>
      <c r="J551" s="13">
        <v>2.2917639182504006</v>
      </c>
      <c r="K551" s="13">
        <v>10.958343647144275</v>
      </c>
      <c r="L551" s="13">
        <v>1.1447907449052475</v>
      </c>
      <c r="M551" s="13">
        <v>0</v>
      </c>
      <c r="N551" s="14">
        <v>0</v>
      </c>
    </row>
    <row r="552" spans="1:14" ht="12.75" outlineLevel="2" x14ac:dyDescent="0.2">
      <c r="A552" s="12">
        <v>5940000</v>
      </c>
      <c r="B552" s="12" t="s">
        <v>350</v>
      </c>
      <c r="C552" s="12" t="s">
        <v>319</v>
      </c>
      <c r="D552" s="12" t="s">
        <v>320</v>
      </c>
      <c r="E552" s="12" t="s">
        <v>274</v>
      </c>
      <c r="F552" s="13">
        <v>20952.398440000001</v>
      </c>
      <c r="G552" s="13">
        <v>0</v>
      </c>
      <c r="H552" s="13">
        <v>0</v>
      </c>
      <c r="I552" s="13">
        <v>0</v>
      </c>
      <c r="J552" s="13">
        <v>0</v>
      </c>
      <c r="K552" s="13">
        <v>20952.398440000001</v>
      </c>
      <c r="L552" s="13">
        <v>0</v>
      </c>
      <c r="M552" s="13">
        <v>0</v>
      </c>
      <c r="N552" s="14">
        <v>0</v>
      </c>
    </row>
    <row r="553" spans="1:14" ht="12.75" outlineLevel="2" x14ac:dyDescent="0.2">
      <c r="A553" s="12">
        <v>5940000</v>
      </c>
      <c r="B553" s="12" t="s">
        <v>350</v>
      </c>
      <c r="C553" s="12" t="s">
        <v>319</v>
      </c>
      <c r="D553" s="12" t="s">
        <v>320</v>
      </c>
      <c r="E553" s="12" t="s">
        <v>323</v>
      </c>
      <c r="F553" s="13">
        <v>1485.8329000000001</v>
      </c>
      <c r="G553" s="13">
        <v>0</v>
      </c>
      <c r="H553" s="13">
        <v>0</v>
      </c>
      <c r="I553" s="13">
        <v>1485.8329000000001</v>
      </c>
      <c r="J553" s="13">
        <v>0</v>
      </c>
      <c r="K553" s="13">
        <v>0</v>
      </c>
      <c r="L553" s="13">
        <v>0</v>
      </c>
      <c r="M553" s="13">
        <v>0</v>
      </c>
      <c r="N553" s="14">
        <v>0</v>
      </c>
    </row>
    <row r="554" spans="1:14" ht="12.75" outlineLevel="2" x14ac:dyDescent="0.2">
      <c r="A554" s="12">
        <v>5940000</v>
      </c>
      <c r="B554" s="12" t="s">
        <v>350</v>
      </c>
      <c r="C554" s="12" t="s">
        <v>319</v>
      </c>
      <c r="D554" s="12" t="s">
        <v>320</v>
      </c>
      <c r="E554" s="12" t="s">
        <v>324</v>
      </c>
      <c r="F554" s="13">
        <v>1993.1922400000001</v>
      </c>
      <c r="G554" s="13">
        <v>0</v>
      </c>
      <c r="H554" s="13">
        <v>0</v>
      </c>
      <c r="I554" s="13">
        <v>0</v>
      </c>
      <c r="J554" s="13">
        <v>1993.1922400000001</v>
      </c>
      <c r="K554" s="13">
        <v>0</v>
      </c>
      <c r="L554" s="13">
        <v>0</v>
      </c>
      <c r="M554" s="13">
        <v>0</v>
      </c>
      <c r="N554" s="14">
        <v>0</v>
      </c>
    </row>
    <row r="555" spans="1:14" ht="12.75" outlineLevel="2" x14ac:dyDescent="0.2">
      <c r="A555" s="12">
        <v>5940000</v>
      </c>
      <c r="B555" s="12" t="s">
        <v>350</v>
      </c>
      <c r="C555" s="12" t="s">
        <v>319</v>
      </c>
      <c r="D555" s="12" t="s">
        <v>320</v>
      </c>
      <c r="E555" s="12" t="s">
        <v>275</v>
      </c>
      <c r="F555" s="13">
        <v>253.24313000000001</v>
      </c>
      <c r="G555" s="13">
        <v>0</v>
      </c>
      <c r="H555" s="13">
        <v>0</v>
      </c>
      <c r="I555" s="13">
        <v>0</v>
      </c>
      <c r="J555" s="13">
        <v>253.24313000000001</v>
      </c>
      <c r="K555" s="13">
        <v>0</v>
      </c>
      <c r="L555" s="13">
        <v>0</v>
      </c>
      <c r="M555" s="13">
        <v>0</v>
      </c>
      <c r="N555" s="14">
        <v>0</v>
      </c>
    </row>
    <row r="556" spans="1:14" ht="13.5" outlineLevel="1" thickBot="1" x14ac:dyDescent="0.25">
      <c r="A556" s="15" t="s">
        <v>351</v>
      </c>
      <c r="B556" s="15"/>
      <c r="C556" s="15"/>
      <c r="D556" s="15"/>
      <c r="E556" s="15"/>
      <c r="F556" s="16">
        <f t="shared" ref="F556:N556" si="160">SUBTOTAL(9,F548:F555)</f>
        <v>33484.923380022752</v>
      </c>
      <c r="G556" s="16">
        <f t="shared" si="160"/>
        <v>603.38320175651302</v>
      </c>
      <c r="H556" s="16">
        <f t="shared" si="160"/>
        <v>7051.6706869980308</v>
      </c>
      <c r="I556" s="16">
        <f t="shared" si="160"/>
        <v>1487.2578829579052</v>
      </c>
      <c r="J556" s="16">
        <f t="shared" si="160"/>
        <v>2248.7271339182503</v>
      </c>
      <c r="K556" s="16">
        <f t="shared" si="160"/>
        <v>20963.356783647145</v>
      </c>
      <c r="L556" s="16">
        <f t="shared" si="160"/>
        <v>1130.5276907449054</v>
      </c>
      <c r="M556" s="16">
        <f t="shared" si="160"/>
        <v>0</v>
      </c>
      <c r="N556" s="17">
        <f t="shared" si="160"/>
        <v>0</v>
      </c>
    </row>
    <row r="557" spans="1:14" ht="12.75" outlineLevel="2" x14ac:dyDescent="0.2">
      <c r="A557" s="18">
        <v>5950000</v>
      </c>
      <c r="B557" s="18" t="s">
        <v>352</v>
      </c>
      <c r="C557" s="18" t="s">
        <v>319</v>
      </c>
      <c r="D557" s="18" t="s">
        <v>320</v>
      </c>
      <c r="E557" s="18" t="s">
        <v>322</v>
      </c>
      <c r="F557" s="19">
        <v>1077.1341710771301</v>
      </c>
      <c r="G557" s="13">
        <v>34.464236384720728</v>
      </c>
      <c r="H557" s="13">
        <v>293.60923447009219</v>
      </c>
      <c r="I557" s="13">
        <v>67.471981246692138</v>
      </c>
      <c r="J557" s="13">
        <v>108.51347467436911</v>
      </c>
      <c r="K557" s="13">
        <v>518.87017522085739</v>
      </c>
      <c r="L557" s="13">
        <v>54.205069080398509</v>
      </c>
      <c r="M557" s="13">
        <v>0</v>
      </c>
      <c r="N557" s="14">
        <v>0</v>
      </c>
    </row>
    <row r="558" spans="1:14" ht="13.5" outlineLevel="1" thickBot="1" x14ac:dyDescent="0.25">
      <c r="A558" s="15" t="s">
        <v>353</v>
      </c>
      <c r="B558" s="15"/>
      <c r="C558" s="15"/>
      <c r="D558" s="15"/>
      <c r="E558" s="15"/>
      <c r="F558" s="16">
        <f t="shared" ref="F558:N558" si="161">SUBTOTAL(9,F557:F557)</f>
        <v>1077.1341710771301</v>
      </c>
      <c r="G558" s="16">
        <f t="shared" si="161"/>
        <v>34.464236384720728</v>
      </c>
      <c r="H558" s="16">
        <f t="shared" si="161"/>
        <v>293.60923447009219</v>
      </c>
      <c r="I558" s="16">
        <f t="shared" si="161"/>
        <v>67.471981246692138</v>
      </c>
      <c r="J558" s="16">
        <f t="shared" si="161"/>
        <v>108.51347467436911</v>
      </c>
      <c r="K558" s="16">
        <f t="shared" si="161"/>
        <v>518.87017522085739</v>
      </c>
      <c r="L558" s="16">
        <f t="shared" si="161"/>
        <v>54.205069080398509</v>
      </c>
      <c r="M558" s="16">
        <f t="shared" si="161"/>
        <v>0</v>
      </c>
      <c r="N558" s="17">
        <f t="shared" si="161"/>
        <v>0</v>
      </c>
    </row>
    <row r="559" spans="1:14" ht="12.75" outlineLevel="2" x14ac:dyDescent="0.2">
      <c r="A559" s="18">
        <v>5960000</v>
      </c>
      <c r="B559" s="18" t="s">
        <v>354</v>
      </c>
      <c r="C559" s="18" t="s">
        <v>319</v>
      </c>
      <c r="D559" s="18" t="s">
        <v>320</v>
      </c>
      <c r="E559" s="18" t="s">
        <v>321</v>
      </c>
      <c r="F559" s="19">
        <v>77.379320000000007</v>
      </c>
      <c r="G559" s="13">
        <v>77.379320000000007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4">
        <v>0</v>
      </c>
    </row>
    <row r="560" spans="1:14" ht="12.75" outlineLevel="2" x14ac:dyDescent="0.2">
      <c r="A560" s="12">
        <v>5960000</v>
      </c>
      <c r="B560" s="12" t="s">
        <v>354</v>
      </c>
      <c r="C560" s="12" t="s">
        <v>319</v>
      </c>
      <c r="D560" s="12" t="s">
        <v>320</v>
      </c>
      <c r="E560" s="12" t="s">
        <v>271</v>
      </c>
      <c r="F560" s="13">
        <v>60.018639999999998</v>
      </c>
      <c r="G560" s="13">
        <v>0</v>
      </c>
      <c r="H560" s="13">
        <v>0</v>
      </c>
      <c r="I560" s="13">
        <v>0</v>
      </c>
      <c r="J560" s="13">
        <v>0</v>
      </c>
      <c r="K560" s="13">
        <v>0</v>
      </c>
      <c r="L560" s="13">
        <v>60.018639999999998</v>
      </c>
      <c r="M560" s="13">
        <v>0</v>
      </c>
      <c r="N560" s="14">
        <v>0</v>
      </c>
    </row>
    <row r="561" spans="1:14" ht="12.75" outlineLevel="2" x14ac:dyDescent="0.2">
      <c r="A561" s="12">
        <v>5960000</v>
      </c>
      <c r="B561" s="12" t="s">
        <v>354</v>
      </c>
      <c r="C561" s="12" t="s">
        <v>319</v>
      </c>
      <c r="D561" s="12" t="s">
        <v>320</v>
      </c>
      <c r="E561" s="12" t="s">
        <v>252</v>
      </c>
      <c r="F561" s="13">
        <v>810.4905</v>
      </c>
      <c r="G561" s="13">
        <v>0</v>
      </c>
      <c r="H561" s="13">
        <v>810.4905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14">
        <v>0</v>
      </c>
    </row>
    <row r="562" spans="1:14" ht="12.75" outlineLevel="2" x14ac:dyDescent="0.2">
      <c r="A562" s="12">
        <v>5960000</v>
      </c>
      <c r="B562" s="12" t="s">
        <v>354</v>
      </c>
      <c r="C562" s="12" t="s">
        <v>319</v>
      </c>
      <c r="D562" s="12" t="s">
        <v>320</v>
      </c>
      <c r="E562" s="12" t="s">
        <v>274</v>
      </c>
      <c r="F562" s="13">
        <v>892.88742999999999</v>
      </c>
      <c r="G562" s="13">
        <v>0</v>
      </c>
      <c r="H562" s="13">
        <v>0</v>
      </c>
      <c r="I562" s="13">
        <v>0</v>
      </c>
      <c r="J562" s="13">
        <v>0</v>
      </c>
      <c r="K562" s="13">
        <v>892.88742999999999</v>
      </c>
      <c r="L562" s="13">
        <v>0</v>
      </c>
      <c r="M562" s="13">
        <v>0</v>
      </c>
      <c r="N562" s="14">
        <v>0</v>
      </c>
    </row>
    <row r="563" spans="1:14" ht="12.75" outlineLevel="2" x14ac:dyDescent="0.2">
      <c r="A563" s="12">
        <v>5960000</v>
      </c>
      <c r="B563" s="12" t="s">
        <v>354</v>
      </c>
      <c r="C563" s="12" t="s">
        <v>319</v>
      </c>
      <c r="D563" s="12" t="s">
        <v>320</v>
      </c>
      <c r="E563" s="12" t="s">
        <v>323</v>
      </c>
      <c r="F563" s="13">
        <v>59.079090000000001</v>
      </c>
      <c r="G563" s="13">
        <v>0</v>
      </c>
      <c r="H563" s="13">
        <v>0</v>
      </c>
      <c r="I563" s="13">
        <v>59.079090000000001</v>
      </c>
      <c r="J563" s="13">
        <v>0</v>
      </c>
      <c r="K563" s="13">
        <v>0</v>
      </c>
      <c r="L563" s="13">
        <v>0</v>
      </c>
      <c r="M563" s="13">
        <v>0</v>
      </c>
      <c r="N563" s="14">
        <v>0</v>
      </c>
    </row>
    <row r="564" spans="1:14" ht="12.75" outlineLevel="2" x14ac:dyDescent="0.2">
      <c r="A564" s="12">
        <v>5960000</v>
      </c>
      <c r="B564" s="12" t="s">
        <v>354</v>
      </c>
      <c r="C564" s="12" t="s">
        <v>319</v>
      </c>
      <c r="D564" s="12" t="s">
        <v>320</v>
      </c>
      <c r="E564" s="12" t="s">
        <v>324</v>
      </c>
      <c r="F564" s="13">
        <v>343.16906</v>
      </c>
      <c r="G564" s="13">
        <v>0</v>
      </c>
      <c r="H564" s="13">
        <v>0</v>
      </c>
      <c r="I564" s="13">
        <v>0</v>
      </c>
      <c r="J564" s="13">
        <v>343.16906</v>
      </c>
      <c r="K564" s="13">
        <v>0</v>
      </c>
      <c r="L564" s="13">
        <v>0</v>
      </c>
      <c r="M564" s="13">
        <v>0</v>
      </c>
      <c r="N564" s="14">
        <v>0</v>
      </c>
    </row>
    <row r="565" spans="1:14" ht="12.75" outlineLevel="2" x14ac:dyDescent="0.2">
      <c r="A565" s="12">
        <v>5960000</v>
      </c>
      <c r="B565" s="12" t="s">
        <v>354</v>
      </c>
      <c r="C565" s="12" t="s">
        <v>319</v>
      </c>
      <c r="D565" s="12" t="s">
        <v>320</v>
      </c>
      <c r="E565" s="12" t="s">
        <v>275</v>
      </c>
      <c r="F565" s="13">
        <v>124.01976000000001</v>
      </c>
      <c r="G565" s="13">
        <v>0</v>
      </c>
      <c r="H565" s="13">
        <v>0</v>
      </c>
      <c r="I565" s="13">
        <v>0</v>
      </c>
      <c r="J565" s="13">
        <v>124.01976000000001</v>
      </c>
      <c r="K565" s="13">
        <v>0</v>
      </c>
      <c r="L565" s="13">
        <v>0</v>
      </c>
      <c r="M565" s="13">
        <v>0</v>
      </c>
      <c r="N565" s="14">
        <v>0</v>
      </c>
    </row>
    <row r="566" spans="1:14" ht="13.5" outlineLevel="1" thickBot="1" x14ac:dyDescent="0.25">
      <c r="A566" s="15" t="s">
        <v>355</v>
      </c>
      <c r="B566" s="15"/>
      <c r="C566" s="15"/>
      <c r="D566" s="15"/>
      <c r="E566" s="15"/>
      <c r="F566" s="16">
        <f t="shared" ref="F566:N566" si="162">SUBTOTAL(9,F559:F565)</f>
        <v>2367.0437999999999</v>
      </c>
      <c r="G566" s="16">
        <f t="shared" si="162"/>
        <v>77.379320000000007</v>
      </c>
      <c r="H566" s="16">
        <f t="shared" si="162"/>
        <v>810.4905</v>
      </c>
      <c r="I566" s="16">
        <f t="shared" si="162"/>
        <v>59.079090000000001</v>
      </c>
      <c r="J566" s="16">
        <f t="shared" si="162"/>
        <v>467.18882000000002</v>
      </c>
      <c r="K566" s="16">
        <f t="shared" si="162"/>
        <v>892.88742999999999</v>
      </c>
      <c r="L566" s="16">
        <f t="shared" si="162"/>
        <v>60.018639999999998</v>
      </c>
      <c r="M566" s="16">
        <f t="shared" si="162"/>
        <v>0</v>
      </c>
      <c r="N566" s="17">
        <f t="shared" si="162"/>
        <v>0</v>
      </c>
    </row>
    <row r="567" spans="1:14" ht="12.75" outlineLevel="2" x14ac:dyDescent="0.2">
      <c r="A567" s="18">
        <v>5970000</v>
      </c>
      <c r="B567" s="18" t="s">
        <v>356</v>
      </c>
      <c r="C567" s="18" t="s">
        <v>319</v>
      </c>
      <c r="D567" s="18" t="s">
        <v>320</v>
      </c>
      <c r="E567" s="18" t="s">
        <v>321</v>
      </c>
      <c r="F567" s="19">
        <v>15.272869999999999</v>
      </c>
      <c r="G567" s="13">
        <v>15.272869999999999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  <c r="N567" s="14">
        <v>0</v>
      </c>
    </row>
    <row r="568" spans="1:14" ht="12.75" outlineLevel="2" x14ac:dyDescent="0.2">
      <c r="A568" s="12">
        <v>5970000</v>
      </c>
      <c r="B568" s="12" t="s">
        <v>356</v>
      </c>
      <c r="C568" s="12" t="s">
        <v>319</v>
      </c>
      <c r="D568" s="12" t="s">
        <v>320</v>
      </c>
      <c r="E568" s="12" t="s">
        <v>271</v>
      </c>
      <c r="F568" s="13">
        <v>40.45176</v>
      </c>
      <c r="G568" s="13">
        <v>0</v>
      </c>
      <c r="H568" s="13">
        <v>0</v>
      </c>
      <c r="I568" s="13">
        <v>0</v>
      </c>
      <c r="J568" s="13">
        <v>0</v>
      </c>
      <c r="K568" s="13">
        <v>0</v>
      </c>
      <c r="L568" s="13">
        <v>40.45176</v>
      </c>
      <c r="M568" s="13">
        <v>0</v>
      </c>
      <c r="N568" s="14">
        <v>0</v>
      </c>
    </row>
    <row r="569" spans="1:14" ht="12.75" outlineLevel="2" x14ac:dyDescent="0.2">
      <c r="A569" s="12">
        <v>5970000</v>
      </c>
      <c r="B569" s="12" t="s">
        <v>356</v>
      </c>
      <c r="C569" s="12" t="s">
        <v>319</v>
      </c>
      <c r="D569" s="12" t="s">
        <v>320</v>
      </c>
      <c r="E569" s="12" t="s">
        <v>252</v>
      </c>
      <c r="F569" s="13">
        <v>194.18302</v>
      </c>
      <c r="G569" s="13">
        <v>0</v>
      </c>
      <c r="H569" s="13">
        <v>194.18302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  <c r="N569" s="14">
        <v>0</v>
      </c>
    </row>
    <row r="570" spans="1:14" ht="12.75" outlineLevel="2" x14ac:dyDescent="0.2">
      <c r="A570" s="12">
        <v>5970000</v>
      </c>
      <c r="B570" s="12" t="s">
        <v>356</v>
      </c>
      <c r="C570" s="12" t="s">
        <v>319</v>
      </c>
      <c r="D570" s="12" t="s">
        <v>320</v>
      </c>
      <c r="E570" s="12" t="s">
        <v>322</v>
      </c>
      <c r="F570" s="13">
        <v>-154.88974015489001</v>
      </c>
      <c r="G570" s="13">
        <v>-4.9558882835626346</v>
      </c>
      <c r="H570" s="13">
        <v>-42.220420867970304</v>
      </c>
      <c r="I570" s="13">
        <v>-9.7023359982954389</v>
      </c>
      <c r="J570" s="13">
        <v>-15.604020693921267</v>
      </c>
      <c r="K570" s="13">
        <v>-74.612493756198901</v>
      </c>
      <c r="L570" s="13">
        <v>-7.7945805549414615</v>
      </c>
      <c r="M570" s="13">
        <v>0</v>
      </c>
      <c r="N570" s="14">
        <v>0</v>
      </c>
    </row>
    <row r="571" spans="1:14" ht="12.75" outlineLevel="2" x14ac:dyDescent="0.2">
      <c r="A571" s="12">
        <v>5970000</v>
      </c>
      <c r="B571" s="12" t="s">
        <v>356</v>
      </c>
      <c r="C571" s="12" t="s">
        <v>319</v>
      </c>
      <c r="D571" s="12" t="s">
        <v>320</v>
      </c>
      <c r="E571" s="12" t="s">
        <v>274</v>
      </c>
      <c r="F571" s="13">
        <v>384.14706000000001</v>
      </c>
      <c r="G571" s="13">
        <v>0</v>
      </c>
      <c r="H571" s="13">
        <v>0</v>
      </c>
      <c r="I571" s="13">
        <v>0</v>
      </c>
      <c r="J571" s="13">
        <v>0</v>
      </c>
      <c r="K571" s="13">
        <v>384.14706000000001</v>
      </c>
      <c r="L571" s="13">
        <v>0</v>
      </c>
      <c r="M571" s="13">
        <v>0</v>
      </c>
      <c r="N571" s="14">
        <v>0</v>
      </c>
    </row>
    <row r="572" spans="1:14" ht="12.75" outlineLevel="2" x14ac:dyDescent="0.2">
      <c r="A572" s="12">
        <v>5970000</v>
      </c>
      <c r="B572" s="12" t="s">
        <v>356</v>
      </c>
      <c r="C572" s="12" t="s">
        <v>319</v>
      </c>
      <c r="D572" s="12" t="s">
        <v>320</v>
      </c>
      <c r="E572" s="12" t="s">
        <v>323</v>
      </c>
      <c r="F572" s="13">
        <v>23.652819999999998</v>
      </c>
      <c r="G572" s="13">
        <v>0</v>
      </c>
      <c r="H572" s="13">
        <v>0</v>
      </c>
      <c r="I572" s="13">
        <v>23.652819999999998</v>
      </c>
      <c r="J572" s="13">
        <v>0</v>
      </c>
      <c r="K572" s="13">
        <v>0</v>
      </c>
      <c r="L572" s="13">
        <v>0</v>
      </c>
      <c r="M572" s="13">
        <v>0</v>
      </c>
      <c r="N572" s="14">
        <v>0</v>
      </c>
    </row>
    <row r="573" spans="1:14" ht="12.75" outlineLevel="2" x14ac:dyDescent="0.2">
      <c r="A573" s="12">
        <v>5970000</v>
      </c>
      <c r="B573" s="12" t="s">
        <v>356</v>
      </c>
      <c r="C573" s="12" t="s">
        <v>319</v>
      </c>
      <c r="D573" s="12" t="s">
        <v>320</v>
      </c>
      <c r="E573" s="12" t="s">
        <v>324</v>
      </c>
      <c r="F573" s="13">
        <v>31.511479999999999</v>
      </c>
      <c r="G573" s="13">
        <v>0</v>
      </c>
      <c r="H573" s="13">
        <v>0</v>
      </c>
      <c r="I573" s="13">
        <v>0</v>
      </c>
      <c r="J573" s="13">
        <v>31.511479999999999</v>
      </c>
      <c r="K573" s="13">
        <v>0</v>
      </c>
      <c r="L573" s="13">
        <v>0</v>
      </c>
      <c r="M573" s="13">
        <v>0</v>
      </c>
      <c r="N573" s="14">
        <v>0</v>
      </c>
    </row>
    <row r="574" spans="1:14" ht="12.75" outlineLevel="2" x14ac:dyDescent="0.2">
      <c r="A574" s="12">
        <v>5970000</v>
      </c>
      <c r="B574" s="12" t="s">
        <v>356</v>
      </c>
      <c r="C574" s="12" t="s">
        <v>319</v>
      </c>
      <c r="D574" s="12" t="s">
        <v>320</v>
      </c>
      <c r="E574" s="12" t="s">
        <v>275</v>
      </c>
      <c r="F574" s="13">
        <v>14.22105</v>
      </c>
      <c r="G574" s="13">
        <v>0</v>
      </c>
      <c r="H574" s="13">
        <v>0</v>
      </c>
      <c r="I574" s="13">
        <v>0</v>
      </c>
      <c r="J574" s="13">
        <v>14.22105</v>
      </c>
      <c r="K574" s="13">
        <v>0</v>
      </c>
      <c r="L574" s="13">
        <v>0</v>
      </c>
      <c r="M574" s="13">
        <v>0</v>
      </c>
      <c r="N574" s="14">
        <v>0</v>
      </c>
    </row>
    <row r="575" spans="1:14" ht="13.5" outlineLevel="1" thickBot="1" x14ac:dyDescent="0.25">
      <c r="A575" s="15" t="s">
        <v>357</v>
      </c>
      <c r="B575" s="15"/>
      <c r="C575" s="15"/>
      <c r="D575" s="15"/>
      <c r="E575" s="15"/>
      <c r="F575" s="16">
        <f t="shared" ref="F575:N575" si="163">SUBTOTAL(9,F567:F574)</f>
        <v>548.55031984511004</v>
      </c>
      <c r="G575" s="16">
        <f t="shared" si="163"/>
        <v>10.316981716437365</v>
      </c>
      <c r="H575" s="16">
        <f t="shared" si="163"/>
        <v>151.96259913202971</v>
      </c>
      <c r="I575" s="16">
        <f t="shared" si="163"/>
        <v>13.950484001704559</v>
      </c>
      <c r="J575" s="16">
        <f t="shared" si="163"/>
        <v>30.128509306078733</v>
      </c>
      <c r="K575" s="16">
        <f t="shared" si="163"/>
        <v>309.53456624380112</v>
      </c>
      <c r="L575" s="16">
        <f t="shared" si="163"/>
        <v>32.657179445058539</v>
      </c>
      <c r="M575" s="16">
        <f t="shared" si="163"/>
        <v>0</v>
      </c>
      <c r="N575" s="17">
        <f t="shared" si="163"/>
        <v>0</v>
      </c>
    </row>
    <row r="576" spans="1:14" ht="12.75" outlineLevel="2" x14ac:dyDescent="0.2">
      <c r="A576" s="18">
        <v>5980000</v>
      </c>
      <c r="B576" s="18" t="s">
        <v>358</v>
      </c>
      <c r="C576" s="18" t="s">
        <v>319</v>
      </c>
      <c r="D576" s="18" t="s">
        <v>320</v>
      </c>
      <c r="E576" s="18" t="s">
        <v>321</v>
      </c>
      <c r="F576" s="19">
        <v>111.35823000000001</v>
      </c>
      <c r="G576" s="13">
        <v>111.35823000000001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  <c r="N576" s="14">
        <v>0</v>
      </c>
    </row>
    <row r="577" spans="1:14" ht="12.75" outlineLevel="2" x14ac:dyDescent="0.2">
      <c r="A577" s="12">
        <v>5980000</v>
      </c>
      <c r="B577" s="12" t="s">
        <v>358</v>
      </c>
      <c r="C577" s="12" t="s">
        <v>319</v>
      </c>
      <c r="D577" s="12" t="s">
        <v>320</v>
      </c>
      <c r="E577" s="12" t="s">
        <v>271</v>
      </c>
      <c r="F577" s="13">
        <v>98.616320000000002</v>
      </c>
      <c r="G577" s="13">
        <v>0</v>
      </c>
      <c r="H577" s="13">
        <v>0</v>
      </c>
      <c r="I577" s="13">
        <v>0</v>
      </c>
      <c r="J577" s="13">
        <v>0</v>
      </c>
      <c r="K577" s="13">
        <v>0</v>
      </c>
      <c r="L577" s="13">
        <v>98.616320000000002</v>
      </c>
      <c r="M577" s="13">
        <v>0</v>
      </c>
      <c r="N577" s="14">
        <v>0</v>
      </c>
    </row>
    <row r="578" spans="1:14" ht="12.75" outlineLevel="2" x14ac:dyDescent="0.2">
      <c r="A578" s="12">
        <v>5980000</v>
      </c>
      <c r="B578" s="12" t="s">
        <v>358</v>
      </c>
      <c r="C578" s="12" t="s">
        <v>319</v>
      </c>
      <c r="D578" s="12" t="s">
        <v>320</v>
      </c>
      <c r="E578" s="12" t="s">
        <v>252</v>
      </c>
      <c r="F578" s="13">
        <v>42.232140000000001</v>
      </c>
      <c r="G578" s="13">
        <v>0</v>
      </c>
      <c r="H578" s="13">
        <v>42.232140000000001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4">
        <v>0</v>
      </c>
    </row>
    <row r="579" spans="1:14" ht="12.75" outlineLevel="2" x14ac:dyDescent="0.2">
      <c r="A579" s="12">
        <v>5980000</v>
      </c>
      <c r="B579" s="12" t="s">
        <v>358</v>
      </c>
      <c r="C579" s="12" t="s">
        <v>319</v>
      </c>
      <c r="D579" s="12" t="s">
        <v>320</v>
      </c>
      <c r="E579" s="12" t="s">
        <v>322</v>
      </c>
      <c r="F579" s="13">
        <v>8796.3662887963692</v>
      </c>
      <c r="G579" s="13">
        <v>281.4505892060854</v>
      </c>
      <c r="H579" s="13">
        <v>2397.7462061103711</v>
      </c>
      <c r="I579" s="13">
        <v>551.00680789209162</v>
      </c>
      <c r="J579" s="13">
        <v>886.17026191942114</v>
      </c>
      <c r="K579" s="13">
        <v>4237.3292391331897</v>
      </c>
      <c r="L579" s="13">
        <v>442.66318453520978</v>
      </c>
      <c r="M579" s="13">
        <v>0</v>
      </c>
      <c r="N579" s="14">
        <v>0</v>
      </c>
    </row>
    <row r="580" spans="1:14" ht="12.75" outlineLevel="2" x14ac:dyDescent="0.2">
      <c r="A580" s="12">
        <v>5980000</v>
      </c>
      <c r="B580" s="12" t="s">
        <v>358</v>
      </c>
      <c r="C580" s="12" t="s">
        <v>319</v>
      </c>
      <c r="D580" s="12" t="s">
        <v>320</v>
      </c>
      <c r="E580" s="12" t="s">
        <v>274</v>
      </c>
      <c r="F580" s="13">
        <v>694.08722</v>
      </c>
      <c r="G580" s="13">
        <v>0</v>
      </c>
      <c r="H580" s="13">
        <v>0</v>
      </c>
      <c r="I580" s="13">
        <v>0</v>
      </c>
      <c r="J580" s="13">
        <v>0</v>
      </c>
      <c r="K580" s="13">
        <v>694.08722</v>
      </c>
      <c r="L580" s="13">
        <v>0</v>
      </c>
      <c r="M580" s="13">
        <v>0</v>
      </c>
      <c r="N580" s="14">
        <v>0</v>
      </c>
    </row>
    <row r="581" spans="1:14" ht="12.75" outlineLevel="2" x14ac:dyDescent="0.2">
      <c r="A581" s="12">
        <v>5980000</v>
      </c>
      <c r="B581" s="12" t="s">
        <v>358</v>
      </c>
      <c r="C581" s="12" t="s">
        <v>319</v>
      </c>
      <c r="D581" s="12" t="s">
        <v>320</v>
      </c>
      <c r="E581" s="12" t="s">
        <v>323</v>
      </c>
      <c r="F581" s="13">
        <v>134.67651000000001</v>
      </c>
      <c r="G581" s="13">
        <v>0</v>
      </c>
      <c r="H581" s="13">
        <v>0</v>
      </c>
      <c r="I581" s="13">
        <v>134.67651000000001</v>
      </c>
      <c r="J581" s="13">
        <v>0</v>
      </c>
      <c r="K581" s="13">
        <v>0</v>
      </c>
      <c r="L581" s="13">
        <v>0</v>
      </c>
      <c r="M581" s="13">
        <v>0</v>
      </c>
      <c r="N581" s="14">
        <v>0</v>
      </c>
    </row>
    <row r="582" spans="1:14" ht="12.75" outlineLevel="2" x14ac:dyDescent="0.2">
      <c r="A582" s="12">
        <v>5980000</v>
      </c>
      <c r="B582" s="12" t="s">
        <v>358</v>
      </c>
      <c r="C582" s="12" t="s">
        <v>319</v>
      </c>
      <c r="D582" s="12" t="s">
        <v>320</v>
      </c>
      <c r="E582" s="12" t="s">
        <v>324</v>
      </c>
      <c r="F582" s="13">
        <v>203.94970000000001</v>
      </c>
      <c r="G582" s="13">
        <v>0</v>
      </c>
      <c r="H582" s="13">
        <v>0</v>
      </c>
      <c r="I582" s="13">
        <v>0</v>
      </c>
      <c r="J582" s="13">
        <v>203.94970000000001</v>
      </c>
      <c r="K582" s="13">
        <v>0</v>
      </c>
      <c r="L582" s="13">
        <v>0</v>
      </c>
      <c r="M582" s="13">
        <v>0</v>
      </c>
      <c r="N582" s="14">
        <v>0</v>
      </c>
    </row>
    <row r="583" spans="1:14" ht="13.5" outlineLevel="1" thickBot="1" x14ac:dyDescent="0.25">
      <c r="A583" s="15" t="s">
        <v>359</v>
      </c>
      <c r="B583" s="15"/>
      <c r="C583" s="15"/>
      <c r="D583" s="15"/>
      <c r="E583" s="15"/>
      <c r="F583" s="16">
        <f t="shared" ref="F583:N583" si="164">SUBTOTAL(9,F576:F582)</f>
        <v>10081.286408796368</v>
      </c>
      <c r="G583" s="16">
        <f t="shared" si="164"/>
        <v>392.80881920608539</v>
      </c>
      <c r="H583" s="16">
        <f t="shared" si="164"/>
        <v>2439.9783461103711</v>
      </c>
      <c r="I583" s="16">
        <f t="shared" si="164"/>
        <v>685.68331789209162</v>
      </c>
      <c r="J583" s="16">
        <f t="shared" si="164"/>
        <v>1090.1199619194213</v>
      </c>
      <c r="K583" s="16">
        <f t="shared" si="164"/>
        <v>4931.4164591331901</v>
      </c>
      <c r="L583" s="16">
        <f t="shared" si="164"/>
        <v>541.27950453520975</v>
      </c>
      <c r="M583" s="16">
        <f t="shared" si="164"/>
        <v>0</v>
      </c>
      <c r="N583" s="17">
        <f t="shared" si="164"/>
        <v>0</v>
      </c>
    </row>
    <row r="584" spans="1:14" ht="12.75" outlineLevel="2" x14ac:dyDescent="0.2">
      <c r="A584" s="18">
        <v>9010000</v>
      </c>
      <c r="B584" s="18" t="s">
        <v>360</v>
      </c>
      <c r="C584" s="18" t="s">
        <v>361</v>
      </c>
      <c r="D584" s="18" t="s">
        <v>362</v>
      </c>
      <c r="E584" s="18" t="s">
        <v>363</v>
      </c>
      <c r="F584" s="19">
        <v>2325.4478523254502</v>
      </c>
      <c r="G584" s="13">
        <v>53.336434631805055</v>
      </c>
      <c r="H584" s="13">
        <v>713.51599657115298</v>
      </c>
      <c r="I584" s="13">
        <v>156.80451092761567</v>
      </c>
      <c r="J584" s="13">
        <v>166.52460348793815</v>
      </c>
      <c r="K584" s="13">
        <v>1136.6187731668595</v>
      </c>
      <c r="L584" s="13">
        <v>98.64753354007884</v>
      </c>
      <c r="M584" s="13">
        <v>0</v>
      </c>
      <c r="N584" s="14">
        <v>0</v>
      </c>
    </row>
    <row r="585" spans="1:14" ht="12.75" outlineLevel="2" x14ac:dyDescent="0.2">
      <c r="A585" s="12">
        <v>9010000</v>
      </c>
      <c r="B585" s="12" t="s">
        <v>360</v>
      </c>
      <c r="C585" s="12" t="s">
        <v>361</v>
      </c>
      <c r="D585" s="12" t="s">
        <v>362</v>
      </c>
      <c r="E585" s="12" t="s">
        <v>324</v>
      </c>
      <c r="F585" s="13">
        <v>1.04609</v>
      </c>
      <c r="G585" s="13">
        <v>0</v>
      </c>
      <c r="H585" s="13">
        <v>0</v>
      </c>
      <c r="I585" s="13">
        <v>0</v>
      </c>
      <c r="J585" s="13">
        <v>1.04609</v>
      </c>
      <c r="K585" s="13">
        <v>0</v>
      </c>
      <c r="L585" s="13">
        <v>0</v>
      </c>
      <c r="M585" s="13">
        <v>0</v>
      </c>
      <c r="N585" s="14">
        <v>0</v>
      </c>
    </row>
    <row r="586" spans="1:14" ht="13.5" outlineLevel="1" thickBot="1" x14ac:dyDescent="0.25">
      <c r="A586" s="15" t="s">
        <v>364</v>
      </c>
      <c r="B586" s="15"/>
      <c r="C586" s="15"/>
      <c r="D586" s="15"/>
      <c r="E586" s="15"/>
      <c r="F586" s="16">
        <f t="shared" ref="F586:N586" si="165">SUBTOTAL(9,F584:F585)</f>
        <v>2326.49394232545</v>
      </c>
      <c r="G586" s="16">
        <f t="shared" si="165"/>
        <v>53.336434631805055</v>
      </c>
      <c r="H586" s="16">
        <f t="shared" si="165"/>
        <v>713.51599657115298</v>
      </c>
      <c r="I586" s="16">
        <f t="shared" si="165"/>
        <v>156.80451092761567</v>
      </c>
      <c r="J586" s="16">
        <f t="shared" si="165"/>
        <v>167.57069348793814</v>
      </c>
      <c r="K586" s="16">
        <f t="shared" si="165"/>
        <v>1136.6187731668595</v>
      </c>
      <c r="L586" s="16">
        <f t="shared" si="165"/>
        <v>98.64753354007884</v>
      </c>
      <c r="M586" s="16">
        <f t="shared" si="165"/>
        <v>0</v>
      </c>
      <c r="N586" s="17">
        <f t="shared" si="165"/>
        <v>0</v>
      </c>
    </row>
    <row r="587" spans="1:14" ht="12.75" outlineLevel="2" x14ac:dyDescent="0.2">
      <c r="A587" s="18">
        <v>9020000</v>
      </c>
      <c r="B587" s="18" t="s">
        <v>365</v>
      </c>
      <c r="C587" s="18" t="s">
        <v>361</v>
      </c>
      <c r="D587" s="18" t="s">
        <v>362</v>
      </c>
      <c r="E587" s="18" t="s">
        <v>321</v>
      </c>
      <c r="F587" s="19">
        <v>407.84674000000001</v>
      </c>
      <c r="G587" s="13">
        <v>407.84674000000001</v>
      </c>
      <c r="H587" s="13">
        <v>0</v>
      </c>
      <c r="I587" s="13">
        <v>0</v>
      </c>
      <c r="J587" s="13">
        <v>0</v>
      </c>
      <c r="K587" s="13">
        <v>0</v>
      </c>
      <c r="L587" s="13">
        <v>0</v>
      </c>
      <c r="M587" s="13">
        <v>0</v>
      </c>
      <c r="N587" s="14">
        <v>0</v>
      </c>
    </row>
    <row r="588" spans="1:14" ht="12.75" outlineLevel="2" x14ac:dyDescent="0.2">
      <c r="A588" s="12">
        <v>9020000</v>
      </c>
      <c r="B588" s="12" t="s">
        <v>365</v>
      </c>
      <c r="C588" s="12" t="s">
        <v>361</v>
      </c>
      <c r="D588" s="12" t="s">
        <v>362</v>
      </c>
      <c r="E588" s="12" t="s">
        <v>363</v>
      </c>
      <c r="F588" s="13">
        <v>498.419180498419</v>
      </c>
      <c r="G588" s="13">
        <v>11.431734327350252</v>
      </c>
      <c r="H588" s="13">
        <v>152.92970682093619</v>
      </c>
      <c r="I588" s="13">
        <v>33.608311515927191</v>
      </c>
      <c r="J588" s="13">
        <v>35.691643792520722</v>
      </c>
      <c r="K588" s="13">
        <v>243.61440610006858</v>
      </c>
      <c r="L588" s="13">
        <v>21.143377941616073</v>
      </c>
      <c r="M588" s="13">
        <v>0</v>
      </c>
      <c r="N588" s="14">
        <v>0</v>
      </c>
    </row>
    <row r="589" spans="1:14" ht="12.75" outlineLevel="2" x14ac:dyDescent="0.2">
      <c r="A589" s="12">
        <v>9020000</v>
      </c>
      <c r="B589" s="12" t="s">
        <v>365</v>
      </c>
      <c r="C589" s="12" t="s">
        <v>361</v>
      </c>
      <c r="D589" s="12" t="s">
        <v>362</v>
      </c>
      <c r="E589" s="12" t="s">
        <v>271</v>
      </c>
      <c r="F589" s="13">
        <v>2127.3311899999999</v>
      </c>
      <c r="G589" s="13">
        <v>0</v>
      </c>
      <c r="H589" s="13">
        <v>0</v>
      </c>
      <c r="I589" s="13">
        <v>0</v>
      </c>
      <c r="J589" s="13">
        <v>0</v>
      </c>
      <c r="K589" s="13">
        <v>0</v>
      </c>
      <c r="L589" s="13">
        <v>2127.3311899999999</v>
      </c>
      <c r="M589" s="13">
        <v>0</v>
      </c>
      <c r="N589" s="14">
        <v>0</v>
      </c>
    </row>
    <row r="590" spans="1:14" ht="12.75" outlineLevel="2" x14ac:dyDescent="0.2">
      <c r="A590" s="12">
        <v>9020000</v>
      </c>
      <c r="B590" s="12" t="s">
        <v>365</v>
      </c>
      <c r="C590" s="12" t="s">
        <v>361</v>
      </c>
      <c r="D590" s="12" t="s">
        <v>362</v>
      </c>
      <c r="E590" s="12" t="s">
        <v>252</v>
      </c>
      <c r="F590" s="13">
        <v>2209.8235100000002</v>
      </c>
      <c r="G590" s="13">
        <v>0</v>
      </c>
      <c r="H590" s="13">
        <v>2209.8235100000002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  <c r="N590" s="14">
        <v>0</v>
      </c>
    </row>
    <row r="591" spans="1:14" ht="12.75" outlineLevel="2" x14ac:dyDescent="0.2">
      <c r="A591" s="12">
        <v>9020000</v>
      </c>
      <c r="B591" s="12" t="s">
        <v>365</v>
      </c>
      <c r="C591" s="12" t="s">
        <v>361</v>
      </c>
      <c r="D591" s="12" t="s">
        <v>362</v>
      </c>
      <c r="E591" s="12" t="s">
        <v>274</v>
      </c>
      <c r="F591" s="13">
        <v>6625.4873799999996</v>
      </c>
      <c r="G591" s="13">
        <v>0</v>
      </c>
      <c r="H591" s="13">
        <v>0</v>
      </c>
      <c r="I591" s="13">
        <v>0</v>
      </c>
      <c r="J591" s="13">
        <v>0</v>
      </c>
      <c r="K591" s="13">
        <v>6625.4873799999996</v>
      </c>
      <c r="L591" s="13">
        <v>0</v>
      </c>
      <c r="M591" s="13">
        <v>0</v>
      </c>
      <c r="N591" s="14">
        <v>0</v>
      </c>
    </row>
    <row r="592" spans="1:14" ht="12.75" outlineLevel="2" x14ac:dyDescent="0.2">
      <c r="A592" s="12">
        <v>9020000</v>
      </c>
      <c r="B592" s="12" t="s">
        <v>365</v>
      </c>
      <c r="C592" s="12" t="s">
        <v>361</v>
      </c>
      <c r="D592" s="12" t="s">
        <v>362</v>
      </c>
      <c r="E592" s="12" t="s">
        <v>323</v>
      </c>
      <c r="F592" s="13">
        <v>1156.2878499999999</v>
      </c>
      <c r="G592" s="13">
        <v>0</v>
      </c>
      <c r="H592" s="13">
        <v>0</v>
      </c>
      <c r="I592" s="13">
        <v>1156.2878499999999</v>
      </c>
      <c r="J592" s="13">
        <v>0</v>
      </c>
      <c r="K592" s="13">
        <v>0</v>
      </c>
      <c r="L592" s="13">
        <v>0</v>
      </c>
      <c r="M592" s="13">
        <v>0</v>
      </c>
      <c r="N592" s="14">
        <v>0</v>
      </c>
    </row>
    <row r="593" spans="1:14" ht="12.75" outlineLevel="2" x14ac:dyDescent="0.2">
      <c r="A593" s="12">
        <v>9020000</v>
      </c>
      <c r="B593" s="12" t="s">
        <v>365</v>
      </c>
      <c r="C593" s="12" t="s">
        <v>361</v>
      </c>
      <c r="D593" s="12" t="s">
        <v>362</v>
      </c>
      <c r="E593" s="12" t="s">
        <v>324</v>
      </c>
      <c r="F593" s="13">
        <v>1143.3945799999999</v>
      </c>
      <c r="G593" s="13">
        <v>0</v>
      </c>
      <c r="H593" s="13">
        <v>0</v>
      </c>
      <c r="I593" s="13">
        <v>0</v>
      </c>
      <c r="J593" s="13">
        <v>1143.3945799999999</v>
      </c>
      <c r="K593" s="13">
        <v>0</v>
      </c>
      <c r="L593" s="13">
        <v>0</v>
      </c>
      <c r="M593" s="13">
        <v>0</v>
      </c>
      <c r="N593" s="14">
        <v>0</v>
      </c>
    </row>
    <row r="594" spans="1:14" ht="12.75" outlineLevel="2" x14ac:dyDescent="0.2">
      <c r="A594" s="12">
        <v>9020000</v>
      </c>
      <c r="B594" s="12" t="s">
        <v>365</v>
      </c>
      <c r="C594" s="12" t="s">
        <v>361</v>
      </c>
      <c r="D594" s="12" t="s">
        <v>362</v>
      </c>
      <c r="E594" s="12" t="s">
        <v>275</v>
      </c>
      <c r="F594" s="13">
        <v>288.45069000000001</v>
      </c>
      <c r="G594" s="13">
        <v>0</v>
      </c>
      <c r="H594" s="13">
        <v>0</v>
      </c>
      <c r="I594" s="13">
        <v>0</v>
      </c>
      <c r="J594" s="13">
        <v>288.45069000000001</v>
      </c>
      <c r="K594" s="13">
        <v>0</v>
      </c>
      <c r="L594" s="13">
        <v>0</v>
      </c>
      <c r="M594" s="13">
        <v>0</v>
      </c>
      <c r="N594" s="14">
        <v>0</v>
      </c>
    </row>
    <row r="595" spans="1:14" ht="13.5" outlineLevel="1" thickBot="1" x14ac:dyDescent="0.25">
      <c r="A595" s="15" t="s">
        <v>366</v>
      </c>
      <c r="B595" s="15"/>
      <c r="C595" s="15"/>
      <c r="D595" s="15"/>
      <c r="E595" s="15"/>
      <c r="F595" s="16">
        <f t="shared" ref="F595:N595" si="166">SUBTOTAL(9,F587:F594)</f>
        <v>14457.041120498419</v>
      </c>
      <c r="G595" s="16">
        <f t="shared" si="166"/>
        <v>419.27847432735024</v>
      </c>
      <c r="H595" s="16">
        <f t="shared" si="166"/>
        <v>2362.7532168209364</v>
      </c>
      <c r="I595" s="16">
        <f t="shared" si="166"/>
        <v>1189.8961615159271</v>
      </c>
      <c r="J595" s="16">
        <f t="shared" si="166"/>
        <v>1467.5369137925209</v>
      </c>
      <c r="K595" s="16">
        <f t="shared" si="166"/>
        <v>6869.1017861000682</v>
      </c>
      <c r="L595" s="16">
        <f t="shared" si="166"/>
        <v>2148.474567941616</v>
      </c>
      <c r="M595" s="16">
        <f t="shared" si="166"/>
        <v>0</v>
      </c>
      <c r="N595" s="17">
        <f t="shared" si="166"/>
        <v>0</v>
      </c>
    </row>
    <row r="596" spans="1:14" ht="12.75" outlineLevel="2" x14ac:dyDescent="0.2">
      <c r="A596" s="18">
        <v>9030000</v>
      </c>
      <c r="B596" s="18" t="s">
        <v>367</v>
      </c>
      <c r="C596" s="18" t="s">
        <v>361</v>
      </c>
      <c r="D596" s="18" t="s">
        <v>362</v>
      </c>
      <c r="E596" s="18" t="s">
        <v>363</v>
      </c>
      <c r="F596" s="19">
        <v>1260.87826126088</v>
      </c>
      <c r="G596" s="13">
        <v>28.919483570940592</v>
      </c>
      <c r="H596" s="13">
        <v>386.8746436256576</v>
      </c>
      <c r="I596" s="13">
        <v>85.020783802381587</v>
      </c>
      <c r="J596" s="13">
        <v>90.291103407484044</v>
      </c>
      <c r="K596" s="13">
        <v>616.28468726742904</v>
      </c>
      <c r="L596" s="13">
        <v>53.487559586987203</v>
      </c>
      <c r="M596" s="13">
        <v>0</v>
      </c>
      <c r="N596" s="14">
        <v>0</v>
      </c>
    </row>
    <row r="597" spans="1:14" ht="13.5" outlineLevel="1" thickBot="1" x14ac:dyDescent="0.25">
      <c r="A597" s="15" t="s">
        <v>368</v>
      </c>
      <c r="B597" s="15"/>
      <c r="C597" s="15"/>
      <c r="D597" s="15"/>
      <c r="E597" s="15"/>
      <c r="F597" s="16">
        <f t="shared" ref="F597:N597" si="167">SUBTOTAL(9,F596:F596)</f>
        <v>1260.87826126088</v>
      </c>
      <c r="G597" s="16">
        <f t="shared" si="167"/>
        <v>28.919483570940592</v>
      </c>
      <c r="H597" s="16">
        <f t="shared" si="167"/>
        <v>386.8746436256576</v>
      </c>
      <c r="I597" s="16">
        <f t="shared" si="167"/>
        <v>85.020783802381587</v>
      </c>
      <c r="J597" s="16">
        <f t="shared" si="167"/>
        <v>90.291103407484044</v>
      </c>
      <c r="K597" s="16">
        <f t="shared" si="167"/>
        <v>616.28468726742904</v>
      </c>
      <c r="L597" s="16">
        <f t="shared" si="167"/>
        <v>53.487559586987203</v>
      </c>
      <c r="M597" s="16">
        <f t="shared" si="167"/>
        <v>0</v>
      </c>
      <c r="N597" s="17">
        <f t="shared" si="167"/>
        <v>0</v>
      </c>
    </row>
    <row r="598" spans="1:14" ht="12.75" outlineLevel="2" x14ac:dyDescent="0.2">
      <c r="A598" s="18">
        <v>9031000</v>
      </c>
      <c r="B598" s="18" t="s">
        <v>369</v>
      </c>
      <c r="C598" s="18" t="s">
        <v>361</v>
      </c>
      <c r="D598" s="18" t="s">
        <v>362</v>
      </c>
      <c r="E598" s="18" t="s">
        <v>363</v>
      </c>
      <c r="F598" s="19">
        <v>2090.8478920908501</v>
      </c>
      <c r="G598" s="13">
        <v>47.955653707750329</v>
      </c>
      <c r="H598" s="13">
        <v>641.53380860037021</v>
      </c>
      <c r="I598" s="13">
        <v>140.9854797713426</v>
      </c>
      <c r="J598" s="13">
        <v>149.72497269110642</v>
      </c>
      <c r="K598" s="13">
        <v>1021.9523794568505</v>
      </c>
      <c r="L598" s="13">
        <v>88.695597863430081</v>
      </c>
      <c r="M598" s="13">
        <v>0</v>
      </c>
      <c r="N598" s="14">
        <v>0</v>
      </c>
    </row>
    <row r="599" spans="1:14" ht="13.5" outlineLevel="1" thickBot="1" x14ac:dyDescent="0.25">
      <c r="A599" s="15" t="s">
        <v>370</v>
      </c>
      <c r="B599" s="15"/>
      <c r="C599" s="15"/>
      <c r="D599" s="15"/>
      <c r="E599" s="15"/>
      <c r="F599" s="16">
        <f t="shared" ref="F599:N599" si="168">SUBTOTAL(9,F598:F598)</f>
        <v>2090.8478920908501</v>
      </c>
      <c r="G599" s="16">
        <f t="shared" si="168"/>
        <v>47.955653707750329</v>
      </c>
      <c r="H599" s="16">
        <f t="shared" si="168"/>
        <v>641.53380860037021</v>
      </c>
      <c r="I599" s="16">
        <f t="shared" si="168"/>
        <v>140.9854797713426</v>
      </c>
      <c r="J599" s="16">
        <f t="shared" si="168"/>
        <v>149.72497269110642</v>
      </c>
      <c r="K599" s="16">
        <f t="shared" si="168"/>
        <v>1021.9523794568505</v>
      </c>
      <c r="L599" s="16">
        <f t="shared" si="168"/>
        <v>88.695597863430081</v>
      </c>
      <c r="M599" s="16">
        <f t="shared" si="168"/>
        <v>0</v>
      </c>
      <c r="N599" s="17">
        <f t="shared" si="168"/>
        <v>0</v>
      </c>
    </row>
    <row r="600" spans="1:14" ht="12.75" outlineLevel="2" x14ac:dyDescent="0.2">
      <c r="A600" s="18">
        <v>9032000</v>
      </c>
      <c r="B600" s="18" t="s">
        <v>371</v>
      </c>
      <c r="C600" s="18" t="s">
        <v>361</v>
      </c>
      <c r="D600" s="18" t="s">
        <v>362</v>
      </c>
      <c r="E600" s="18" t="s">
        <v>321</v>
      </c>
      <c r="F600" s="19">
        <v>0.46662999999999999</v>
      </c>
      <c r="G600" s="13">
        <v>0.46662999999999999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  <c r="N600" s="14">
        <v>0</v>
      </c>
    </row>
    <row r="601" spans="1:14" ht="12.75" outlineLevel="2" x14ac:dyDescent="0.2">
      <c r="A601" s="12">
        <v>9032000</v>
      </c>
      <c r="B601" s="12" t="s">
        <v>371</v>
      </c>
      <c r="C601" s="12" t="s">
        <v>361</v>
      </c>
      <c r="D601" s="12" t="s">
        <v>362</v>
      </c>
      <c r="E601" s="12" t="s">
        <v>363</v>
      </c>
      <c r="F601" s="13">
        <v>9050.1019290501008</v>
      </c>
      <c r="G601" s="13">
        <v>207.57299264623495</v>
      </c>
      <c r="H601" s="13">
        <v>2776.838229470206</v>
      </c>
      <c r="I601" s="13">
        <v>610.24666943645877</v>
      </c>
      <c r="J601" s="13">
        <v>648.07500789726419</v>
      </c>
      <c r="K601" s="13">
        <v>4423.4557835151745</v>
      </c>
      <c r="L601" s="13">
        <v>383.91324608476208</v>
      </c>
      <c r="M601" s="13">
        <v>0</v>
      </c>
      <c r="N601" s="14">
        <v>0</v>
      </c>
    </row>
    <row r="602" spans="1:14" ht="12.75" outlineLevel="2" x14ac:dyDescent="0.2">
      <c r="A602" s="12">
        <v>9032000</v>
      </c>
      <c r="B602" s="12" t="s">
        <v>371</v>
      </c>
      <c r="C602" s="12" t="s">
        <v>361</v>
      </c>
      <c r="D602" s="12" t="s">
        <v>362</v>
      </c>
      <c r="E602" s="12" t="s">
        <v>252</v>
      </c>
      <c r="F602" s="13">
        <v>0.3</v>
      </c>
      <c r="G602" s="13">
        <v>0</v>
      </c>
      <c r="H602" s="13">
        <v>0.3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4">
        <v>0</v>
      </c>
    </row>
    <row r="603" spans="1:14" ht="12.75" outlineLevel="2" x14ac:dyDescent="0.2">
      <c r="A603" s="12">
        <v>9032000</v>
      </c>
      <c r="B603" s="12" t="s">
        <v>371</v>
      </c>
      <c r="C603" s="12" t="s">
        <v>361</v>
      </c>
      <c r="D603" s="12" t="s">
        <v>362</v>
      </c>
      <c r="E603" s="12" t="s">
        <v>274</v>
      </c>
      <c r="F603" s="13">
        <v>-4.4247399999999999</v>
      </c>
      <c r="G603" s="13">
        <v>0</v>
      </c>
      <c r="H603" s="13">
        <v>0</v>
      </c>
      <c r="I603" s="13">
        <v>0</v>
      </c>
      <c r="J603" s="13">
        <v>0</v>
      </c>
      <c r="K603" s="13">
        <v>-4.4247399999999999</v>
      </c>
      <c r="L603" s="13">
        <v>0</v>
      </c>
      <c r="M603" s="13">
        <v>0</v>
      </c>
      <c r="N603" s="14">
        <v>0</v>
      </c>
    </row>
    <row r="604" spans="1:14" ht="12.75" outlineLevel="2" x14ac:dyDescent="0.2">
      <c r="A604" s="12">
        <v>9032000</v>
      </c>
      <c r="B604" s="12" t="s">
        <v>371</v>
      </c>
      <c r="C604" s="12" t="s">
        <v>361</v>
      </c>
      <c r="D604" s="12" t="s">
        <v>362</v>
      </c>
      <c r="E604" s="12" t="s">
        <v>324</v>
      </c>
      <c r="F604" s="13">
        <v>0.29838999999999999</v>
      </c>
      <c r="G604" s="13">
        <v>0</v>
      </c>
      <c r="H604" s="13">
        <v>0</v>
      </c>
      <c r="I604" s="13">
        <v>0</v>
      </c>
      <c r="J604" s="13">
        <v>0.29838999999999999</v>
      </c>
      <c r="K604" s="13">
        <v>0</v>
      </c>
      <c r="L604" s="13">
        <v>0</v>
      </c>
      <c r="M604" s="13">
        <v>0</v>
      </c>
      <c r="N604" s="14">
        <v>0</v>
      </c>
    </row>
    <row r="605" spans="1:14" ht="13.5" outlineLevel="1" thickBot="1" x14ac:dyDescent="0.25">
      <c r="A605" s="15" t="s">
        <v>372</v>
      </c>
      <c r="B605" s="15"/>
      <c r="C605" s="15"/>
      <c r="D605" s="15"/>
      <c r="E605" s="15"/>
      <c r="F605" s="16">
        <f t="shared" ref="F605:N605" si="169">SUBTOTAL(9,F600:F604)</f>
        <v>9046.7422090501004</v>
      </c>
      <c r="G605" s="16">
        <f t="shared" si="169"/>
        <v>208.03962264623496</v>
      </c>
      <c r="H605" s="16">
        <f t="shared" si="169"/>
        <v>2777.1382294702062</v>
      </c>
      <c r="I605" s="16">
        <f t="shared" si="169"/>
        <v>610.24666943645877</v>
      </c>
      <c r="J605" s="16">
        <f t="shared" si="169"/>
        <v>648.37339789726423</v>
      </c>
      <c r="K605" s="16">
        <f t="shared" si="169"/>
        <v>4419.0310435151741</v>
      </c>
      <c r="L605" s="16">
        <f t="shared" si="169"/>
        <v>383.91324608476208</v>
      </c>
      <c r="M605" s="16">
        <f t="shared" si="169"/>
        <v>0</v>
      </c>
      <c r="N605" s="17">
        <f t="shared" si="169"/>
        <v>0</v>
      </c>
    </row>
    <row r="606" spans="1:14" ht="12.75" outlineLevel="2" x14ac:dyDescent="0.2">
      <c r="A606" s="18">
        <v>9033000</v>
      </c>
      <c r="B606" s="18" t="s">
        <v>373</v>
      </c>
      <c r="C606" s="18" t="s">
        <v>361</v>
      </c>
      <c r="D606" s="18" t="s">
        <v>362</v>
      </c>
      <c r="E606" s="18" t="s">
        <v>321</v>
      </c>
      <c r="F606" s="19">
        <v>29.617730000000002</v>
      </c>
      <c r="G606" s="13">
        <v>29.617730000000002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  <c r="N606" s="14">
        <v>0</v>
      </c>
    </row>
    <row r="607" spans="1:14" ht="12.75" outlineLevel="2" x14ac:dyDescent="0.2">
      <c r="A607" s="12">
        <v>9033000</v>
      </c>
      <c r="B607" s="12" t="s">
        <v>373</v>
      </c>
      <c r="C607" s="12" t="s">
        <v>361</v>
      </c>
      <c r="D607" s="12" t="s">
        <v>362</v>
      </c>
      <c r="E607" s="12" t="s">
        <v>363</v>
      </c>
      <c r="F607" s="13">
        <v>13032.152663032201</v>
      </c>
      <c r="G607" s="13">
        <v>298.90524439343238</v>
      </c>
      <c r="H607" s="13">
        <v>3998.6488561900742</v>
      </c>
      <c r="I607" s="13">
        <v>878.75560082643256</v>
      </c>
      <c r="J607" s="13">
        <v>933.22843280942129</v>
      </c>
      <c r="K607" s="13">
        <v>6369.7792047954454</v>
      </c>
      <c r="L607" s="13">
        <v>552.83532401739546</v>
      </c>
      <c r="M607" s="13">
        <v>0</v>
      </c>
      <c r="N607" s="14">
        <v>0</v>
      </c>
    </row>
    <row r="608" spans="1:14" ht="12.75" outlineLevel="2" x14ac:dyDescent="0.2">
      <c r="A608" s="12">
        <v>9033000</v>
      </c>
      <c r="B608" s="12" t="s">
        <v>373</v>
      </c>
      <c r="C608" s="12" t="s">
        <v>361</v>
      </c>
      <c r="D608" s="12" t="s">
        <v>362</v>
      </c>
      <c r="E608" s="12" t="s">
        <v>271</v>
      </c>
      <c r="F608" s="13">
        <v>167.90099000000001</v>
      </c>
      <c r="G608" s="13">
        <v>0</v>
      </c>
      <c r="H608" s="13">
        <v>0</v>
      </c>
      <c r="I608" s="13">
        <v>0</v>
      </c>
      <c r="J608" s="13">
        <v>0</v>
      </c>
      <c r="K608" s="13">
        <v>0</v>
      </c>
      <c r="L608" s="13">
        <v>167.90099000000001</v>
      </c>
      <c r="M608" s="13">
        <v>0</v>
      </c>
      <c r="N608" s="14">
        <v>0</v>
      </c>
    </row>
    <row r="609" spans="1:14" ht="12.75" outlineLevel="2" x14ac:dyDescent="0.2">
      <c r="A609" s="12">
        <v>9033000</v>
      </c>
      <c r="B609" s="12" t="s">
        <v>373</v>
      </c>
      <c r="C609" s="12" t="s">
        <v>361</v>
      </c>
      <c r="D609" s="12" t="s">
        <v>362</v>
      </c>
      <c r="E609" s="12" t="s">
        <v>252</v>
      </c>
      <c r="F609" s="13">
        <v>883.02188000000001</v>
      </c>
      <c r="G609" s="13">
        <v>0</v>
      </c>
      <c r="H609" s="13">
        <v>883.02188000000001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4">
        <v>0</v>
      </c>
    </row>
    <row r="610" spans="1:14" ht="12.75" outlineLevel="2" x14ac:dyDescent="0.2">
      <c r="A610" s="12">
        <v>9033000</v>
      </c>
      <c r="B610" s="12" t="s">
        <v>373</v>
      </c>
      <c r="C610" s="12" t="s">
        <v>361</v>
      </c>
      <c r="D610" s="12" t="s">
        <v>362</v>
      </c>
      <c r="E610" s="12" t="s">
        <v>274</v>
      </c>
      <c r="F610" s="13">
        <v>1799.10006</v>
      </c>
      <c r="G610" s="13">
        <v>0</v>
      </c>
      <c r="H610" s="13">
        <v>0</v>
      </c>
      <c r="I610" s="13">
        <v>0</v>
      </c>
      <c r="J610" s="13">
        <v>0</v>
      </c>
      <c r="K610" s="13">
        <v>1799.10006</v>
      </c>
      <c r="L610" s="13">
        <v>0</v>
      </c>
      <c r="M610" s="13">
        <v>0</v>
      </c>
      <c r="N610" s="14">
        <v>0</v>
      </c>
    </row>
    <row r="611" spans="1:14" ht="12.75" outlineLevel="2" x14ac:dyDescent="0.2">
      <c r="A611" s="12">
        <v>9033000</v>
      </c>
      <c r="B611" s="12" t="s">
        <v>373</v>
      </c>
      <c r="C611" s="12" t="s">
        <v>361</v>
      </c>
      <c r="D611" s="12" t="s">
        <v>362</v>
      </c>
      <c r="E611" s="12" t="s">
        <v>323</v>
      </c>
      <c r="F611" s="13">
        <v>187.45537999999999</v>
      </c>
      <c r="G611" s="13">
        <v>0</v>
      </c>
      <c r="H611" s="13">
        <v>0</v>
      </c>
      <c r="I611" s="13">
        <v>187.45537999999999</v>
      </c>
      <c r="J611" s="13">
        <v>0</v>
      </c>
      <c r="K611" s="13">
        <v>0</v>
      </c>
      <c r="L611" s="13">
        <v>0</v>
      </c>
      <c r="M611" s="13">
        <v>0</v>
      </c>
      <c r="N611" s="14">
        <v>0</v>
      </c>
    </row>
    <row r="612" spans="1:14" ht="12.75" outlineLevel="2" x14ac:dyDescent="0.2">
      <c r="A612" s="12">
        <v>9033000</v>
      </c>
      <c r="B612" s="12" t="s">
        <v>373</v>
      </c>
      <c r="C612" s="12" t="s">
        <v>361</v>
      </c>
      <c r="D612" s="12" t="s">
        <v>362</v>
      </c>
      <c r="E612" s="12" t="s">
        <v>324</v>
      </c>
      <c r="F612" s="13">
        <v>330.33452</v>
      </c>
      <c r="G612" s="13">
        <v>0</v>
      </c>
      <c r="H612" s="13">
        <v>0</v>
      </c>
      <c r="I612" s="13">
        <v>0</v>
      </c>
      <c r="J612" s="13">
        <v>330.33452</v>
      </c>
      <c r="K612" s="13">
        <v>0</v>
      </c>
      <c r="L612" s="13">
        <v>0</v>
      </c>
      <c r="M612" s="13">
        <v>0</v>
      </c>
      <c r="N612" s="14">
        <v>0</v>
      </c>
    </row>
    <row r="613" spans="1:14" ht="12.75" outlineLevel="2" x14ac:dyDescent="0.2">
      <c r="A613" s="12">
        <v>9033000</v>
      </c>
      <c r="B613" s="12" t="s">
        <v>373</v>
      </c>
      <c r="C613" s="12" t="s">
        <v>361</v>
      </c>
      <c r="D613" s="12" t="s">
        <v>362</v>
      </c>
      <c r="E613" s="12" t="s">
        <v>275</v>
      </c>
      <c r="F613" s="13">
        <v>44.687150000000003</v>
      </c>
      <c r="G613" s="13">
        <v>0</v>
      </c>
      <c r="H613" s="13">
        <v>0</v>
      </c>
      <c r="I613" s="13">
        <v>0</v>
      </c>
      <c r="J613" s="13">
        <v>44.687150000000003</v>
      </c>
      <c r="K613" s="13">
        <v>0</v>
      </c>
      <c r="L613" s="13">
        <v>0</v>
      </c>
      <c r="M613" s="13">
        <v>0</v>
      </c>
      <c r="N613" s="14">
        <v>0</v>
      </c>
    </row>
    <row r="614" spans="1:14" ht="13.5" outlineLevel="1" thickBot="1" x14ac:dyDescent="0.25">
      <c r="A614" s="15" t="s">
        <v>374</v>
      </c>
      <c r="B614" s="15"/>
      <c r="C614" s="15"/>
      <c r="D614" s="15"/>
      <c r="E614" s="15"/>
      <c r="F614" s="16">
        <f t="shared" ref="F614:N614" si="170">SUBTOTAL(9,F606:F613)</f>
        <v>16474.270373032203</v>
      </c>
      <c r="G614" s="16">
        <f t="shared" si="170"/>
        <v>328.52297439343238</v>
      </c>
      <c r="H614" s="16">
        <f t="shared" si="170"/>
        <v>4881.6707361900744</v>
      </c>
      <c r="I614" s="16">
        <f t="shared" si="170"/>
        <v>1066.2109808264327</v>
      </c>
      <c r="J614" s="16">
        <f t="shared" si="170"/>
        <v>1308.2501028094214</v>
      </c>
      <c r="K614" s="16">
        <f t="shared" si="170"/>
        <v>8168.8792647954451</v>
      </c>
      <c r="L614" s="16">
        <f t="shared" si="170"/>
        <v>720.73631401739544</v>
      </c>
      <c r="M614" s="16">
        <f t="shared" si="170"/>
        <v>0</v>
      </c>
      <c r="N614" s="17">
        <f t="shared" si="170"/>
        <v>0</v>
      </c>
    </row>
    <row r="615" spans="1:14" ht="12.75" outlineLevel="2" x14ac:dyDescent="0.2">
      <c r="A615" s="18">
        <v>9035000</v>
      </c>
      <c r="B615" s="18" t="s">
        <v>375</v>
      </c>
      <c r="C615" s="18" t="s">
        <v>361</v>
      </c>
      <c r="D615" s="18" t="s">
        <v>362</v>
      </c>
      <c r="E615" s="18" t="s">
        <v>321</v>
      </c>
      <c r="F615" s="19">
        <v>12.359</v>
      </c>
      <c r="G615" s="13">
        <v>12.359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  <c r="N615" s="14">
        <v>0</v>
      </c>
    </row>
    <row r="616" spans="1:14" ht="12.75" outlineLevel="2" x14ac:dyDescent="0.2">
      <c r="A616" s="12">
        <v>9035000</v>
      </c>
      <c r="B616" s="12" t="s">
        <v>375</v>
      </c>
      <c r="C616" s="12" t="s">
        <v>361</v>
      </c>
      <c r="D616" s="12" t="s">
        <v>362</v>
      </c>
      <c r="E616" s="12" t="s">
        <v>271</v>
      </c>
      <c r="F616" s="13">
        <v>14.37495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14.37495</v>
      </c>
      <c r="M616" s="13">
        <v>0</v>
      </c>
      <c r="N616" s="14">
        <v>0</v>
      </c>
    </row>
    <row r="617" spans="1:14" ht="12.75" outlineLevel="2" x14ac:dyDescent="0.2">
      <c r="A617" s="12">
        <v>9035000</v>
      </c>
      <c r="B617" s="12" t="s">
        <v>375</v>
      </c>
      <c r="C617" s="12" t="s">
        <v>361</v>
      </c>
      <c r="D617" s="12" t="s">
        <v>362</v>
      </c>
      <c r="E617" s="12" t="s">
        <v>252</v>
      </c>
      <c r="F617" s="13">
        <v>44.185720000000003</v>
      </c>
      <c r="G617" s="13">
        <v>0</v>
      </c>
      <c r="H617" s="13">
        <v>44.185720000000003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4">
        <v>0</v>
      </c>
    </row>
    <row r="618" spans="1:14" ht="12.75" outlineLevel="2" x14ac:dyDescent="0.2">
      <c r="A618" s="12">
        <v>9035000</v>
      </c>
      <c r="B618" s="12" t="s">
        <v>375</v>
      </c>
      <c r="C618" s="12" t="s">
        <v>361</v>
      </c>
      <c r="D618" s="12" t="s">
        <v>362</v>
      </c>
      <c r="E618" s="12" t="s">
        <v>274</v>
      </c>
      <c r="F618" s="13">
        <v>53.401069999999997</v>
      </c>
      <c r="G618" s="13">
        <v>0</v>
      </c>
      <c r="H618" s="13">
        <v>0</v>
      </c>
      <c r="I618" s="13">
        <v>0</v>
      </c>
      <c r="J618" s="13">
        <v>0</v>
      </c>
      <c r="K618" s="13">
        <v>53.401069999999997</v>
      </c>
      <c r="L618" s="13">
        <v>0</v>
      </c>
      <c r="M618" s="13">
        <v>0</v>
      </c>
      <c r="N618" s="14">
        <v>0</v>
      </c>
    </row>
    <row r="619" spans="1:14" ht="12.75" outlineLevel="2" x14ac:dyDescent="0.2">
      <c r="A619" s="12">
        <v>9035000</v>
      </c>
      <c r="B619" s="12" t="s">
        <v>375</v>
      </c>
      <c r="C619" s="12" t="s">
        <v>361</v>
      </c>
      <c r="D619" s="12" t="s">
        <v>362</v>
      </c>
      <c r="E619" s="12" t="s">
        <v>323</v>
      </c>
      <c r="F619" s="13">
        <v>12.93272</v>
      </c>
      <c r="G619" s="13">
        <v>0</v>
      </c>
      <c r="H619" s="13">
        <v>0</v>
      </c>
      <c r="I619" s="13">
        <v>12.93272</v>
      </c>
      <c r="J619" s="13">
        <v>0</v>
      </c>
      <c r="K619" s="13">
        <v>0</v>
      </c>
      <c r="L619" s="13">
        <v>0</v>
      </c>
      <c r="M619" s="13">
        <v>0</v>
      </c>
      <c r="N619" s="14">
        <v>0</v>
      </c>
    </row>
    <row r="620" spans="1:14" ht="12.75" outlineLevel="2" x14ac:dyDescent="0.2">
      <c r="A620" s="12">
        <v>9035000</v>
      </c>
      <c r="B620" s="12" t="s">
        <v>375</v>
      </c>
      <c r="C620" s="12" t="s">
        <v>361</v>
      </c>
      <c r="D620" s="12" t="s">
        <v>362</v>
      </c>
      <c r="E620" s="12" t="s">
        <v>324</v>
      </c>
      <c r="F620" s="13">
        <v>13.613060000000001</v>
      </c>
      <c r="G620" s="13">
        <v>0</v>
      </c>
      <c r="H620" s="13">
        <v>0</v>
      </c>
      <c r="I620" s="13">
        <v>0</v>
      </c>
      <c r="J620" s="13">
        <v>13.613060000000001</v>
      </c>
      <c r="K620" s="13">
        <v>0</v>
      </c>
      <c r="L620" s="13">
        <v>0</v>
      </c>
      <c r="M620" s="13">
        <v>0</v>
      </c>
      <c r="N620" s="14">
        <v>0</v>
      </c>
    </row>
    <row r="621" spans="1:14" ht="12.75" outlineLevel="2" x14ac:dyDescent="0.2">
      <c r="A621" s="12">
        <v>9035000</v>
      </c>
      <c r="B621" s="12" t="s">
        <v>375</v>
      </c>
      <c r="C621" s="12" t="s">
        <v>361</v>
      </c>
      <c r="D621" s="12" t="s">
        <v>362</v>
      </c>
      <c r="E621" s="12" t="s">
        <v>275</v>
      </c>
      <c r="F621" s="13">
        <v>4.4489599999999996</v>
      </c>
      <c r="G621" s="13">
        <v>0</v>
      </c>
      <c r="H621" s="13">
        <v>0</v>
      </c>
      <c r="I621" s="13">
        <v>0</v>
      </c>
      <c r="J621" s="13">
        <v>4.4489599999999996</v>
      </c>
      <c r="K621" s="13">
        <v>0</v>
      </c>
      <c r="L621" s="13">
        <v>0</v>
      </c>
      <c r="M621" s="13">
        <v>0</v>
      </c>
      <c r="N621" s="14">
        <v>0</v>
      </c>
    </row>
    <row r="622" spans="1:14" ht="13.5" outlineLevel="1" thickBot="1" x14ac:dyDescent="0.25">
      <c r="A622" s="15" t="s">
        <v>376</v>
      </c>
      <c r="B622" s="15"/>
      <c r="C622" s="15"/>
      <c r="D622" s="15"/>
      <c r="E622" s="15"/>
      <c r="F622" s="16">
        <f t="shared" ref="F622:N622" si="171">SUBTOTAL(9,F615:F621)</f>
        <v>155.31547999999998</v>
      </c>
      <c r="G622" s="16">
        <f t="shared" si="171"/>
        <v>12.359</v>
      </c>
      <c r="H622" s="16">
        <f t="shared" si="171"/>
        <v>44.185720000000003</v>
      </c>
      <c r="I622" s="16">
        <f t="shared" si="171"/>
        <v>12.93272</v>
      </c>
      <c r="J622" s="16">
        <f t="shared" si="171"/>
        <v>18.06202</v>
      </c>
      <c r="K622" s="16">
        <f t="shared" si="171"/>
        <v>53.401069999999997</v>
      </c>
      <c r="L622" s="16">
        <f t="shared" si="171"/>
        <v>14.37495</v>
      </c>
      <c r="M622" s="16">
        <f t="shared" si="171"/>
        <v>0</v>
      </c>
      <c r="N622" s="17">
        <f t="shared" si="171"/>
        <v>0</v>
      </c>
    </row>
    <row r="623" spans="1:14" ht="12.75" outlineLevel="2" x14ac:dyDescent="0.2">
      <c r="A623" s="18">
        <v>9036000</v>
      </c>
      <c r="B623" s="18" t="s">
        <v>377</v>
      </c>
      <c r="C623" s="18" t="s">
        <v>361</v>
      </c>
      <c r="D623" s="18" t="s">
        <v>362</v>
      </c>
      <c r="E623" s="18" t="s">
        <v>363</v>
      </c>
      <c r="F623" s="19">
        <v>10755.8243307558</v>
      </c>
      <c r="G623" s="13">
        <v>246.69541428540623</v>
      </c>
      <c r="H623" s="13">
        <v>3300.2041772852567</v>
      </c>
      <c r="I623" s="13">
        <v>725.26320988920429</v>
      </c>
      <c r="J623" s="13">
        <v>770.22126300270122</v>
      </c>
      <c r="K623" s="13">
        <v>5257.1687827773185</v>
      </c>
      <c r="L623" s="13">
        <v>456.27148351591381</v>
      </c>
      <c r="M623" s="13">
        <v>0</v>
      </c>
      <c r="N623" s="14">
        <v>0</v>
      </c>
    </row>
    <row r="624" spans="1:14" ht="12.75" outlineLevel="2" x14ac:dyDescent="0.2">
      <c r="A624" s="12">
        <v>9036000</v>
      </c>
      <c r="B624" s="12" t="s">
        <v>377</v>
      </c>
      <c r="C624" s="12" t="s">
        <v>361</v>
      </c>
      <c r="D624" s="12" t="s">
        <v>362</v>
      </c>
      <c r="E624" s="12" t="s">
        <v>252</v>
      </c>
      <c r="F624" s="13">
        <v>10.772</v>
      </c>
      <c r="G624" s="13">
        <v>0</v>
      </c>
      <c r="H624" s="13">
        <v>10.772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4">
        <v>0</v>
      </c>
    </row>
    <row r="625" spans="1:14" ht="12.75" outlineLevel="2" x14ac:dyDescent="0.2">
      <c r="A625" s="12">
        <v>9036000</v>
      </c>
      <c r="B625" s="12" t="s">
        <v>377</v>
      </c>
      <c r="C625" s="12" t="s">
        <v>361</v>
      </c>
      <c r="D625" s="12" t="s">
        <v>362</v>
      </c>
      <c r="E625" s="12" t="s">
        <v>323</v>
      </c>
      <c r="F625" s="13">
        <v>429.21174999999999</v>
      </c>
      <c r="G625" s="13">
        <v>0</v>
      </c>
      <c r="H625" s="13">
        <v>0</v>
      </c>
      <c r="I625" s="13">
        <v>429.21174999999999</v>
      </c>
      <c r="J625" s="13">
        <v>0</v>
      </c>
      <c r="K625" s="13">
        <v>0</v>
      </c>
      <c r="L625" s="13">
        <v>0</v>
      </c>
      <c r="M625" s="13">
        <v>0</v>
      </c>
      <c r="N625" s="14">
        <v>0</v>
      </c>
    </row>
    <row r="626" spans="1:14" ht="13.5" outlineLevel="1" thickBot="1" x14ac:dyDescent="0.25">
      <c r="A626" s="15" t="s">
        <v>378</v>
      </c>
      <c r="B626" s="15"/>
      <c r="C626" s="15"/>
      <c r="D626" s="15"/>
      <c r="E626" s="15"/>
      <c r="F626" s="16">
        <f t="shared" ref="F626:N626" si="172">SUBTOTAL(9,F623:F625)</f>
        <v>11195.808080755802</v>
      </c>
      <c r="G626" s="16">
        <f t="shared" si="172"/>
        <v>246.69541428540623</v>
      </c>
      <c r="H626" s="16">
        <f t="shared" si="172"/>
        <v>3310.9761772852567</v>
      </c>
      <c r="I626" s="16">
        <f t="shared" si="172"/>
        <v>1154.4749598892042</v>
      </c>
      <c r="J626" s="16">
        <f t="shared" si="172"/>
        <v>770.22126300270122</v>
      </c>
      <c r="K626" s="16">
        <f t="shared" si="172"/>
        <v>5257.1687827773185</v>
      </c>
      <c r="L626" s="16">
        <f t="shared" si="172"/>
        <v>456.27148351591381</v>
      </c>
      <c r="M626" s="16">
        <f t="shared" si="172"/>
        <v>0</v>
      </c>
      <c r="N626" s="17">
        <f t="shared" si="172"/>
        <v>0</v>
      </c>
    </row>
    <row r="627" spans="1:14" ht="12.75" outlineLevel="2" x14ac:dyDescent="0.2">
      <c r="A627" s="18">
        <v>9040000</v>
      </c>
      <c r="B627" s="18" t="s">
        <v>379</v>
      </c>
      <c r="C627" s="18" t="s">
        <v>361</v>
      </c>
      <c r="D627" s="18" t="s">
        <v>362</v>
      </c>
      <c r="E627" s="18" t="s">
        <v>321</v>
      </c>
      <c r="F627" s="19">
        <v>585.69691999999998</v>
      </c>
      <c r="G627" s="13">
        <v>585.69691999999998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4">
        <v>0</v>
      </c>
    </row>
    <row r="628" spans="1:14" ht="12.75" outlineLevel="2" x14ac:dyDescent="0.2">
      <c r="A628" s="12">
        <v>9040000</v>
      </c>
      <c r="B628" s="12" t="s">
        <v>379</v>
      </c>
      <c r="C628" s="12" t="s">
        <v>361</v>
      </c>
      <c r="D628" s="12" t="s">
        <v>362</v>
      </c>
      <c r="E628" s="12" t="s">
        <v>363</v>
      </c>
      <c r="F628" s="13">
        <v>30.914720030914701</v>
      </c>
      <c r="G628" s="13">
        <v>0.70905952263799588</v>
      </c>
      <c r="H628" s="13">
        <v>9.4855480201450728</v>
      </c>
      <c r="I628" s="13">
        <v>2.0845737521330228</v>
      </c>
      <c r="J628" s="13">
        <v>2.2137935666631368</v>
      </c>
      <c r="K628" s="13">
        <v>15.110315683577648</v>
      </c>
      <c r="L628" s="13">
        <v>1.3114294857578255</v>
      </c>
      <c r="M628" s="13">
        <v>0</v>
      </c>
      <c r="N628" s="14">
        <v>0</v>
      </c>
    </row>
    <row r="629" spans="1:14" ht="12.75" outlineLevel="2" x14ac:dyDescent="0.2">
      <c r="A629" s="12">
        <v>9040000</v>
      </c>
      <c r="B629" s="12" t="s">
        <v>379</v>
      </c>
      <c r="C629" s="12" t="s">
        <v>361</v>
      </c>
      <c r="D629" s="12" t="s">
        <v>362</v>
      </c>
      <c r="E629" s="12" t="s">
        <v>271</v>
      </c>
      <c r="F629" s="13">
        <v>308.98131999999998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308.98131999999998</v>
      </c>
      <c r="M629" s="13">
        <v>0</v>
      </c>
      <c r="N629" s="14">
        <v>0</v>
      </c>
    </row>
    <row r="630" spans="1:14" ht="12.75" outlineLevel="2" x14ac:dyDescent="0.2">
      <c r="A630" s="12">
        <v>9040000</v>
      </c>
      <c r="B630" s="12" t="s">
        <v>379</v>
      </c>
      <c r="C630" s="12" t="s">
        <v>361</v>
      </c>
      <c r="D630" s="12" t="s">
        <v>362</v>
      </c>
      <c r="E630" s="12" t="s">
        <v>252</v>
      </c>
      <c r="F630" s="13">
        <v>6671.2445500000003</v>
      </c>
      <c r="G630" s="13">
        <v>0</v>
      </c>
      <c r="H630" s="13">
        <v>6671.2445500000003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  <c r="N630" s="14">
        <v>0</v>
      </c>
    </row>
    <row r="631" spans="1:14" ht="12.75" outlineLevel="2" x14ac:dyDescent="0.2">
      <c r="A631" s="12">
        <v>9040000</v>
      </c>
      <c r="B631" s="12" t="s">
        <v>379</v>
      </c>
      <c r="C631" s="12" t="s">
        <v>361</v>
      </c>
      <c r="D631" s="12" t="s">
        <v>362</v>
      </c>
      <c r="E631" s="12" t="s">
        <v>274</v>
      </c>
      <c r="F631" s="13">
        <v>5667.3116799999998</v>
      </c>
      <c r="G631" s="13">
        <v>0</v>
      </c>
      <c r="H631" s="13">
        <v>0</v>
      </c>
      <c r="I631" s="13">
        <v>0</v>
      </c>
      <c r="J631" s="13">
        <v>0</v>
      </c>
      <c r="K631" s="13">
        <v>5667.3116799999998</v>
      </c>
      <c r="L631" s="13">
        <v>0</v>
      </c>
      <c r="M631" s="13">
        <v>0</v>
      </c>
      <c r="N631" s="14">
        <v>0</v>
      </c>
    </row>
    <row r="632" spans="1:14" ht="12.75" outlineLevel="2" x14ac:dyDescent="0.2">
      <c r="A632" s="12">
        <v>9040000</v>
      </c>
      <c r="B632" s="12" t="s">
        <v>379</v>
      </c>
      <c r="C632" s="12" t="s">
        <v>361</v>
      </c>
      <c r="D632" s="12" t="s">
        <v>362</v>
      </c>
      <c r="E632" s="12" t="s">
        <v>323</v>
      </c>
      <c r="F632" s="13">
        <v>2302.0627399999998</v>
      </c>
      <c r="G632" s="13">
        <v>0</v>
      </c>
      <c r="H632" s="13">
        <v>0</v>
      </c>
      <c r="I632" s="13">
        <v>2302.0627399999998</v>
      </c>
      <c r="J632" s="13">
        <v>0</v>
      </c>
      <c r="K632" s="13">
        <v>0</v>
      </c>
      <c r="L632" s="13">
        <v>0</v>
      </c>
      <c r="M632" s="13">
        <v>0</v>
      </c>
      <c r="N632" s="14">
        <v>0</v>
      </c>
    </row>
    <row r="633" spans="1:14" ht="12.75" outlineLevel="2" x14ac:dyDescent="0.2">
      <c r="A633" s="12">
        <v>9040000</v>
      </c>
      <c r="B633" s="12" t="s">
        <v>379</v>
      </c>
      <c r="C633" s="12" t="s">
        <v>361</v>
      </c>
      <c r="D633" s="12" t="s">
        <v>362</v>
      </c>
      <c r="E633" s="12" t="s">
        <v>324</v>
      </c>
      <c r="F633" s="13">
        <v>1340.7443900000001</v>
      </c>
      <c r="G633" s="13">
        <v>0</v>
      </c>
      <c r="H633" s="13">
        <v>0</v>
      </c>
      <c r="I633" s="13">
        <v>0</v>
      </c>
      <c r="J633" s="13">
        <v>1340.7443900000001</v>
      </c>
      <c r="K633" s="13">
        <v>0</v>
      </c>
      <c r="L633" s="13">
        <v>0</v>
      </c>
      <c r="M633" s="13">
        <v>0</v>
      </c>
      <c r="N633" s="14">
        <v>0</v>
      </c>
    </row>
    <row r="634" spans="1:14" ht="13.5" outlineLevel="1" thickBot="1" x14ac:dyDescent="0.25">
      <c r="A634" s="15" t="s">
        <v>380</v>
      </c>
      <c r="B634" s="15"/>
      <c r="C634" s="15"/>
      <c r="D634" s="15"/>
      <c r="E634" s="15"/>
      <c r="F634" s="16">
        <f t="shared" ref="F634:N634" si="173">SUBTOTAL(9,F627:F633)</f>
        <v>16906.956320030917</v>
      </c>
      <c r="G634" s="16">
        <f t="shared" si="173"/>
        <v>586.40597952263795</v>
      </c>
      <c r="H634" s="16">
        <f t="shared" si="173"/>
        <v>6680.7300980201453</v>
      </c>
      <c r="I634" s="16">
        <f t="shared" si="173"/>
        <v>2304.147313752133</v>
      </c>
      <c r="J634" s="16">
        <f t="shared" si="173"/>
        <v>1342.9581835666631</v>
      </c>
      <c r="K634" s="16">
        <f t="shared" si="173"/>
        <v>5682.4219956835777</v>
      </c>
      <c r="L634" s="16">
        <f t="shared" si="173"/>
        <v>310.29274948575778</v>
      </c>
      <c r="M634" s="16">
        <f t="shared" si="173"/>
        <v>0</v>
      </c>
      <c r="N634" s="17">
        <f t="shared" si="173"/>
        <v>0</v>
      </c>
    </row>
    <row r="635" spans="1:14" ht="12.75" outlineLevel="2" x14ac:dyDescent="0.2">
      <c r="A635" s="18">
        <v>9042000</v>
      </c>
      <c r="B635" s="18" t="s">
        <v>381</v>
      </c>
      <c r="C635" s="18" t="s">
        <v>361</v>
      </c>
      <c r="D635" s="18" t="s">
        <v>362</v>
      </c>
      <c r="E635" s="18" t="s">
        <v>321</v>
      </c>
      <c r="F635" s="19">
        <v>-2.2766099999999998</v>
      </c>
      <c r="G635" s="13">
        <v>-2.2766099999999998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  <c r="N635" s="14">
        <v>0</v>
      </c>
    </row>
    <row r="636" spans="1:14" ht="12.75" outlineLevel="2" x14ac:dyDescent="0.2">
      <c r="A636" s="12">
        <v>9042000</v>
      </c>
      <c r="B636" s="12" t="s">
        <v>381</v>
      </c>
      <c r="C636" s="12" t="s">
        <v>361</v>
      </c>
      <c r="D636" s="12" t="s">
        <v>362</v>
      </c>
      <c r="E636" s="12" t="s">
        <v>271</v>
      </c>
      <c r="F636" s="13">
        <v>-1.247E-2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-1.247E-2</v>
      </c>
      <c r="M636" s="13">
        <v>0</v>
      </c>
      <c r="N636" s="14">
        <v>0</v>
      </c>
    </row>
    <row r="637" spans="1:14" ht="12.75" outlineLevel="2" x14ac:dyDescent="0.2">
      <c r="A637" s="12">
        <v>9042000</v>
      </c>
      <c r="B637" s="12" t="s">
        <v>381</v>
      </c>
      <c r="C637" s="12" t="s">
        <v>361</v>
      </c>
      <c r="D637" s="12" t="s">
        <v>362</v>
      </c>
      <c r="E637" s="12" t="s">
        <v>252</v>
      </c>
      <c r="F637" s="13">
        <v>16.51136</v>
      </c>
      <c r="G637" s="13">
        <v>0</v>
      </c>
      <c r="H637" s="13">
        <v>16.51136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  <c r="N637" s="14">
        <v>0</v>
      </c>
    </row>
    <row r="638" spans="1:14" ht="12.75" outlineLevel="2" x14ac:dyDescent="0.2">
      <c r="A638" s="12">
        <v>9042000</v>
      </c>
      <c r="B638" s="12" t="s">
        <v>381</v>
      </c>
      <c r="C638" s="12" t="s">
        <v>361</v>
      </c>
      <c r="D638" s="12" t="s">
        <v>362</v>
      </c>
      <c r="E638" s="12" t="s">
        <v>274</v>
      </c>
      <c r="F638" s="13">
        <v>9.8846399999999992</v>
      </c>
      <c r="G638" s="13">
        <v>0</v>
      </c>
      <c r="H638" s="13">
        <v>0</v>
      </c>
      <c r="I638" s="13">
        <v>0</v>
      </c>
      <c r="J638" s="13">
        <v>0</v>
      </c>
      <c r="K638" s="13">
        <v>9.8846399999999992</v>
      </c>
      <c r="L638" s="13">
        <v>0</v>
      </c>
      <c r="M638" s="13">
        <v>0</v>
      </c>
      <c r="N638" s="14">
        <v>0</v>
      </c>
    </row>
    <row r="639" spans="1:14" ht="12.75" outlineLevel="2" x14ac:dyDescent="0.2">
      <c r="A639" s="12">
        <v>9042000</v>
      </c>
      <c r="B639" s="12" t="s">
        <v>381</v>
      </c>
      <c r="C639" s="12" t="s">
        <v>361</v>
      </c>
      <c r="D639" s="12" t="s">
        <v>362</v>
      </c>
      <c r="E639" s="12" t="s">
        <v>323</v>
      </c>
      <c r="F639" s="13">
        <v>5.12859</v>
      </c>
      <c r="G639" s="13">
        <v>0</v>
      </c>
      <c r="H639" s="13">
        <v>0</v>
      </c>
      <c r="I639" s="13">
        <v>5.12859</v>
      </c>
      <c r="J639" s="13">
        <v>0</v>
      </c>
      <c r="K639" s="13">
        <v>0</v>
      </c>
      <c r="L639" s="13">
        <v>0</v>
      </c>
      <c r="M639" s="13">
        <v>0</v>
      </c>
      <c r="N639" s="14">
        <v>0</v>
      </c>
    </row>
    <row r="640" spans="1:14" ht="12.75" outlineLevel="2" x14ac:dyDescent="0.2">
      <c r="A640" s="12">
        <v>9042000</v>
      </c>
      <c r="B640" s="12" t="s">
        <v>381</v>
      </c>
      <c r="C640" s="12" t="s">
        <v>361</v>
      </c>
      <c r="D640" s="12" t="s">
        <v>362</v>
      </c>
      <c r="E640" s="12" t="s">
        <v>324</v>
      </c>
      <c r="F640" s="13">
        <v>9.8397500000000004</v>
      </c>
      <c r="G640" s="13">
        <v>0</v>
      </c>
      <c r="H640" s="13">
        <v>0</v>
      </c>
      <c r="I640" s="13">
        <v>0</v>
      </c>
      <c r="J640" s="13">
        <v>9.8397500000000004</v>
      </c>
      <c r="K640" s="13">
        <v>0</v>
      </c>
      <c r="L640" s="13">
        <v>0</v>
      </c>
      <c r="M640" s="13">
        <v>0</v>
      </c>
      <c r="N640" s="14">
        <v>0</v>
      </c>
    </row>
    <row r="641" spans="1:14" ht="13.5" outlineLevel="1" thickBot="1" x14ac:dyDescent="0.25">
      <c r="A641" s="15" t="s">
        <v>382</v>
      </c>
      <c r="B641" s="15"/>
      <c r="C641" s="15"/>
      <c r="D641" s="15"/>
      <c r="E641" s="15"/>
      <c r="F641" s="16">
        <f t="shared" ref="F641:N641" si="174">SUBTOTAL(9,F635:F640)</f>
        <v>39.07526</v>
      </c>
      <c r="G641" s="16">
        <f t="shared" si="174"/>
        <v>-2.2766099999999998</v>
      </c>
      <c r="H641" s="16">
        <f t="shared" si="174"/>
        <v>16.51136</v>
      </c>
      <c r="I641" s="16">
        <f t="shared" si="174"/>
        <v>5.12859</v>
      </c>
      <c r="J641" s="16">
        <f t="shared" si="174"/>
        <v>9.8397500000000004</v>
      </c>
      <c r="K641" s="16">
        <f t="shared" si="174"/>
        <v>9.8846399999999992</v>
      </c>
      <c r="L641" s="16">
        <f t="shared" si="174"/>
        <v>-1.247E-2</v>
      </c>
      <c r="M641" s="16">
        <f t="shared" si="174"/>
        <v>0</v>
      </c>
      <c r="N641" s="17">
        <f t="shared" si="174"/>
        <v>0</v>
      </c>
    </row>
    <row r="642" spans="1:14" ht="12.75" outlineLevel="2" x14ac:dyDescent="0.2">
      <c r="A642" s="18">
        <v>9050000</v>
      </c>
      <c r="B642" s="18" t="s">
        <v>383</v>
      </c>
      <c r="C642" s="18" t="s">
        <v>361</v>
      </c>
      <c r="D642" s="18" t="s">
        <v>362</v>
      </c>
      <c r="E642" s="18" t="s">
        <v>363</v>
      </c>
      <c r="F642" s="19">
        <v>2.32497000232497</v>
      </c>
      <c r="G642" s="13">
        <v>5.3325474671860593E-2</v>
      </c>
      <c r="H642" s="13">
        <v>0.71336937809550616</v>
      </c>
      <c r="I642" s="13">
        <v>0.15677228959203629</v>
      </c>
      <c r="J642" s="13">
        <v>0.16649038479678277</v>
      </c>
      <c r="K642" s="13">
        <v>1.1363852124440248</v>
      </c>
      <c r="L642" s="13">
        <v>9.8627262724759385E-2</v>
      </c>
      <c r="M642" s="13">
        <v>0</v>
      </c>
      <c r="N642" s="14">
        <v>0</v>
      </c>
    </row>
    <row r="643" spans="1:14" ht="12.75" outlineLevel="2" x14ac:dyDescent="0.2">
      <c r="A643" s="12">
        <v>9050000</v>
      </c>
      <c r="B643" s="12" t="s">
        <v>383</v>
      </c>
      <c r="C643" s="12" t="s">
        <v>361</v>
      </c>
      <c r="D643" s="12" t="s">
        <v>362</v>
      </c>
      <c r="E643" s="12" t="s">
        <v>324</v>
      </c>
      <c r="F643" s="13">
        <v>-2.1000000000000001E-2</v>
      </c>
      <c r="G643" s="13">
        <v>0</v>
      </c>
      <c r="H643" s="13">
        <v>0</v>
      </c>
      <c r="I643" s="13">
        <v>0</v>
      </c>
      <c r="J643" s="13">
        <v>-2.1000000000000001E-2</v>
      </c>
      <c r="K643" s="13">
        <v>0</v>
      </c>
      <c r="L643" s="13">
        <v>0</v>
      </c>
      <c r="M643" s="13">
        <v>0</v>
      </c>
      <c r="N643" s="14">
        <v>0</v>
      </c>
    </row>
    <row r="644" spans="1:14" ht="13.5" outlineLevel="1" thickBot="1" x14ac:dyDescent="0.25">
      <c r="A644" s="15" t="s">
        <v>384</v>
      </c>
      <c r="B644" s="15"/>
      <c r="C644" s="15"/>
      <c r="D644" s="15"/>
      <c r="E644" s="15"/>
      <c r="F644" s="16">
        <f t="shared" ref="F644:N644" si="175">SUBTOTAL(9,F642:F643)</f>
        <v>2.3039700023249701</v>
      </c>
      <c r="G644" s="16">
        <f t="shared" si="175"/>
        <v>5.3325474671860593E-2</v>
      </c>
      <c r="H644" s="16">
        <f t="shared" si="175"/>
        <v>0.71336937809550616</v>
      </c>
      <c r="I644" s="16">
        <f t="shared" si="175"/>
        <v>0.15677228959203629</v>
      </c>
      <c r="J644" s="16">
        <f t="shared" si="175"/>
        <v>0.14549038479678278</v>
      </c>
      <c r="K644" s="16">
        <f t="shared" si="175"/>
        <v>1.1363852124440248</v>
      </c>
      <c r="L644" s="16">
        <f t="shared" si="175"/>
        <v>9.8627262724759385E-2</v>
      </c>
      <c r="M644" s="16">
        <f t="shared" si="175"/>
        <v>0</v>
      </c>
      <c r="N644" s="17">
        <f t="shared" si="175"/>
        <v>0</v>
      </c>
    </row>
    <row r="645" spans="1:14" ht="12.75" outlineLevel="2" x14ac:dyDescent="0.2">
      <c r="A645" s="18">
        <v>9070000</v>
      </c>
      <c r="B645" s="18" t="s">
        <v>385</v>
      </c>
      <c r="C645" s="18" t="s">
        <v>386</v>
      </c>
      <c r="D645" s="18" t="s">
        <v>387</v>
      </c>
      <c r="E645" s="18" t="s">
        <v>363</v>
      </c>
      <c r="F645" s="19">
        <v>0.57033000057033001</v>
      </c>
      <c r="G645" s="13">
        <v>1.308107974279335E-2</v>
      </c>
      <c r="H645" s="13">
        <v>0.17499406762633926</v>
      </c>
      <c r="I645" s="13">
        <v>3.845724457650037E-2</v>
      </c>
      <c r="J645" s="13">
        <v>4.084115543905905E-2</v>
      </c>
      <c r="K645" s="13">
        <v>0.27876255530746663</v>
      </c>
      <c r="L645" s="13">
        <v>2.419389787817134E-2</v>
      </c>
      <c r="M645" s="13">
        <v>0</v>
      </c>
      <c r="N645" s="14">
        <v>0</v>
      </c>
    </row>
    <row r="646" spans="1:14" ht="13.5" outlineLevel="1" thickBot="1" x14ac:dyDescent="0.25">
      <c r="A646" s="15" t="s">
        <v>388</v>
      </c>
      <c r="B646" s="15"/>
      <c r="C646" s="15"/>
      <c r="D646" s="15"/>
      <c r="E646" s="15"/>
      <c r="F646" s="16">
        <f t="shared" ref="F646:N646" si="176">SUBTOTAL(9,F645:F645)</f>
        <v>0.57033000057033001</v>
      </c>
      <c r="G646" s="16">
        <f t="shared" si="176"/>
        <v>1.308107974279335E-2</v>
      </c>
      <c r="H646" s="16">
        <f t="shared" si="176"/>
        <v>0.17499406762633926</v>
      </c>
      <c r="I646" s="16">
        <f t="shared" si="176"/>
        <v>3.845724457650037E-2</v>
      </c>
      <c r="J646" s="16">
        <f t="shared" si="176"/>
        <v>4.084115543905905E-2</v>
      </c>
      <c r="K646" s="16">
        <f t="shared" si="176"/>
        <v>0.27876255530746663</v>
      </c>
      <c r="L646" s="16">
        <f t="shared" si="176"/>
        <v>2.419389787817134E-2</v>
      </c>
      <c r="M646" s="16">
        <f t="shared" si="176"/>
        <v>0</v>
      </c>
      <c r="N646" s="17">
        <f t="shared" si="176"/>
        <v>0</v>
      </c>
    </row>
    <row r="647" spans="1:14" ht="12.75" outlineLevel="2" x14ac:dyDescent="0.2">
      <c r="A647" s="18">
        <v>9080000</v>
      </c>
      <c r="B647" s="18" t="s">
        <v>389</v>
      </c>
      <c r="C647" s="18" t="s">
        <v>386</v>
      </c>
      <c r="D647" s="18" t="s">
        <v>387</v>
      </c>
      <c r="E647" s="18" t="s">
        <v>363</v>
      </c>
      <c r="F647" s="19">
        <v>4.9481800049481803</v>
      </c>
      <c r="G647" s="13">
        <v>0.11349137720564445</v>
      </c>
      <c r="H647" s="13">
        <v>1.5182475856912656</v>
      </c>
      <c r="I647" s="13">
        <v>0.33365484626189684</v>
      </c>
      <c r="J647" s="13">
        <v>0.35433764403142604</v>
      </c>
      <c r="K647" s="13">
        <v>2.4185424244232294</v>
      </c>
      <c r="L647" s="13">
        <v>0.20990612733471828</v>
      </c>
      <c r="M647" s="13">
        <v>0</v>
      </c>
      <c r="N647" s="14">
        <v>0</v>
      </c>
    </row>
    <row r="648" spans="1:14" ht="12.75" outlineLevel="2" x14ac:dyDescent="0.2">
      <c r="A648" s="12">
        <v>9080000</v>
      </c>
      <c r="B648" s="12" t="s">
        <v>389</v>
      </c>
      <c r="C648" s="12" t="s">
        <v>386</v>
      </c>
      <c r="D648" s="12" t="s">
        <v>387</v>
      </c>
      <c r="E648" s="12" t="s">
        <v>252</v>
      </c>
      <c r="F648" s="13">
        <v>1.48549</v>
      </c>
      <c r="G648" s="13">
        <v>0</v>
      </c>
      <c r="H648" s="13">
        <v>1.48549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  <c r="N648" s="14">
        <v>0</v>
      </c>
    </row>
    <row r="649" spans="1:14" ht="12.75" outlineLevel="2" x14ac:dyDescent="0.2">
      <c r="A649" s="12">
        <v>9080000</v>
      </c>
      <c r="B649" s="12" t="s">
        <v>389</v>
      </c>
      <c r="C649" s="12" t="s">
        <v>386</v>
      </c>
      <c r="D649" s="12" t="s">
        <v>387</v>
      </c>
      <c r="E649" s="12" t="s">
        <v>274</v>
      </c>
      <c r="F649" s="13">
        <v>1.85389</v>
      </c>
      <c r="G649" s="13">
        <v>0</v>
      </c>
      <c r="H649" s="13">
        <v>0</v>
      </c>
      <c r="I649" s="13">
        <v>0</v>
      </c>
      <c r="J649" s="13">
        <v>0</v>
      </c>
      <c r="K649" s="13">
        <v>1.85389</v>
      </c>
      <c r="L649" s="13">
        <v>0</v>
      </c>
      <c r="M649" s="13">
        <v>0</v>
      </c>
      <c r="N649" s="14">
        <v>0</v>
      </c>
    </row>
    <row r="650" spans="1:14" ht="13.5" outlineLevel="1" thickBot="1" x14ac:dyDescent="0.25">
      <c r="A650" s="15" t="s">
        <v>390</v>
      </c>
      <c r="B650" s="15"/>
      <c r="C650" s="15"/>
      <c r="D650" s="15"/>
      <c r="E650" s="15"/>
      <c r="F650" s="16">
        <f t="shared" ref="F650:N650" si="177">SUBTOTAL(9,F647:F649)</f>
        <v>8.2875600049481797</v>
      </c>
      <c r="G650" s="16">
        <f t="shared" si="177"/>
        <v>0.11349137720564445</v>
      </c>
      <c r="H650" s="16">
        <f t="shared" si="177"/>
        <v>3.0037375856912654</v>
      </c>
      <c r="I650" s="16">
        <f t="shared" si="177"/>
        <v>0.33365484626189684</v>
      </c>
      <c r="J650" s="16">
        <f t="shared" si="177"/>
        <v>0.35433764403142604</v>
      </c>
      <c r="K650" s="16">
        <f t="shared" si="177"/>
        <v>4.2724324244232292</v>
      </c>
      <c r="L650" s="16">
        <f t="shared" si="177"/>
        <v>0.20990612733471828</v>
      </c>
      <c r="M650" s="16">
        <f t="shared" si="177"/>
        <v>0</v>
      </c>
      <c r="N650" s="17">
        <f t="shared" si="177"/>
        <v>0</v>
      </c>
    </row>
    <row r="651" spans="1:14" ht="12.75" outlineLevel="2" x14ac:dyDescent="0.2">
      <c r="A651" s="18">
        <v>9081000</v>
      </c>
      <c r="B651" s="18" t="s">
        <v>391</v>
      </c>
      <c r="C651" s="18" t="s">
        <v>386</v>
      </c>
      <c r="D651" s="18" t="s">
        <v>387</v>
      </c>
      <c r="E651" s="18" t="s">
        <v>363</v>
      </c>
      <c r="F651" s="19">
        <v>850.06764085006796</v>
      </c>
      <c r="G651" s="13">
        <v>19.497137772181286</v>
      </c>
      <c r="H651" s="13">
        <v>260.82582729493919</v>
      </c>
      <c r="I651" s="13">
        <v>57.319901001259765</v>
      </c>
      <c r="J651" s="13">
        <v>60.873081582512057</v>
      </c>
      <c r="K651" s="13">
        <v>415.49107974433701</v>
      </c>
      <c r="L651" s="13">
        <v>36.060613454838652</v>
      </c>
      <c r="M651" s="13">
        <v>0</v>
      </c>
      <c r="N651" s="14">
        <v>0</v>
      </c>
    </row>
    <row r="652" spans="1:14" ht="12.75" outlineLevel="2" x14ac:dyDescent="0.2">
      <c r="A652" s="12">
        <v>9081000</v>
      </c>
      <c r="B652" s="12" t="s">
        <v>391</v>
      </c>
      <c r="C652" s="12" t="s">
        <v>386</v>
      </c>
      <c r="D652" s="12" t="s">
        <v>387</v>
      </c>
      <c r="E652" s="12" t="s">
        <v>392</v>
      </c>
      <c r="F652" s="13">
        <v>1402.8446100000001</v>
      </c>
      <c r="G652" s="13">
        <v>0</v>
      </c>
      <c r="H652" s="13">
        <v>0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  <c r="N652" s="14">
        <v>1402.8446100000001</v>
      </c>
    </row>
    <row r="653" spans="1:14" ht="12.75" outlineLevel="2" x14ac:dyDescent="0.2">
      <c r="A653" s="12">
        <v>9081000</v>
      </c>
      <c r="B653" s="12" t="s">
        <v>391</v>
      </c>
      <c r="C653" s="12" t="s">
        <v>386</v>
      </c>
      <c r="D653" s="12" t="s">
        <v>387</v>
      </c>
      <c r="E653" s="12" t="s">
        <v>274</v>
      </c>
      <c r="F653" s="13">
        <v>98.355500000000006</v>
      </c>
      <c r="G653" s="13">
        <v>0</v>
      </c>
      <c r="H653" s="13">
        <v>0</v>
      </c>
      <c r="I653" s="13">
        <v>0</v>
      </c>
      <c r="J653" s="13">
        <v>0</v>
      </c>
      <c r="K653" s="13">
        <v>98.355500000000006</v>
      </c>
      <c r="L653" s="13">
        <v>0</v>
      </c>
      <c r="M653" s="13">
        <v>0</v>
      </c>
      <c r="N653" s="14">
        <v>0</v>
      </c>
    </row>
    <row r="654" spans="1:14" ht="13.5" outlineLevel="1" thickBot="1" x14ac:dyDescent="0.25">
      <c r="A654" s="15" t="s">
        <v>393</v>
      </c>
      <c r="B654" s="15"/>
      <c r="C654" s="15"/>
      <c r="D654" s="15"/>
      <c r="E654" s="15"/>
      <c r="F654" s="16">
        <f t="shared" ref="F654:N654" si="178">SUBTOTAL(9,F651:F653)</f>
        <v>2351.2677508500683</v>
      </c>
      <c r="G654" s="16">
        <f t="shared" si="178"/>
        <v>19.497137772181286</v>
      </c>
      <c r="H654" s="16">
        <f t="shared" si="178"/>
        <v>260.82582729493919</v>
      </c>
      <c r="I654" s="16">
        <f t="shared" si="178"/>
        <v>57.319901001259765</v>
      </c>
      <c r="J654" s="16">
        <f t="shared" si="178"/>
        <v>60.873081582512057</v>
      </c>
      <c r="K654" s="16">
        <f t="shared" si="178"/>
        <v>513.84657974433708</v>
      </c>
      <c r="L654" s="16">
        <f t="shared" si="178"/>
        <v>36.060613454838652</v>
      </c>
      <c r="M654" s="16">
        <f t="shared" si="178"/>
        <v>0</v>
      </c>
      <c r="N654" s="17">
        <f t="shared" si="178"/>
        <v>1402.8446100000001</v>
      </c>
    </row>
    <row r="655" spans="1:14" ht="12.75" outlineLevel="2" x14ac:dyDescent="0.2">
      <c r="A655" s="18">
        <v>9084000</v>
      </c>
      <c r="B655" s="18" t="s">
        <v>394</v>
      </c>
      <c r="C655" s="18" t="s">
        <v>386</v>
      </c>
      <c r="D655" s="18" t="s">
        <v>387</v>
      </c>
      <c r="E655" s="18" t="s">
        <v>321</v>
      </c>
      <c r="F655" s="19">
        <v>75.513930000000002</v>
      </c>
      <c r="G655" s="13">
        <v>75.513930000000002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  <c r="N655" s="14">
        <v>0</v>
      </c>
    </row>
    <row r="656" spans="1:14" ht="12.75" outlineLevel="2" x14ac:dyDescent="0.2">
      <c r="A656" s="12">
        <v>9084000</v>
      </c>
      <c r="B656" s="12" t="s">
        <v>394</v>
      </c>
      <c r="C656" s="12" t="s">
        <v>386</v>
      </c>
      <c r="D656" s="12" t="s">
        <v>387</v>
      </c>
      <c r="E656" s="12" t="s">
        <v>363</v>
      </c>
      <c r="F656" s="13">
        <v>1451.2104914512099</v>
      </c>
      <c r="G656" s="13">
        <v>33.284940548924666</v>
      </c>
      <c r="H656" s="13">
        <v>445.27418622045633</v>
      </c>
      <c r="I656" s="13">
        <v>97.854850254962784</v>
      </c>
      <c r="J656" s="13">
        <v>103.92073570894574</v>
      </c>
      <c r="K656" s="13">
        <v>709.31415931373169</v>
      </c>
      <c r="L656" s="13">
        <v>61.561619404188761</v>
      </c>
      <c r="M656" s="13">
        <v>0</v>
      </c>
      <c r="N656" s="14">
        <v>0</v>
      </c>
    </row>
    <row r="657" spans="1:14" ht="12.75" outlineLevel="2" x14ac:dyDescent="0.2">
      <c r="A657" s="12">
        <v>9084000</v>
      </c>
      <c r="B657" s="12" t="s">
        <v>394</v>
      </c>
      <c r="C657" s="12" t="s">
        <v>386</v>
      </c>
      <c r="D657" s="12" t="s">
        <v>387</v>
      </c>
      <c r="E657" s="12" t="s">
        <v>271</v>
      </c>
      <c r="F657" s="13">
        <v>1.131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1.131</v>
      </c>
      <c r="M657" s="13">
        <v>0</v>
      </c>
      <c r="N657" s="14">
        <v>0</v>
      </c>
    </row>
    <row r="658" spans="1:14" ht="12.75" outlineLevel="2" x14ac:dyDescent="0.2">
      <c r="A658" s="12">
        <v>9084000</v>
      </c>
      <c r="B658" s="12" t="s">
        <v>394</v>
      </c>
      <c r="C658" s="12" t="s">
        <v>386</v>
      </c>
      <c r="D658" s="12" t="s">
        <v>387</v>
      </c>
      <c r="E658" s="12" t="s">
        <v>392</v>
      </c>
      <c r="F658" s="13">
        <v>67.107870000000005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  <c r="N658" s="14">
        <v>67.107870000000005</v>
      </c>
    </row>
    <row r="659" spans="1:14" ht="12.75" outlineLevel="2" x14ac:dyDescent="0.2">
      <c r="A659" s="12">
        <v>9084000</v>
      </c>
      <c r="B659" s="12" t="s">
        <v>394</v>
      </c>
      <c r="C659" s="12" t="s">
        <v>386</v>
      </c>
      <c r="D659" s="12" t="s">
        <v>387</v>
      </c>
      <c r="E659" s="12" t="s">
        <v>323</v>
      </c>
      <c r="F659" s="13">
        <v>14.678369999999999</v>
      </c>
      <c r="G659" s="13">
        <v>0</v>
      </c>
      <c r="H659" s="13">
        <v>0</v>
      </c>
      <c r="I659" s="13">
        <v>14.678369999999999</v>
      </c>
      <c r="J659" s="13">
        <v>0</v>
      </c>
      <c r="K659" s="13">
        <v>0</v>
      </c>
      <c r="L659" s="13">
        <v>0</v>
      </c>
      <c r="M659" s="13">
        <v>0</v>
      </c>
      <c r="N659" s="14">
        <v>0</v>
      </c>
    </row>
    <row r="660" spans="1:14" ht="12.75" outlineLevel="2" x14ac:dyDescent="0.2">
      <c r="A660" s="12">
        <v>9084000</v>
      </c>
      <c r="B660" s="12" t="s">
        <v>394</v>
      </c>
      <c r="C660" s="12" t="s">
        <v>386</v>
      </c>
      <c r="D660" s="12" t="s">
        <v>387</v>
      </c>
      <c r="E660" s="12" t="s">
        <v>324</v>
      </c>
      <c r="F660" s="13">
        <v>1.4376800000000001</v>
      </c>
      <c r="G660" s="13">
        <v>0</v>
      </c>
      <c r="H660" s="13">
        <v>0</v>
      </c>
      <c r="I660" s="13">
        <v>0</v>
      </c>
      <c r="J660" s="13">
        <v>1.4376800000000001</v>
      </c>
      <c r="K660" s="13">
        <v>0</v>
      </c>
      <c r="L660" s="13">
        <v>0</v>
      </c>
      <c r="M660" s="13">
        <v>0</v>
      </c>
      <c r="N660" s="14">
        <v>0</v>
      </c>
    </row>
    <row r="661" spans="1:14" ht="13.5" outlineLevel="1" thickBot="1" x14ac:dyDescent="0.25">
      <c r="A661" s="15" t="s">
        <v>395</v>
      </c>
      <c r="B661" s="15"/>
      <c r="C661" s="15"/>
      <c r="D661" s="15"/>
      <c r="E661" s="15"/>
      <c r="F661" s="16">
        <f t="shared" ref="F661:N661" si="179">SUBTOTAL(9,F655:F660)</f>
        <v>1611.0793414512102</v>
      </c>
      <c r="G661" s="16">
        <f t="shared" si="179"/>
        <v>108.79887054892467</v>
      </c>
      <c r="H661" s="16">
        <f t="shared" si="179"/>
        <v>445.27418622045633</v>
      </c>
      <c r="I661" s="16">
        <f t="shared" si="179"/>
        <v>112.53322025496279</v>
      </c>
      <c r="J661" s="16">
        <f t="shared" si="179"/>
        <v>105.35841570894574</v>
      </c>
      <c r="K661" s="16">
        <f t="shared" si="179"/>
        <v>709.31415931373169</v>
      </c>
      <c r="L661" s="16">
        <f t="shared" si="179"/>
        <v>62.692619404188761</v>
      </c>
      <c r="M661" s="16">
        <f t="shared" si="179"/>
        <v>0</v>
      </c>
      <c r="N661" s="17">
        <f t="shared" si="179"/>
        <v>67.107870000000005</v>
      </c>
    </row>
    <row r="662" spans="1:14" ht="12.75" outlineLevel="2" x14ac:dyDescent="0.2">
      <c r="A662" s="18">
        <v>9085100</v>
      </c>
      <c r="B662" s="18" t="s">
        <v>396</v>
      </c>
      <c r="C662" s="18" t="s">
        <v>386</v>
      </c>
      <c r="D662" s="18" t="s">
        <v>387</v>
      </c>
      <c r="E662" s="18" t="s">
        <v>392</v>
      </c>
      <c r="F662" s="19">
        <v>98937.267389999994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4">
        <v>98937.267389999994</v>
      </c>
    </row>
    <row r="663" spans="1:14" ht="13.5" outlineLevel="1" thickBot="1" x14ac:dyDescent="0.25">
      <c r="A663" s="15" t="s">
        <v>397</v>
      </c>
      <c r="B663" s="15"/>
      <c r="C663" s="15"/>
      <c r="D663" s="15"/>
      <c r="E663" s="15"/>
      <c r="F663" s="16">
        <f t="shared" ref="F663:N663" si="180">SUBTOTAL(9,F662:F662)</f>
        <v>98937.267389999994</v>
      </c>
      <c r="G663" s="16">
        <f t="shared" si="180"/>
        <v>0</v>
      </c>
      <c r="H663" s="16">
        <f t="shared" si="180"/>
        <v>0</v>
      </c>
      <c r="I663" s="16">
        <f t="shared" si="180"/>
        <v>0</v>
      </c>
      <c r="J663" s="16">
        <f t="shared" si="180"/>
        <v>0</v>
      </c>
      <c r="K663" s="16">
        <f t="shared" si="180"/>
        <v>0</v>
      </c>
      <c r="L663" s="16">
        <f t="shared" si="180"/>
        <v>0</v>
      </c>
      <c r="M663" s="16">
        <f t="shared" si="180"/>
        <v>0</v>
      </c>
      <c r="N663" s="17">
        <f t="shared" si="180"/>
        <v>98937.267389999994</v>
      </c>
    </row>
    <row r="664" spans="1:14" ht="12.75" outlineLevel="2" x14ac:dyDescent="0.2">
      <c r="A664" s="18">
        <v>9086000</v>
      </c>
      <c r="B664" s="18" t="s">
        <v>398</v>
      </c>
      <c r="C664" s="18" t="s">
        <v>386</v>
      </c>
      <c r="D664" s="18" t="s">
        <v>387</v>
      </c>
      <c r="E664" s="18" t="s">
        <v>363</v>
      </c>
      <c r="F664" s="19">
        <v>133.70964013371</v>
      </c>
      <c r="G664" s="13">
        <v>3.0667621608896534</v>
      </c>
      <c r="H664" s="13">
        <v>41.026061726462821</v>
      </c>
      <c r="I664" s="13">
        <v>9.0160158640012451</v>
      </c>
      <c r="J664" s="13">
        <v>9.5749060911062749</v>
      </c>
      <c r="K664" s="13">
        <v>65.353814310384436</v>
      </c>
      <c r="L664" s="13">
        <v>5.6720799808655729</v>
      </c>
      <c r="M664" s="13">
        <v>0</v>
      </c>
      <c r="N664" s="14">
        <v>0</v>
      </c>
    </row>
    <row r="665" spans="1:14" ht="12.75" outlineLevel="2" x14ac:dyDescent="0.2">
      <c r="A665" s="12">
        <v>9086000</v>
      </c>
      <c r="B665" s="12" t="s">
        <v>398</v>
      </c>
      <c r="C665" s="12" t="s">
        <v>386</v>
      </c>
      <c r="D665" s="12" t="s">
        <v>387</v>
      </c>
      <c r="E665" s="12" t="s">
        <v>271</v>
      </c>
      <c r="F665" s="13">
        <v>19.174489999999999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19.174489999999999</v>
      </c>
      <c r="M665" s="13">
        <v>0</v>
      </c>
      <c r="N665" s="14">
        <v>0</v>
      </c>
    </row>
    <row r="666" spans="1:14" ht="12.75" outlineLevel="2" x14ac:dyDescent="0.2">
      <c r="A666" s="12">
        <v>9086000</v>
      </c>
      <c r="B666" s="12" t="s">
        <v>398</v>
      </c>
      <c r="C666" s="12" t="s">
        <v>386</v>
      </c>
      <c r="D666" s="12" t="s">
        <v>387</v>
      </c>
      <c r="E666" s="12" t="s">
        <v>252</v>
      </c>
      <c r="F666" s="13">
        <v>2296.3189900000002</v>
      </c>
      <c r="G666" s="13">
        <v>0</v>
      </c>
      <c r="H666" s="13">
        <v>2296.3189900000002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4">
        <v>0</v>
      </c>
    </row>
    <row r="667" spans="1:14" ht="12.75" outlineLevel="2" x14ac:dyDescent="0.2">
      <c r="A667" s="12">
        <v>9086000</v>
      </c>
      <c r="B667" s="12" t="s">
        <v>398</v>
      </c>
      <c r="C667" s="12" t="s">
        <v>386</v>
      </c>
      <c r="D667" s="12" t="s">
        <v>387</v>
      </c>
      <c r="E667" s="12" t="s">
        <v>274</v>
      </c>
      <c r="F667" s="13">
        <v>3083.1397999999999</v>
      </c>
      <c r="G667" s="13">
        <v>0</v>
      </c>
      <c r="H667" s="13">
        <v>0</v>
      </c>
      <c r="I667" s="13">
        <v>0</v>
      </c>
      <c r="J667" s="13">
        <v>0</v>
      </c>
      <c r="K667" s="13">
        <v>3083.1397999999999</v>
      </c>
      <c r="L667" s="13">
        <v>0</v>
      </c>
      <c r="M667" s="13">
        <v>0</v>
      </c>
      <c r="N667" s="14">
        <v>0</v>
      </c>
    </row>
    <row r="668" spans="1:14" ht="12.75" outlineLevel="2" x14ac:dyDescent="0.2">
      <c r="A668" s="12">
        <v>9086000</v>
      </c>
      <c r="B668" s="12" t="s">
        <v>398</v>
      </c>
      <c r="C668" s="12" t="s">
        <v>386</v>
      </c>
      <c r="D668" s="12" t="s">
        <v>387</v>
      </c>
      <c r="E668" s="12" t="s">
        <v>323</v>
      </c>
      <c r="F668" s="13">
        <v>173.22192000000001</v>
      </c>
      <c r="G668" s="13">
        <v>0</v>
      </c>
      <c r="H668" s="13">
        <v>0</v>
      </c>
      <c r="I668" s="13">
        <v>173.22192000000001</v>
      </c>
      <c r="J668" s="13">
        <v>0</v>
      </c>
      <c r="K668" s="13">
        <v>0</v>
      </c>
      <c r="L668" s="13">
        <v>0</v>
      </c>
      <c r="M668" s="13">
        <v>0</v>
      </c>
      <c r="N668" s="14">
        <v>0</v>
      </c>
    </row>
    <row r="669" spans="1:14" ht="12.75" outlineLevel="2" x14ac:dyDescent="0.2">
      <c r="A669" s="12">
        <v>9086000</v>
      </c>
      <c r="B669" s="12" t="s">
        <v>398</v>
      </c>
      <c r="C669" s="12" t="s">
        <v>386</v>
      </c>
      <c r="D669" s="12" t="s">
        <v>387</v>
      </c>
      <c r="E669" s="12" t="s">
        <v>324</v>
      </c>
      <c r="F669" s="13">
        <v>1018.35418</v>
      </c>
      <c r="G669" s="13">
        <v>0</v>
      </c>
      <c r="H669" s="13">
        <v>0</v>
      </c>
      <c r="I669" s="13">
        <v>0</v>
      </c>
      <c r="J669" s="13">
        <v>1018.35418</v>
      </c>
      <c r="K669" s="13">
        <v>0</v>
      </c>
      <c r="L669" s="13">
        <v>0</v>
      </c>
      <c r="M669" s="13">
        <v>0</v>
      </c>
      <c r="N669" s="14">
        <v>0</v>
      </c>
    </row>
    <row r="670" spans="1:14" ht="13.5" outlineLevel="1" thickBot="1" x14ac:dyDescent="0.25">
      <c r="A670" s="15" t="s">
        <v>399</v>
      </c>
      <c r="B670" s="15"/>
      <c r="C670" s="15"/>
      <c r="D670" s="15"/>
      <c r="E670" s="15"/>
      <c r="F670" s="16">
        <f t="shared" ref="F670:N670" si="181">SUBTOTAL(9,F664:F669)</f>
        <v>6723.9190201337105</v>
      </c>
      <c r="G670" s="16">
        <f t="shared" si="181"/>
        <v>3.0667621608896534</v>
      </c>
      <c r="H670" s="16">
        <f t="shared" si="181"/>
        <v>2337.3450517264632</v>
      </c>
      <c r="I670" s="16">
        <f t="shared" si="181"/>
        <v>182.23793586400126</v>
      </c>
      <c r="J670" s="16">
        <f t="shared" si="181"/>
        <v>1027.9290860911062</v>
      </c>
      <c r="K670" s="16">
        <f t="shared" si="181"/>
        <v>3148.4936143103841</v>
      </c>
      <c r="L670" s="16">
        <f t="shared" si="181"/>
        <v>24.846569980865571</v>
      </c>
      <c r="M670" s="16">
        <f t="shared" si="181"/>
        <v>0</v>
      </c>
      <c r="N670" s="17">
        <f t="shared" si="181"/>
        <v>0</v>
      </c>
    </row>
    <row r="671" spans="1:14" ht="12.75" outlineLevel="2" x14ac:dyDescent="0.2">
      <c r="A671" s="18">
        <v>9089300</v>
      </c>
      <c r="B671" s="18" t="s">
        <v>400</v>
      </c>
      <c r="C671" s="18" t="s">
        <v>386</v>
      </c>
      <c r="D671" s="18" t="s">
        <v>387</v>
      </c>
      <c r="E671" s="18" t="s">
        <v>392</v>
      </c>
      <c r="F671" s="19">
        <v>202.73886999999999</v>
      </c>
      <c r="G671" s="13">
        <v>0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4">
        <v>202.73886999999999</v>
      </c>
    </row>
    <row r="672" spans="1:14" ht="13.5" outlineLevel="1" thickBot="1" x14ac:dyDescent="0.25">
      <c r="A672" s="15" t="s">
        <v>401</v>
      </c>
      <c r="B672" s="15"/>
      <c r="C672" s="15"/>
      <c r="D672" s="15"/>
      <c r="E672" s="15"/>
      <c r="F672" s="16">
        <f t="shared" ref="F672:N672" si="182">SUBTOTAL(9,F671:F671)</f>
        <v>202.73886999999999</v>
      </c>
      <c r="G672" s="16">
        <f t="shared" si="182"/>
        <v>0</v>
      </c>
      <c r="H672" s="16">
        <f t="shared" si="182"/>
        <v>0</v>
      </c>
      <c r="I672" s="16">
        <f t="shared" si="182"/>
        <v>0</v>
      </c>
      <c r="J672" s="16">
        <f t="shared" si="182"/>
        <v>0</v>
      </c>
      <c r="K672" s="16">
        <f t="shared" si="182"/>
        <v>0</v>
      </c>
      <c r="L672" s="16">
        <f t="shared" si="182"/>
        <v>0</v>
      </c>
      <c r="M672" s="16">
        <f t="shared" si="182"/>
        <v>0</v>
      </c>
      <c r="N672" s="17">
        <f t="shared" si="182"/>
        <v>202.73886999999999</v>
      </c>
    </row>
    <row r="673" spans="1:14" ht="12.75" outlineLevel="2" x14ac:dyDescent="0.2">
      <c r="A673" s="18">
        <v>9089500</v>
      </c>
      <c r="B673" s="18" t="s">
        <v>402</v>
      </c>
      <c r="C673" s="18" t="s">
        <v>386</v>
      </c>
      <c r="D673" s="18" t="s">
        <v>387</v>
      </c>
      <c r="E673" s="18" t="s">
        <v>392</v>
      </c>
      <c r="F673" s="19">
        <v>6581.5695900000001</v>
      </c>
      <c r="G673" s="13">
        <v>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4">
        <v>6581.5695900000001</v>
      </c>
    </row>
    <row r="674" spans="1:14" ht="13.5" outlineLevel="1" thickBot="1" x14ac:dyDescent="0.25">
      <c r="A674" s="15" t="s">
        <v>403</v>
      </c>
      <c r="B674" s="15"/>
      <c r="C674" s="15"/>
      <c r="D674" s="15"/>
      <c r="E674" s="15"/>
      <c r="F674" s="16">
        <f t="shared" ref="F674:N674" si="183">SUBTOTAL(9,F673:F673)</f>
        <v>6581.5695900000001</v>
      </c>
      <c r="G674" s="16">
        <f t="shared" si="183"/>
        <v>0</v>
      </c>
      <c r="H674" s="16">
        <f t="shared" si="183"/>
        <v>0</v>
      </c>
      <c r="I674" s="16">
        <f t="shared" si="183"/>
        <v>0</v>
      </c>
      <c r="J674" s="16">
        <f t="shared" si="183"/>
        <v>0</v>
      </c>
      <c r="K674" s="16">
        <f t="shared" si="183"/>
        <v>0</v>
      </c>
      <c r="L674" s="16">
        <f t="shared" si="183"/>
        <v>0</v>
      </c>
      <c r="M674" s="16">
        <f t="shared" si="183"/>
        <v>0</v>
      </c>
      <c r="N674" s="17">
        <f t="shared" si="183"/>
        <v>6581.5695900000001</v>
      </c>
    </row>
    <row r="675" spans="1:14" ht="12.75" outlineLevel="2" x14ac:dyDescent="0.2">
      <c r="A675" s="18">
        <v>9089600</v>
      </c>
      <c r="B675" s="18" t="s">
        <v>404</v>
      </c>
      <c r="C675" s="18" t="s">
        <v>386</v>
      </c>
      <c r="D675" s="18" t="s">
        <v>387</v>
      </c>
      <c r="E675" s="18" t="s">
        <v>392</v>
      </c>
      <c r="F675" s="19">
        <v>7928.3508499999998</v>
      </c>
      <c r="G675" s="13">
        <v>0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14">
        <v>7928.3508499999998</v>
      </c>
    </row>
    <row r="676" spans="1:14" ht="13.5" outlineLevel="1" thickBot="1" x14ac:dyDescent="0.25">
      <c r="A676" s="15" t="s">
        <v>405</v>
      </c>
      <c r="B676" s="15"/>
      <c r="C676" s="15"/>
      <c r="D676" s="15"/>
      <c r="E676" s="15"/>
      <c r="F676" s="16">
        <f t="shared" ref="F676:N676" si="184">SUBTOTAL(9,F675:F675)</f>
        <v>7928.3508499999998</v>
      </c>
      <c r="G676" s="16">
        <f t="shared" si="184"/>
        <v>0</v>
      </c>
      <c r="H676" s="16">
        <f t="shared" si="184"/>
        <v>0</v>
      </c>
      <c r="I676" s="16">
        <f t="shared" si="184"/>
        <v>0</v>
      </c>
      <c r="J676" s="16">
        <f t="shared" si="184"/>
        <v>0</v>
      </c>
      <c r="K676" s="16">
        <f t="shared" si="184"/>
        <v>0</v>
      </c>
      <c r="L676" s="16">
        <f t="shared" si="184"/>
        <v>0</v>
      </c>
      <c r="M676" s="16">
        <f t="shared" si="184"/>
        <v>0</v>
      </c>
      <c r="N676" s="17">
        <f t="shared" si="184"/>
        <v>7928.3508499999998</v>
      </c>
    </row>
    <row r="677" spans="1:14" ht="12.75" outlineLevel="2" x14ac:dyDescent="0.2">
      <c r="A677" s="18">
        <v>9089700</v>
      </c>
      <c r="B677" s="18" t="s">
        <v>406</v>
      </c>
      <c r="C677" s="18" t="s">
        <v>386</v>
      </c>
      <c r="D677" s="18" t="s">
        <v>387</v>
      </c>
      <c r="E677" s="18" t="s">
        <v>274</v>
      </c>
      <c r="F677" s="19">
        <v>159.77319</v>
      </c>
      <c r="G677" s="13">
        <v>0</v>
      </c>
      <c r="H677" s="13">
        <v>0</v>
      </c>
      <c r="I677" s="13">
        <v>0</v>
      </c>
      <c r="J677" s="13">
        <v>0</v>
      </c>
      <c r="K677" s="13">
        <v>159.77319</v>
      </c>
      <c r="L677" s="13">
        <v>0</v>
      </c>
      <c r="M677" s="13">
        <v>0</v>
      </c>
      <c r="N677" s="14">
        <v>0</v>
      </c>
    </row>
    <row r="678" spans="1:14" ht="13.5" outlineLevel="1" thickBot="1" x14ac:dyDescent="0.25">
      <c r="A678" s="15" t="s">
        <v>407</v>
      </c>
      <c r="B678" s="15"/>
      <c r="C678" s="15"/>
      <c r="D678" s="15"/>
      <c r="E678" s="15"/>
      <c r="F678" s="16">
        <f t="shared" ref="F678:N678" si="185">SUBTOTAL(9,F677:F677)</f>
        <v>159.77319</v>
      </c>
      <c r="G678" s="16">
        <f t="shared" si="185"/>
        <v>0</v>
      </c>
      <c r="H678" s="16">
        <f t="shared" si="185"/>
        <v>0</v>
      </c>
      <c r="I678" s="16">
        <f t="shared" si="185"/>
        <v>0</v>
      </c>
      <c r="J678" s="16">
        <f t="shared" si="185"/>
        <v>0</v>
      </c>
      <c r="K678" s="16">
        <f t="shared" si="185"/>
        <v>159.77319</v>
      </c>
      <c r="L678" s="16">
        <f t="shared" si="185"/>
        <v>0</v>
      </c>
      <c r="M678" s="16">
        <f t="shared" si="185"/>
        <v>0</v>
      </c>
      <c r="N678" s="17">
        <f t="shared" si="185"/>
        <v>0</v>
      </c>
    </row>
    <row r="679" spans="1:14" ht="12.75" outlineLevel="2" x14ac:dyDescent="0.2">
      <c r="A679" s="18">
        <v>9089800</v>
      </c>
      <c r="B679" s="18" t="s">
        <v>408</v>
      </c>
      <c r="C679" s="18" t="s">
        <v>386</v>
      </c>
      <c r="D679" s="18" t="s">
        <v>387</v>
      </c>
      <c r="E679" s="18" t="s">
        <v>392</v>
      </c>
      <c r="F679" s="19">
        <v>470.86702000000002</v>
      </c>
      <c r="G679" s="13">
        <v>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4">
        <v>470.86702000000002</v>
      </c>
    </row>
    <row r="680" spans="1:14" ht="13.5" outlineLevel="1" thickBot="1" x14ac:dyDescent="0.25">
      <c r="A680" s="15" t="s">
        <v>409</v>
      </c>
      <c r="B680" s="15"/>
      <c r="C680" s="15"/>
      <c r="D680" s="15"/>
      <c r="E680" s="15"/>
      <c r="F680" s="16">
        <f t="shared" ref="F680:N680" si="186">SUBTOTAL(9,F679:F679)</f>
        <v>470.86702000000002</v>
      </c>
      <c r="G680" s="16">
        <f t="shared" si="186"/>
        <v>0</v>
      </c>
      <c r="H680" s="16">
        <f t="shared" si="186"/>
        <v>0</v>
      </c>
      <c r="I680" s="16">
        <f t="shared" si="186"/>
        <v>0</v>
      </c>
      <c r="J680" s="16">
        <f t="shared" si="186"/>
        <v>0</v>
      </c>
      <c r="K680" s="16">
        <f t="shared" si="186"/>
        <v>0</v>
      </c>
      <c r="L680" s="16">
        <f t="shared" si="186"/>
        <v>0</v>
      </c>
      <c r="M680" s="16">
        <f t="shared" si="186"/>
        <v>0</v>
      </c>
      <c r="N680" s="17">
        <f t="shared" si="186"/>
        <v>470.86702000000002</v>
      </c>
    </row>
    <row r="681" spans="1:14" ht="12.75" outlineLevel="2" x14ac:dyDescent="0.2">
      <c r="A681" s="18">
        <v>9090000</v>
      </c>
      <c r="B681" s="18" t="s">
        <v>410</v>
      </c>
      <c r="C681" s="18" t="s">
        <v>386</v>
      </c>
      <c r="D681" s="18" t="s">
        <v>387</v>
      </c>
      <c r="E681" s="18" t="s">
        <v>321</v>
      </c>
      <c r="F681" s="19">
        <v>76.787880000000001</v>
      </c>
      <c r="G681" s="13">
        <v>76.787880000000001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4">
        <v>0</v>
      </c>
    </row>
    <row r="682" spans="1:14" ht="12.75" outlineLevel="2" x14ac:dyDescent="0.2">
      <c r="A682" s="12">
        <v>9090000</v>
      </c>
      <c r="B682" s="12" t="s">
        <v>410</v>
      </c>
      <c r="C682" s="12" t="s">
        <v>386</v>
      </c>
      <c r="D682" s="12" t="s">
        <v>387</v>
      </c>
      <c r="E682" s="12" t="s">
        <v>363</v>
      </c>
      <c r="F682" s="13">
        <v>2386.81526238682</v>
      </c>
      <c r="G682" s="13">
        <v>54.743956564403248</v>
      </c>
      <c r="H682" s="13">
        <v>732.34532817845695</v>
      </c>
      <c r="I682" s="13">
        <v>160.94250383592569</v>
      </c>
      <c r="J682" s="13">
        <v>170.91910479543128</v>
      </c>
      <c r="K682" s="13">
        <v>1166.6135762180784</v>
      </c>
      <c r="L682" s="13">
        <v>101.25079279452439</v>
      </c>
      <c r="M682" s="13">
        <v>0</v>
      </c>
      <c r="N682" s="14">
        <v>0</v>
      </c>
    </row>
    <row r="683" spans="1:14" ht="12.75" outlineLevel="2" x14ac:dyDescent="0.2">
      <c r="A683" s="12">
        <v>9090000</v>
      </c>
      <c r="B683" s="12" t="s">
        <v>410</v>
      </c>
      <c r="C683" s="12" t="s">
        <v>386</v>
      </c>
      <c r="D683" s="12" t="s">
        <v>387</v>
      </c>
      <c r="E683" s="12" t="s">
        <v>271</v>
      </c>
      <c r="F683" s="13">
        <v>53.593530000000001</v>
      </c>
      <c r="G683" s="13">
        <v>0</v>
      </c>
      <c r="H683" s="13">
        <v>0</v>
      </c>
      <c r="I683" s="13">
        <v>0</v>
      </c>
      <c r="J683" s="13">
        <v>0</v>
      </c>
      <c r="K683" s="13">
        <v>0</v>
      </c>
      <c r="L683" s="13">
        <v>53.593530000000001</v>
      </c>
      <c r="M683" s="13">
        <v>0</v>
      </c>
      <c r="N683" s="14">
        <v>0</v>
      </c>
    </row>
    <row r="684" spans="1:14" ht="12.75" outlineLevel="2" x14ac:dyDescent="0.2">
      <c r="A684" s="12">
        <v>9090000</v>
      </c>
      <c r="B684" s="12" t="s">
        <v>410</v>
      </c>
      <c r="C684" s="12" t="s">
        <v>386</v>
      </c>
      <c r="D684" s="12" t="s">
        <v>387</v>
      </c>
      <c r="E684" s="12" t="s">
        <v>252</v>
      </c>
      <c r="F684" s="13">
        <v>469.35194999999999</v>
      </c>
      <c r="G684" s="13">
        <v>0</v>
      </c>
      <c r="H684" s="13">
        <v>469.35194999999999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4">
        <v>0</v>
      </c>
    </row>
    <row r="685" spans="1:14" ht="12.75" outlineLevel="2" x14ac:dyDescent="0.2">
      <c r="A685" s="12">
        <v>9090000</v>
      </c>
      <c r="B685" s="12" t="s">
        <v>410</v>
      </c>
      <c r="C685" s="12" t="s">
        <v>386</v>
      </c>
      <c r="D685" s="12" t="s">
        <v>387</v>
      </c>
      <c r="E685" s="12" t="s">
        <v>274</v>
      </c>
      <c r="F685" s="13">
        <v>405.08434</v>
      </c>
      <c r="G685" s="13">
        <v>0</v>
      </c>
      <c r="H685" s="13">
        <v>0</v>
      </c>
      <c r="I685" s="13">
        <v>0</v>
      </c>
      <c r="J685" s="13">
        <v>0</v>
      </c>
      <c r="K685" s="13">
        <v>405.08434</v>
      </c>
      <c r="L685" s="13">
        <v>0</v>
      </c>
      <c r="M685" s="13">
        <v>0</v>
      </c>
      <c r="N685" s="14">
        <v>0</v>
      </c>
    </row>
    <row r="686" spans="1:14" ht="12.75" outlineLevel="2" x14ac:dyDescent="0.2">
      <c r="A686" s="12">
        <v>9090000</v>
      </c>
      <c r="B686" s="12" t="s">
        <v>410</v>
      </c>
      <c r="C686" s="12" t="s">
        <v>386</v>
      </c>
      <c r="D686" s="12" t="s">
        <v>387</v>
      </c>
      <c r="E686" s="12" t="s">
        <v>323</v>
      </c>
      <c r="F686" s="13">
        <v>151.47328999999999</v>
      </c>
      <c r="G686" s="13">
        <v>0</v>
      </c>
      <c r="H686" s="13">
        <v>0</v>
      </c>
      <c r="I686" s="13">
        <v>151.47328999999999</v>
      </c>
      <c r="J686" s="13">
        <v>0</v>
      </c>
      <c r="K686" s="13">
        <v>0</v>
      </c>
      <c r="L686" s="13">
        <v>0</v>
      </c>
      <c r="M686" s="13">
        <v>0</v>
      </c>
      <c r="N686" s="14">
        <v>0</v>
      </c>
    </row>
    <row r="687" spans="1:14" ht="12.75" outlineLevel="2" x14ac:dyDescent="0.2">
      <c r="A687" s="12">
        <v>9090000</v>
      </c>
      <c r="B687" s="12" t="s">
        <v>410</v>
      </c>
      <c r="C687" s="12" t="s">
        <v>386</v>
      </c>
      <c r="D687" s="12" t="s">
        <v>387</v>
      </c>
      <c r="E687" s="12" t="s">
        <v>324</v>
      </c>
      <c r="F687" s="13">
        <v>182.84814</v>
      </c>
      <c r="G687" s="13">
        <v>0</v>
      </c>
      <c r="H687" s="13">
        <v>0</v>
      </c>
      <c r="I687" s="13">
        <v>0</v>
      </c>
      <c r="J687" s="13">
        <v>182.84814</v>
      </c>
      <c r="K687" s="13">
        <v>0</v>
      </c>
      <c r="L687" s="13">
        <v>0</v>
      </c>
      <c r="M687" s="13">
        <v>0</v>
      </c>
      <c r="N687" s="14">
        <v>0</v>
      </c>
    </row>
    <row r="688" spans="1:14" ht="12.75" outlineLevel="2" x14ac:dyDescent="0.2">
      <c r="A688" s="12">
        <v>9090000</v>
      </c>
      <c r="B688" s="12" t="s">
        <v>410</v>
      </c>
      <c r="C688" s="12" t="s">
        <v>386</v>
      </c>
      <c r="D688" s="12" t="s">
        <v>387</v>
      </c>
      <c r="E688" s="12" t="s">
        <v>275</v>
      </c>
      <c r="F688" s="13">
        <v>0.49757000000000001</v>
      </c>
      <c r="G688" s="13">
        <v>0</v>
      </c>
      <c r="H688" s="13">
        <v>0</v>
      </c>
      <c r="I688" s="13">
        <v>0</v>
      </c>
      <c r="J688" s="13">
        <v>0.49757000000000001</v>
      </c>
      <c r="K688" s="13">
        <v>0</v>
      </c>
      <c r="L688" s="13">
        <v>0</v>
      </c>
      <c r="M688" s="13">
        <v>0</v>
      </c>
      <c r="N688" s="14">
        <v>0</v>
      </c>
    </row>
    <row r="689" spans="1:14" ht="13.5" outlineLevel="1" thickBot="1" x14ac:dyDescent="0.25">
      <c r="A689" s="15" t="s">
        <v>411</v>
      </c>
      <c r="B689" s="15"/>
      <c r="C689" s="15"/>
      <c r="D689" s="15"/>
      <c r="E689" s="15"/>
      <c r="F689" s="16">
        <f t="shared" ref="F689:N689" si="187">SUBTOTAL(9,F681:F688)</f>
        <v>3726.45196238682</v>
      </c>
      <c r="G689" s="16">
        <f t="shared" si="187"/>
        <v>131.53183656440325</v>
      </c>
      <c r="H689" s="16">
        <f t="shared" si="187"/>
        <v>1201.6972781784571</v>
      </c>
      <c r="I689" s="16">
        <f t="shared" si="187"/>
        <v>312.41579383592568</v>
      </c>
      <c r="J689" s="16">
        <f t="shared" si="187"/>
        <v>354.26481479543128</v>
      </c>
      <c r="K689" s="16">
        <f t="shared" si="187"/>
        <v>1571.6979162180783</v>
      </c>
      <c r="L689" s="16">
        <f t="shared" si="187"/>
        <v>154.84432279452437</v>
      </c>
      <c r="M689" s="16">
        <f t="shared" si="187"/>
        <v>0</v>
      </c>
      <c r="N689" s="17">
        <f t="shared" si="187"/>
        <v>0</v>
      </c>
    </row>
    <row r="690" spans="1:14" ht="12.75" outlineLevel="2" x14ac:dyDescent="0.2">
      <c r="A690" s="18">
        <v>9100000</v>
      </c>
      <c r="B690" s="18" t="s">
        <v>412</v>
      </c>
      <c r="C690" s="18" t="s">
        <v>386</v>
      </c>
      <c r="D690" s="18" t="s">
        <v>387</v>
      </c>
      <c r="E690" s="18" t="s">
        <v>363</v>
      </c>
      <c r="F690" s="19">
        <v>1.45338000145338</v>
      </c>
      <c r="G690" s="13">
        <v>3.3334700395527148E-2</v>
      </c>
      <c r="H690" s="13">
        <v>0.44593985588478419</v>
      </c>
      <c r="I690" s="13">
        <v>9.8001139906008991E-2</v>
      </c>
      <c r="J690" s="13">
        <v>0.10407609365107856</v>
      </c>
      <c r="K690" s="13">
        <v>0.71037455969836028</v>
      </c>
      <c r="L690" s="13">
        <v>6.1653651917620782E-2</v>
      </c>
      <c r="M690" s="13">
        <v>0</v>
      </c>
      <c r="N690" s="14">
        <v>0</v>
      </c>
    </row>
    <row r="691" spans="1:14" ht="13.5" outlineLevel="1" thickBot="1" x14ac:dyDescent="0.25">
      <c r="A691" s="15" t="s">
        <v>413</v>
      </c>
      <c r="B691" s="15"/>
      <c r="C691" s="15"/>
      <c r="D691" s="15"/>
      <c r="E691" s="15"/>
      <c r="F691" s="16">
        <f t="shared" ref="F691:N691" si="188">SUBTOTAL(9,F690:F690)</f>
        <v>1.45338000145338</v>
      </c>
      <c r="G691" s="16">
        <f t="shared" si="188"/>
        <v>3.3334700395527148E-2</v>
      </c>
      <c r="H691" s="16">
        <f t="shared" si="188"/>
        <v>0.44593985588478419</v>
      </c>
      <c r="I691" s="16">
        <f t="shared" si="188"/>
        <v>9.8001139906008991E-2</v>
      </c>
      <c r="J691" s="16">
        <f t="shared" si="188"/>
        <v>0.10407609365107856</v>
      </c>
      <c r="K691" s="16">
        <f t="shared" si="188"/>
        <v>0.71037455969836028</v>
      </c>
      <c r="L691" s="16">
        <f t="shared" si="188"/>
        <v>6.1653651917620782E-2</v>
      </c>
      <c r="M691" s="16">
        <f t="shared" si="188"/>
        <v>0</v>
      </c>
      <c r="N691" s="17">
        <f t="shared" si="188"/>
        <v>0</v>
      </c>
    </row>
    <row r="692" spans="1:14" ht="12.75" outlineLevel="2" x14ac:dyDescent="0.2">
      <c r="A692" s="18">
        <v>9130000</v>
      </c>
      <c r="B692" s="18" t="s">
        <v>414</v>
      </c>
      <c r="C692" s="18" t="s">
        <v>415</v>
      </c>
      <c r="D692" s="18" t="s">
        <v>416</v>
      </c>
      <c r="E692" s="18" t="s">
        <v>324</v>
      </c>
      <c r="F692" s="19">
        <v>0.29294999999999999</v>
      </c>
      <c r="G692" s="13">
        <v>0</v>
      </c>
      <c r="H692" s="13">
        <v>0</v>
      </c>
      <c r="I692" s="13">
        <v>0</v>
      </c>
      <c r="J692" s="13">
        <v>0.29294999999999999</v>
      </c>
      <c r="K692" s="13">
        <v>0</v>
      </c>
      <c r="L692" s="13">
        <v>0</v>
      </c>
      <c r="M692" s="13">
        <v>0</v>
      </c>
      <c r="N692" s="14">
        <v>0</v>
      </c>
    </row>
    <row r="693" spans="1:14" ht="13.5" outlineLevel="1" thickBot="1" x14ac:dyDescent="0.25">
      <c r="A693" s="15" t="s">
        <v>417</v>
      </c>
      <c r="B693" s="15"/>
      <c r="C693" s="15"/>
      <c r="D693" s="15"/>
      <c r="E693" s="15"/>
      <c r="F693" s="16">
        <f t="shared" ref="F693:N693" si="189">SUBTOTAL(9,F692:F692)</f>
        <v>0.29294999999999999</v>
      </c>
      <c r="G693" s="16">
        <f t="shared" si="189"/>
        <v>0</v>
      </c>
      <c r="H693" s="16">
        <f t="shared" si="189"/>
        <v>0</v>
      </c>
      <c r="I693" s="16">
        <f t="shared" si="189"/>
        <v>0</v>
      </c>
      <c r="J693" s="16">
        <f t="shared" si="189"/>
        <v>0.29294999999999999</v>
      </c>
      <c r="K693" s="16">
        <f t="shared" si="189"/>
        <v>0</v>
      </c>
      <c r="L693" s="16">
        <f t="shared" si="189"/>
        <v>0</v>
      </c>
      <c r="M693" s="16">
        <f t="shared" si="189"/>
        <v>0</v>
      </c>
      <c r="N693" s="17">
        <f t="shared" si="189"/>
        <v>0</v>
      </c>
    </row>
    <row r="694" spans="1:14" ht="12.75" outlineLevel="2" x14ac:dyDescent="0.2">
      <c r="A694" s="18">
        <v>9200000</v>
      </c>
      <c r="B694" s="18" t="s">
        <v>418</v>
      </c>
      <c r="C694" s="18" t="s">
        <v>419</v>
      </c>
      <c r="D694" s="18" t="s">
        <v>420</v>
      </c>
      <c r="E694" s="18" t="s">
        <v>271</v>
      </c>
      <c r="F694" s="19">
        <v>159.23249999999999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3">
        <v>159.23249999999999</v>
      </c>
      <c r="M694" s="13">
        <v>0</v>
      </c>
      <c r="N694" s="14">
        <v>0</v>
      </c>
    </row>
    <row r="695" spans="1:14" ht="12.75" outlineLevel="2" x14ac:dyDescent="0.2">
      <c r="A695" s="12">
        <v>9200000</v>
      </c>
      <c r="B695" s="12" t="s">
        <v>418</v>
      </c>
      <c r="C695" s="12" t="s">
        <v>419</v>
      </c>
      <c r="D695" s="12" t="s">
        <v>420</v>
      </c>
      <c r="E695" s="12" t="s">
        <v>252</v>
      </c>
      <c r="F695" s="13">
        <v>20.205100000000002</v>
      </c>
      <c r="G695" s="13">
        <v>0</v>
      </c>
      <c r="H695" s="13">
        <v>20.205100000000002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  <c r="N695" s="14">
        <v>0</v>
      </c>
    </row>
    <row r="696" spans="1:14" ht="12.75" outlineLevel="2" x14ac:dyDescent="0.2">
      <c r="A696" s="12">
        <v>9200000</v>
      </c>
      <c r="B696" s="12" t="s">
        <v>418</v>
      </c>
      <c r="C696" s="12" t="s">
        <v>419</v>
      </c>
      <c r="D696" s="12" t="s">
        <v>420</v>
      </c>
      <c r="E696" s="12" t="s">
        <v>421</v>
      </c>
      <c r="F696" s="13">
        <v>73269.413679999998</v>
      </c>
      <c r="G696" s="13">
        <v>1515.411915586079</v>
      </c>
      <c r="H696" s="13">
        <v>18656.419315828127</v>
      </c>
      <c r="I696" s="13">
        <v>5190.8309780100108</v>
      </c>
      <c r="J696" s="13">
        <v>9903.111953125177</v>
      </c>
      <c r="K696" s="13">
        <v>33641.505829403512</v>
      </c>
      <c r="L696" s="13">
        <v>4341.3759112602256</v>
      </c>
      <c r="M696" s="13">
        <v>20.757776786870167</v>
      </c>
      <c r="N696" s="14">
        <v>0</v>
      </c>
    </row>
    <row r="697" spans="1:14" ht="12.75" outlineLevel="2" x14ac:dyDescent="0.2">
      <c r="A697" s="12">
        <v>9200000</v>
      </c>
      <c r="B697" s="12" t="s">
        <v>418</v>
      </c>
      <c r="C697" s="12" t="s">
        <v>419</v>
      </c>
      <c r="D697" s="12" t="s">
        <v>420</v>
      </c>
      <c r="E697" s="12" t="s">
        <v>323</v>
      </c>
      <c r="F697" s="13">
        <v>5.5999999999999995E-4</v>
      </c>
      <c r="G697" s="13">
        <v>0</v>
      </c>
      <c r="H697" s="13">
        <v>0</v>
      </c>
      <c r="I697" s="13">
        <v>5.5999999999999995E-4</v>
      </c>
      <c r="J697" s="13">
        <v>0</v>
      </c>
      <c r="K697" s="13">
        <v>0</v>
      </c>
      <c r="L697" s="13">
        <v>0</v>
      </c>
      <c r="M697" s="13">
        <v>0</v>
      </c>
      <c r="N697" s="14">
        <v>0</v>
      </c>
    </row>
    <row r="698" spans="1:14" ht="13.5" outlineLevel="1" thickBot="1" x14ac:dyDescent="0.25">
      <c r="A698" s="15" t="s">
        <v>422</v>
      </c>
      <c r="B698" s="15"/>
      <c r="C698" s="15"/>
      <c r="D698" s="15"/>
      <c r="E698" s="15"/>
      <c r="F698" s="16">
        <f t="shared" ref="F698:N698" si="190">SUBTOTAL(9,F694:F697)</f>
        <v>73448.851840000003</v>
      </c>
      <c r="G698" s="16">
        <f t="shared" si="190"/>
        <v>1515.411915586079</v>
      </c>
      <c r="H698" s="16">
        <f t="shared" si="190"/>
        <v>18676.624415828126</v>
      </c>
      <c r="I698" s="16">
        <f t="shared" si="190"/>
        <v>5190.8315380100112</v>
      </c>
      <c r="J698" s="16">
        <f t="shared" si="190"/>
        <v>9903.111953125177</v>
      </c>
      <c r="K698" s="16">
        <f t="shared" si="190"/>
        <v>33641.505829403512</v>
      </c>
      <c r="L698" s="16">
        <f t="shared" si="190"/>
        <v>4500.6084112602257</v>
      </c>
      <c r="M698" s="16">
        <f t="shared" si="190"/>
        <v>20.757776786870167</v>
      </c>
      <c r="N698" s="17">
        <f t="shared" si="190"/>
        <v>0</v>
      </c>
    </row>
    <row r="699" spans="1:14" ht="12.75" outlineLevel="2" x14ac:dyDescent="0.2">
      <c r="A699" s="18">
        <v>9210000</v>
      </c>
      <c r="B699" s="18" t="s">
        <v>423</v>
      </c>
      <c r="C699" s="18" t="s">
        <v>419</v>
      </c>
      <c r="D699" s="18" t="s">
        <v>420</v>
      </c>
      <c r="E699" s="18" t="s">
        <v>321</v>
      </c>
      <c r="F699" s="19">
        <v>2.2989899999999999</v>
      </c>
      <c r="G699" s="13">
        <v>2.2989899999999999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4">
        <v>0</v>
      </c>
    </row>
    <row r="700" spans="1:14" ht="12.75" outlineLevel="2" x14ac:dyDescent="0.2">
      <c r="A700" s="12">
        <v>9210000</v>
      </c>
      <c r="B700" s="12" t="s">
        <v>423</v>
      </c>
      <c r="C700" s="12" t="s">
        <v>419</v>
      </c>
      <c r="D700" s="12" t="s">
        <v>420</v>
      </c>
      <c r="E700" s="12" t="s">
        <v>363</v>
      </c>
      <c r="F700" s="13">
        <v>95.1333200951333</v>
      </c>
      <c r="G700" s="13">
        <v>2.1819763033974668</v>
      </c>
      <c r="H700" s="13">
        <v>29.18970882401096</v>
      </c>
      <c r="I700" s="13">
        <v>6.4148218656119678</v>
      </c>
      <c r="J700" s="13">
        <v>6.8124677108932445</v>
      </c>
      <c r="K700" s="13">
        <v>46.498706675228227</v>
      </c>
      <c r="L700" s="13">
        <v>4.0356387159914338</v>
      </c>
      <c r="M700" s="13">
        <v>0</v>
      </c>
      <c r="N700" s="14">
        <v>0</v>
      </c>
    </row>
    <row r="701" spans="1:14" ht="12.75" outlineLevel="2" x14ac:dyDescent="0.2">
      <c r="A701" s="12">
        <v>9210000</v>
      </c>
      <c r="B701" s="12" t="s">
        <v>423</v>
      </c>
      <c r="C701" s="12" t="s">
        <v>419</v>
      </c>
      <c r="D701" s="12" t="s">
        <v>420</v>
      </c>
      <c r="E701" s="12" t="s">
        <v>271</v>
      </c>
      <c r="F701" s="13">
        <v>8.5514200000000002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8.5514200000000002</v>
      </c>
      <c r="M701" s="13">
        <v>0</v>
      </c>
      <c r="N701" s="14">
        <v>0</v>
      </c>
    </row>
    <row r="702" spans="1:14" ht="12.75" outlineLevel="2" x14ac:dyDescent="0.2">
      <c r="A702" s="12">
        <v>9210000</v>
      </c>
      <c r="B702" s="12" t="s">
        <v>423</v>
      </c>
      <c r="C702" s="12" t="s">
        <v>419</v>
      </c>
      <c r="D702" s="12" t="s">
        <v>420</v>
      </c>
      <c r="E702" s="12" t="s">
        <v>252</v>
      </c>
      <c r="F702" s="13">
        <v>64.682239999999993</v>
      </c>
      <c r="G702" s="13">
        <v>0</v>
      </c>
      <c r="H702" s="13">
        <v>64.682239999999993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  <c r="N702" s="14">
        <v>0</v>
      </c>
    </row>
    <row r="703" spans="1:14" ht="12.75" outlineLevel="2" x14ac:dyDescent="0.2">
      <c r="A703" s="12">
        <v>9210000</v>
      </c>
      <c r="B703" s="12" t="s">
        <v>423</v>
      </c>
      <c r="C703" s="12" t="s">
        <v>419</v>
      </c>
      <c r="D703" s="12" t="s">
        <v>420</v>
      </c>
      <c r="E703" s="12" t="s">
        <v>421</v>
      </c>
      <c r="F703" s="13">
        <v>14595.79556</v>
      </c>
      <c r="G703" s="13">
        <v>301.88098141039183</v>
      </c>
      <c r="H703" s="13">
        <v>3716.4932614957215</v>
      </c>
      <c r="I703" s="13">
        <v>1034.0509625536965</v>
      </c>
      <c r="J703" s="13">
        <v>1972.7713136465677</v>
      </c>
      <c r="K703" s="13">
        <v>6701.6305543407752</v>
      </c>
      <c r="L703" s="13">
        <v>864.83338772996933</v>
      </c>
      <c r="M703" s="13">
        <v>4.1350988228799306</v>
      </c>
      <c r="N703" s="14">
        <v>0</v>
      </c>
    </row>
    <row r="704" spans="1:14" ht="12.75" outlineLevel="2" x14ac:dyDescent="0.2">
      <c r="A704" s="12">
        <v>9210000</v>
      </c>
      <c r="B704" s="12" t="s">
        <v>423</v>
      </c>
      <c r="C704" s="12" t="s">
        <v>419</v>
      </c>
      <c r="D704" s="12" t="s">
        <v>420</v>
      </c>
      <c r="E704" s="12" t="s">
        <v>274</v>
      </c>
      <c r="F704" s="13">
        <v>-1820.7996000000001</v>
      </c>
      <c r="G704" s="13">
        <v>0</v>
      </c>
      <c r="H704" s="13">
        <v>0</v>
      </c>
      <c r="I704" s="13">
        <v>0</v>
      </c>
      <c r="J704" s="13">
        <v>0</v>
      </c>
      <c r="K704" s="13">
        <v>-1820.7996000000001</v>
      </c>
      <c r="L704" s="13">
        <v>0</v>
      </c>
      <c r="M704" s="13">
        <v>0</v>
      </c>
      <c r="N704" s="14">
        <v>0</v>
      </c>
    </row>
    <row r="705" spans="1:14" ht="12.75" outlineLevel="2" x14ac:dyDescent="0.2">
      <c r="A705" s="12">
        <v>9210000</v>
      </c>
      <c r="B705" s="12" t="s">
        <v>423</v>
      </c>
      <c r="C705" s="12" t="s">
        <v>419</v>
      </c>
      <c r="D705" s="12" t="s">
        <v>420</v>
      </c>
      <c r="E705" s="12" t="s">
        <v>323</v>
      </c>
      <c r="F705" s="13">
        <v>6.9680799999999996</v>
      </c>
      <c r="G705" s="13">
        <v>0</v>
      </c>
      <c r="H705" s="13">
        <v>0</v>
      </c>
      <c r="I705" s="13">
        <v>6.9680799999999996</v>
      </c>
      <c r="J705" s="13">
        <v>0</v>
      </c>
      <c r="K705" s="13">
        <v>0</v>
      </c>
      <c r="L705" s="13">
        <v>0</v>
      </c>
      <c r="M705" s="13">
        <v>0</v>
      </c>
      <c r="N705" s="14">
        <v>0</v>
      </c>
    </row>
    <row r="706" spans="1:14" ht="12.75" outlineLevel="2" x14ac:dyDescent="0.2">
      <c r="A706" s="12">
        <v>9210000</v>
      </c>
      <c r="B706" s="12" t="s">
        <v>423</v>
      </c>
      <c r="C706" s="12" t="s">
        <v>419</v>
      </c>
      <c r="D706" s="12" t="s">
        <v>420</v>
      </c>
      <c r="E706" s="12" t="s">
        <v>324</v>
      </c>
      <c r="F706" s="13">
        <v>12.302339999999999</v>
      </c>
      <c r="G706" s="13">
        <v>0</v>
      </c>
      <c r="H706" s="13">
        <v>0</v>
      </c>
      <c r="I706" s="13">
        <v>0</v>
      </c>
      <c r="J706" s="13">
        <v>12.302339999999999</v>
      </c>
      <c r="K706" s="13">
        <v>0</v>
      </c>
      <c r="L706" s="13">
        <v>0</v>
      </c>
      <c r="M706" s="13">
        <v>0</v>
      </c>
      <c r="N706" s="14">
        <v>0</v>
      </c>
    </row>
    <row r="707" spans="1:14" ht="12.75" outlineLevel="2" x14ac:dyDescent="0.2">
      <c r="A707" s="12">
        <v>9210000</v>
      </c>
      <c r="B707" s="12" t="s">
        <v>423</v>
      </c>
      <c r="C707" s="12" t="s">
        <v>419</v>
      </c>
      <c r="D707" s="12" t="s">
        <v>420</v>
      </c>
      <c r="E707" s="12" t="s">
        <v>275</v>
      </c>
      <c r="F707" s="13">
        <v>3.8763100000000001</v>
      </c>
      <c r="G707" s="13">
        <v>0</v>
      </c>
      <c r="H707" s="13">
        <v>0</v>
      </c>
      <c r="I707" s="13">
        <v>0</v>
      </c>
      <c r="J707" s="13">
        <v>3.8763100000000001</v>
      </c>
      <c r="K707" s="13">
        <v>0</v>
      </c>
      <c r="L707" s="13">
        <v>0</v>
      </c>
      <c r="M707" s="13">
        <v>0</v>
      </c>
      <c r="N707" s="14">
        <v>0</v>
      </c>
    </row>
    <row r="708" spans="1:14" ht="13.5" outlineLevel="1" thickBot="1" x14ac:dyDescent="0.25">
      <c r="A708" s="15" t="s">
        <v>424</v>
      </c>
      <c r="B708" s="15"/>
      <c r="C708" s="15"/>
      <c r="D708" s="15"/>
      <c r="E708" s="15"/>
      <c r="F708" s="16">
        <f t="shared" ref="F708:N708" si="191">SUBTOTAL(9,F699:F707)</f>
        <v>12968.808660095134</v>
      </c>
      <c r="G708" s="16">
        <f t="shared" si="191"/>
        <v>306.36194771378928</v>
      </c>
      <c r="H708" s="16">
        <f t="shared" si="191"/>
        <v>3810.3652103197323</v>
      </c>
      <c r="I708" s="16">
        <f t="shared" si="191"/>
        <v>1047.4338644193085</v>
      </c>
      <c r="J708" s="16">
        <f t="shared" si="191"/>
        <v>1995.7624313574611</v>
      </c>
      <c r="K708" s="16">
        <f t="shared" si="191"/>
        <v>4927.3296610160032</v>
      </c>
      <c r="L708" s="16">
        <f t="shared" si="191"/>
        <v>877.42044644596081</v>
      </c>
      <c r="M708" s="16">
        <f t="shared" si="191"/>
        <v>4.1350988228799306</v>
      </c>
      <c r="N708" s="17">
        <f t="shared" si="191"/>
        <v>0</v>
      </c>
    </row>
    <row r="709" spans="1:14" ht="12.75" outlineLevel="2" x14ac:dyDescent="0.2">
      <c r="A709" s="18">
        <v>9220000</v>
      </c>
      <c r="B709" s="18" t="s">
        <v>425</v>
      </c>
      <c r="C709" s="18" t="s">
        <v>419</v>
      </c>
      <c r="D709" s="18" t="s">
        <v>420</v>
      </c>
      <c r="E709" s="18" t="s">
        <v>421</v>
      </c>
      <c r="F709" s="19">
        <v>-39987.379979999998</v>
      </c>
      <c r="G709" s="13">
        <v>-827.04841012398049</v>
      </c>
      <c r="H709" s="13">
        <v>-10181.892972508784</v>
      </c>
      <c r="I709" s="13">
        <v>-2832.9383340800514</v>
      </c>
      <c r="J709" s="13">
        <v>-5404.7041018180071</v>
      </c>
      <c r="K709" s="13">
        <v>-18360.126130870703</v>
      </c>
      <c r="L709" s="13">
        <v>-2369.3413046509504</v>
      </c>
      <c r="M709" s="13">
        <v>-11.328725947525568</v>
      </c>
      <c r="N709" s="14">
        <v>0</v>
      </c>
    </row>
    <row r="710" spans="1:14" ht="13.5" outlineLevel="1" thickBot="1" x14ac:dyDescent="0.25">
      <c r="A710" s="15" t="s">
        <v>426</v>
      </c>
      <c r="B710" s="15"/>
      <c r="C710" s="15"/>
      <c r="D710" s="15"/>
      <c r="E710" s="15"/>
      <c r="F710" s="16">
        <f t="shared" ref="F710:N710" si="192">SUBTOTAL(9,F709:F709)</f>
        <v>-39987.379979999998</v>
      </c>
      <c r="G710" s="16">
        <f t="shared" si="192"/>
        <v>-827.04841012398049</v>
      </c>
      <c r="H710" s="16">
        <f t="shared" si="192"/>
        <v>-10181.892972508784</v>
      </c>
      <c r="I710" s="16">
        <f t="shared" si="192"/>
        <v>-2832.9383340800514</v>
      </c>
      <c r="J710" s="16">
        <f t="shared" si="192"/>
        <v>-5404.7041018180071</v>
      </c>
      <c r="K710" s="16">
        <f t="shared" si="192"/>
        <v>-18360.126130870703</v>
      </c>
      <c r="L710" s="16">
        <f t="shared" si="192"/>
        <v>-2369.3413046509504</v>
      </c>
      <c r="M710" s="16">
        <f t="shared" si="192"/>
        <v>-11.328725947525568</v>
      </c>
      <c r="N710" s="17">
        <f t="shared" si="192"/>
        <v>0</v>
      </c>
    </row>
    <row r="711" spans="1:14" ht="12.75" outlineLevel="2" x14ac:dyDescent="0.2">
      <c r="A711" s="18">
        <v>9230000</v>
      </c>
      <c r="B711" s="18" t="s">
        <v>427</v>
      </c>
      <c r="C711" s="18" t="s">
        <v>419</v>
      </c>
      <c r="D711" s="18" t="s">
        <v>420</v>
      </c>
      <c r="E711" s="18" t="s">
        <v>321</v>
      </c>
      <c r="F711" s="19">
        <v>59.886749999999999</v>
      </c>
      <c r="G711" s="13">
        <v>59.886749999999999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4">
        <v>0</v>
      </c>
    </row>
    <row r="712" spans="1:14" ht="12.75" outlineLevel="2" x14ac:dyDescent="0.2">
      <c r="A712" s="12">
        <v>9230000</v>
      </c>
      <c r="B712" s="12" t="s">
        <v>427</v>
      </c>
      <c r="C712" s="12" t="s">
        <v>419</v>
      </c>
      <c r="D712" s="12" t="s">
        <v>420</v>
      </c>
      <c r="E712" s="12" t="s">
        <v>271</v>
      </c>
      <c r="F712" s="13">
        <v>6.8220000000000003E-2</v>
      </c>
      <c r="G712" s="13">
        <v>0</v>
      </c>
      <c r="H712" s="13">
        <v>0</v>
      </c>
      <c r="I712" s="13">
        <v>0</v>
      </c>
      <c r="J712" s="13">
        <v>0</v>
      </c>
      <c r="K712" s="13">
        <v>0</v>
      </c>
      <c r="L712" s="13">
        <v>6.8220000000000003E-2</v>
      </c>
      <c r="M712" s="13">
        <v>0</v>
      </c>
      <c r="N712" s="14">
        <v>0</v>
      </c>
    </row>
    <row r="713" spans="1:14" ht="12.75" outlineLevel="2" x14ac:dyDescent="0.2">
      <c r="A713" s="12">
        <v>9230000</v>
      </c>
      <c r="B713" s="12" t="s">
        <v>427</v>
      </c>
      <c r="C713" s="12" t="s">
        <v>419</v>
      </c>
      <c r="D713" s="12" t="s">
        <v>420</v>
      </c>
      <c r="E713" s="12" t="s">
        <v>252</v>
      </c>
      <c r="F713" s="13">
        <v>620.14760999999999</v>
      </c>
      <c r="G713" s="13">
        <v>0</v>
      </c>
      <c r="H713" s="13">
        <v>620.14760999999999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4">
        <v>0</v>
      </c>
    </row>
    <row r="714" spans="1:14" ht="12.75" outlineLevel="2" x14ac:dyDescent="0.2">
      <c r="A714" s="12">
        <v>9230000</v>
      </c>
      <c r="B714" s="12" t="s">
        <v>427</v>
      </c>
      <c r="C714" s="12" t="s">
        <v>419</v>
      </c>
      <c r="D714" s="12" t="s">
        <v>420</v>
      </c>
      <c r="E714" s="12" t="s">
        <v>421</v>
      </c>
      <c r="F714" s="13">
        <v>12692.46617</v>
      </c>
      <c r="G714" s="13">
        <v>262.514922750658</v>
      </c>
      <c r="H714" s="13">
        <v>3231.8529537260392</v>
      </c>
      <c r="I714" s="13">
        <v>899.20804976448494</v>
      </c>
      <c r="J714" s="13">
        <v>1715.5168457022098</v>
      </c>
      <c r="K714" s="13">
        <v>5827.7206436021515</v>
      </c>
      <c r="L714" s="13">
        <v>752.05688318431942</v>
      </c>
      <c r="M714" s="13">
        <v>3.5958712701379008</v>
      </c>
      <c r="N714" s="14">
        <v>0</v>
      </c>
    </row>
    <row r="715" spans="1:14" ht="12.75" outlineLevel="2" x14ac:dyDescent="0.2">
      <c r="A715" s="12">
        <v>9230000</v>
      </c>
      <c r="B715" s="12" t="s">
        <v>427</v>
      </c>
      <c r="C715" s="12" t="s">
        <v>419</v>
      </c>
      <c r="D715" s="12" t="s">
        <v>420</v>
      </c>
      <c r="E715" s="12" t="s">
        <v>274</v>
      </c>
      <c r="F715" s="13">
        <v>498.59071</v>
      </c>
      <c r="G715" s="13">
        <v>0</v>
      </c>
      <c r="H715" s="13">
        <v>0</v>
      </c>
      <c r="I715" s="13">
        <v>0</v>
      </c>
      <c r="J715" s="13">
        <v>0</v>
      </c>
      <c r="K715" s="13">
        <v>498.59071</v>
      </c>
      <c r="L715" s="13">
        <v>0</v>
      </c>
      <c r="M715" s="13">
        <v>0</v>
      </c>
      <c r="N715" s="14">
        <v>0</v>
      </c>
    </row>
    <row r="716" spans="1:14" ht="12.75" outlineLevel="2" x14ac:dyDescent="0.2">
      <c r="A716" s="12">
        <v>9230000</v>
      </c>
      <c r="B716" s="12" t="s">
        <v>427</v>
      </c>
      <c r="C716" s="12" t="s">
        <v>419</v>
      </c>
      <c r="D716" s="12" t="s">
        <v>420</v>
      </c>
      <c r="E716" s="12" t="s">
        <v>323</v>
      </c>
      <c r="F716" s="13">
        <v>4.02867</v>
      </c>
      <c r="G716" s="13">
        <v>0</v>
      </c>
      <c r="H716" s="13">
        <v>0</v>
      </c>
      <c r="I716" s="13">
        <v>4.02867</v>
      </c>
      <c r="J716" s="13">
        <v>0</v>
      </c>
      <c r="K716" s="13">
        <v>0</v>
      </c>
      <c r="L716" s="13">
        <v>0</v>
      </c>
      <c r="M716" s="13">
        <v>0</v>
      </c>
      <c r="N716" s="14">
        <v>0</v>
      </c>
    </row>
    <row r="717" spans="1:14" ht="12.75" outlineLevel="2" x14ac:dyDescent="0.2">
      <c r="A717" s="12">
        <v>9230000</v>
      </c>
      <c r="B717" s="12" t="s">
        <v>427</v>
      </c>
      <c r="C717" s="12" t="s">
        <v>419</v>
      </c>
      <c r="D717" s="12" t="s">
        <v>420</v>
      </c>
      <c r="E717" s="12" t="s">
        <v>324</v>
      </c>
      <c r="F717" s="13">
        <v>5.8164600000000002</v>
      </c>
      <c r="G717" s="13">
        <v>0</v>
      </c>
      <c r="H717" s="13">
        <v>0</v>
      </c>
      <c r="I717" s="13">
        <v>0</v>
      </c>
      <c r="J717" s="13">
        <v>5.8164600000000002</v>
      </c>
      <c r="K717" s="13">
        <v>0</v>
      </c>
      <c r="L717" s="13">
        <v>0</v>
      </c>
      <c r="M717" s="13">
        <v>0</v>
      </c>
      <c r="N717" s="14">
        <v>0</v>
      </c>
    </row>
    <row r="718" spans="1:14" ht="12.75" outlineLevel="2" x14ac:dyDescent="0.2">
      <c r="A718" s="12">
        <v>9230000</v>
      </c>
      <c r="B718" s="12" t="s">
        <v>427</v>
      </c>
      <c r="C718" s="12" t="s">
        <v>419</v>
      </c>
      <c r="D718" s="12" t="s">
        <v>420</v>
      </c>
      <c r="E718" s="12" t="s">
        <v>275</v>
      </c>
      <c r="F718" s="13">
        <v>368.73869999999999</v>
      </c>
      <c r="G718" s="13">
        <v>0</v>
      </c>
      <c r="H718" s="13">
        <v>0</v>
      </c>
      <c r="I718" s="13">
        <v>0</v>
      </c>
      <c r="J718" s="13">
        <v>368.73869999999999</v>
      </c>
      <c r="K718" s="13">
        <v>0</v>
      </c>
      <c r="L718" s="13">
        <v>0</v>
      </c>
      <c r="M718" s="13">
        <v>0</v>
      </c>
      <c r="N718" s="14">
        <v>0</v>
      </c>
    </row>
    <row r="719" spans="1:14" ht="13.5" outlineLevel="1" thickBot="1" x14ac:dyDescent="0.25">
      <c r="A719" s="15" t="s">
        <v>428</v>
      </c>
      <c r="B719" s="15"/>
      <c r="C719" s="15"/>
      <c r="D719" s="15"/>
      <c r="E719" s="15"/>
      <c r="F719" s="16">
        <f t="shared" ref="F719:N719" si="193">SUBTOTAL(9,F711:F718)</f>
        <v>14249.74329</v>
      </c>
      <c r="G719" s="16">
        <f t="shared" si="193"/>
        <v>322.40167275065801</v>
      </c>
      <c r="H719" s="16">
        <f t="shared" si="193"/>
        <v>3852.0005637260392</v>
      </c>
      <c r="I719" s="16">
        <f t="shared" si="193"/>
        <v>903.23671976448497</v>
      </c>
      <c r="J719" s="16">
        <f t="shared" si="193"/>
        <v>2090.0720057022099</v>
      </c>
      <c r="K719" s="16">
        <f t="shared" si="193"/>
        <v>6326.3113536021519</v>
      </c>
      <c r="L719" s="16">
        <f t="shared" si="193"/>
        <v>752.12510318431941</v>
      </c>
      <c r="M719" s="16">
        <f t="shared" si="193"/>
        <v>3.5958712701379008</v>
      </c>
      <c r="N719" s="17">
        <f t="shared" si="193"/>
        <v>0</v>
      </c>
    </row>
    <row r="720" spans="1:14" ht="12.75" outlineLevel="2" x14ac:dyDescent="0.2">
      <c r="A720" s="18">
        <v>9239990</v>
      </c>
      <c r="B720" s="18" t="s">
        <v>429</v>
      </c>
      <c r="C720" s="18" t="s">
        <v>419</v>
      </c>
      <c r="D720" s="18" t="s">
        <v>420</v>
      </c>
      <c r="E720" s="18" t="s">
        <v>321</v>
      </c>
      <c r="F720" s="19">
        <v>-2.3182399999999999</v>
      </c>
      <c r="G720" s="13">
        <v>-2.3182399999999999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4">
        <v>0</v>
      </c>
    </row>
    <row r="721" spans="1:14" ht="12.75" outlineLevel="2" x14ac:dyDescent="0.2">
      <c r="A721" s="12">
        <v>9239990</v>
      </c>
      <c r="B721" s="12" t="s">
        <v>429</v>
      </c>
      <c r="C721" s="12" t="s">
        <v>419</v>
      </c>
      <c r="D721" s="12" t="s">
        <v>420</v>
      </c>
      <c r="E721" s="12" t="s">
        <v>252</v>
      </c>
      <c r="F721" s="13">
        <v>66.844719999999995</v>
      </c>
      <c r="G721" s="13">
        <v>0</v>
      </c>
      <c r="H721" s="13">
        <v>66.844719999999995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4">
        <v>0</v>
      </c>
    </row>
    <row r="722" spans="1:14" ht="12.75" outlineLevel="2" x14ac:dyDescent="0.2">
      <c r="A722" s="12">
        <v>9239990</v>
      </c>
      <c r="B722" s="12" t="s">
        <v>429</v>
      </c>
      <c r="C722" s="12" t="s">
        <v>419</v>
      </c>
      <c r="D722" s="12" t="s">
        <v>420</v>
      </c>
      <c r="E722" s="12" t="s">
        <v>421</v>
      </c>
      <c r="F722" s="13">
        <v>18115.30586</v>
      </c>
      <c r="G722" s="13">
        <v>374.67408262096967</v>
      </c>
      <c r="H722" s="13">
        <v>4612.6579316532961</v>
      </c>
      <c r="I722" s="13">
        <v>1283.3935214071755</v>
      </c>
      <c r="J722" s="13">
        <v>2448.4691904345614</v>
      </c>
      <c r="K722" s="13">
        <v>8317.6067213019051</v>
      </c>
      <c r="L722" s="13">
        <v>1073.3722099810204</v>
      </c>
      <c r="M722" s="13">
        <v>5.1322026010753401</v>
      </c>
      <c r="N722" s="14">
        <v>0</v>
      </c>
    </row>
    <row r="723" spans="1:14" ht="12.75" outlineLevel="2" x14ac:dyDescent="0.2">
      <c r="A723" s="12">
        <v>9239990</v>
      </c>
      <c r="B723" s="12" t="s">
        <v>429</v>
      </c>
      <c r="C723" s="12" t="s">
        <v>419</v>
      </c>
      <c r="D723" s="12" t="s">
        <v>420</v>
      </c>
      <c r="E723" s="12" t="s">
        <v>274</v>
      </c>
      <c r="F723" s="13">
        <v>0.25990000000000002</v>
      </c>
      <c r="G723" s="13">
        <v>0</v>
      </c>
      <c r="H723" s="13">
        <v>0</v>
      </c>
      <c r="I723" s="13">
        <v>0</v>
      </c>
      <c r="J723" s="13">
        <v>0</v>
      </c>
      <c r="K723" s="13">
        <v>0.25990000000000002</v>
      </c>
      <c r="L723" s="13">
        <v>0</v>
      </c>
      <c r="M723" s="13">
        <v>0</v>
      </c>
      <c r="N723" s="14">
        <v>0</v>
      </c>
    </row>
    <row r="724" spans="1:14" ht="13.5" outlineLevel="1" thickBot="1" x14ac:dyDescent="0.25">
      <c r="A724" s="15" t="s">
        <v>430</v>
      </c>
      <c r="B724" s="15"/>
      <c r="C724" s="15"/>
      <c r="D724" s="15"/>
      <c r="E724" s="15"/>
      <c r="F724" s="16">
        <f t="shared" ref="F724:N724" si="194">SUBTOTAL(9,F720:F723)</f>
        <v>18180.092240000002</v>
      </c>
      <c r="G724" s="16">
        <f t="shared" si="194"/>
        <v>372.35584262096967</v>
      </c>
      <c r="H724" s="16">
        <f t="shared" si="194"/>
        <v>4679.5026516532962</v>
      </c>
      <c r="I724" s="16">
        <f t="shared" si="194"/>
        <v>1283.3935214071755</v>
      </c>
      <c r="J724" s="16">
        <f t="shared" si="194"/>
        <v>2448.4691904345614</v>
      </c>
      <c r="K724" s="16">
        <f t="shared" si="194"/>
        <v>8317.8666213019042</v>
      </c>
      <c r="L724" s="16">
        <f t="shared" si="194"/>
        <v>1073.3722099810204</v>
      </c>
      <c r="M724" s="16">
        <f t="shared" si="194"/>
        <v>5.1322026010753401</v>
      </c>
      <c r="N724" s="17">
        <f t="shared" si="194"/>
        <v>0</v>
      </c>
    </row>
    <row r="725" spans="1:14" ht="12.75" outlineLevel="2" x14ac:dyDescent="0.2">
      <c r="A725" s="18">
        <v>9241000</v>
      </c>
      <c r="B725" s="18" t="s">
        <v>431</v>
      </c>
      <c r="C725" s="18" t="s">
        <v>419</v>
      </c>
      <c r="D725" s="18" t="s">
        <v>420</v>
      </c>
      <c r="E725" s="18" t="s">
        <v>321</v>
      </c>
      <c r="F725" s="19">
        <v>1989.1556399999999</v>
      </c>
      <c r="G725" s="13">
        <v>1989.1556399999999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  <c r="N725" s="14">
        <v>0</v>
      </c>
    </row>
    <row r="726" spans="1:14" ht="12.75" outlineLevel="2" x14ac:dyDescent="0.2">
      <c r="A726" s="12">
        <v>9241000</v>
      </c>
      <c r="B726" s="12" t="s">
        <v>431</v>
      </c>
      <c r="C726" s="12" t="s">
        <v>419</v>
      </c>
      <c r="D726" s="12" t="s">
        <v>420</v>
      </c>
      <c r="E726" s="12" t="s">
        <v>271</v>
      </c>
      <c r="F726" s="13">
        <v>56.771999999999998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56.771999999999998</v>
      </c>
      <c r="M726" s="13">
        <v>0</v>
      </c>
      <c r="N726" s="14">
        <v>0</v>
      </c>
    </row>
    <row r="727" spans="1:14" ht="12.75" outlineLevel="2" x14ac:dyDescent="0.2">
      <c r="A727" s="12">
        <v>9241000</v>
      </c>
      <c r="B727" s="12" t="s">
        <v>431</v>
      </c>
      <c r="C727" s="12" t="s">
        <v>419</v>
      </c>
      <c r="D727" s="12" t="s">
        <v>420</v>
      </c>
      <c r="E727" s="12" t="s">
        <v>252</v>
      </c>
      <c r="F727" s="13">
        <v>8602.5378000000001</v>
      </c>
      <c r="G727" s="13">
        <v>0</v>
      </c>
      <c r="H727" s="13">
        <v>8602.5378000000001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4">
        <v>0</v>
      </c>
    </row>
    <row r="728" spans="1:14" ht="12.75" outlineLevel="2" x14ac:dyDescent="0.2">
      <c r="A728" s="12">
        <v>9241000</v>
      </c>
      <c r="B728" s="12" t="s">
        <v>431</v>
      </c>
      <c r="C728" s="12" t="s">
        <v>419</v>
      </c>
      <c r="D728" s="12" t="s">
        <v>420</v>
      </c>
      <c r="E728" s="12" t="s">
        <v>274</v>
      </c>
      <c r="F728" s="13">
        <v>473.61036000000001</v>
      </c>
      <c r="G728" s="13">
        <v>0</v>
      </c>
      <c r="H728" s="13">
        <v>0</v>
      </c>
      <c r="I728" s="13">
        <v>0</v>
      </c>
      <c r="J728" s="13">
        <v>0</v>
      </c>
      <c r="K728" s="13">
        <v>473.61036000000001</v>
      </c>
      <c r="L728" s="13">
        <v>0</v>
      </c>
      <c r="M728" s="13">
        <v>0</v>
      </c>
      <c r="N728" s="14">
        <v>0</v>
      </c>
    </row>
    <row r="729" spans="1:14" ht="12.75" outlineLevel="2" x14ac:dyDescent="0.2">
      <c r="A729" s="12">
        <v>9241000</v>
      </c>
      <c r="B729" s="12" t="s">
        <v>431</v>
      </c>
      <c r="C729" s="12" t="s">
        <v>419</v>
      </c>
      <c r="D729" s="12" t="s">
        <v>420</v>
      </c>
      <c r="E729" s="12" t="s">
        <v>323</v>
      </c>
      <c r="F729" s="13">
        <v>1144.8189600000001</v>
      </c>
      <c r="G729" s="13">
        <v>0</v>
      </c>
      <c r="H729" s="13">
        <v>0</v>
      </c>
      <c r="I729" s="13">
        <v>1144.8189600000001</v>
      </c>
      <c r="J729" s="13">
        <v>0</v>
      </c>
      <c r="K729" s="13">
        <v>0</v>
      </c>
      <c r="L729" s="13">
        <v>0</v>
      </c>
      <c r="M729" s="13">
        <v>0</v>
      </c>
      <c r="N729" s="14">
        <v>0</v>
      </c>
    </row>
    <row r="730" spans="1:14" ht="12.75" outlineLevel="2" x14ac:dyDescent="0.2">
      <c r="A730" s="12">
        <v>9241000</v>
      </c>
      <c r="B730" s="12" t="s">
        <v>431</v>
      </c>
      <c r="C730" s="12" t="s">
        <v>419</v>
      </c>
      <c r="D730" s="12" t="s">
        <v>420</v>
      </c>
      <c r="E730" s="12" t="s">
        <v>324</v>
      </c>
      <c r="F730" s="13">
        <v>12.544560000000001</v>
      </c>
      <c r="G730" s="13">
        <v>0</v>
      </c>
      <c r="H730" s="13">
        <v>0</v>
      </c>
      <c r="I730" s="13">
        <v>0</v>
      </c>
      <c r="J730" s="13">
        <v>12.544560000000001</v>
      </c>
      <c r="K730" s="13">
        <v>0</v>
      </c>
      <c r="L730" s="13">
        <v>0</v>
      </c>
      <c r="M730" s="13">
        <v>0</v>
      </c>
      <c r="N730" s="14">
        <v>0</v>
      </c>
    </row>
    <row r="731" spans="1:14" ht="13.5" outlineLevel="1" thickBot="1" x14ac:dyDescent="0.25">
      <c r="A731" s="15" t="s">
        <v>432</v>
      </c>
      <c r="B731" s="15"/>
      <c r="C731" s="15"/>
      <c r="D731" s="15"/>
      <c r="E731" s="15"/>
      <c r="F731" s="16">
        <f t="shared" ref="F731:N731" si="195">SUBTOTAL(9,F725:F730)</f>
        <v>12279.439320000001</v>
      </c>
      <c r="G731" s="16">
        <f t="shared" si="195"/>
        <v>1989.1556399999999</v>
      </c>
      <c r="H731" s="16">
        <f t="shared" si="195"/>
        <v>8602.5378000000001</v>
      </c>
      <c r="I731" s="16">
        <f t="shared" si="195"/>
        <v>1144.8189600000001</v>
      </c>
      <c r="J731" s="16">
        <f t="shared" si="195"/>
        <v>12.544560000000001</v>
      </c>
      <c r="K731" s="16">
        <f t="shared" si="195"/>
        <v>473.61036000000001</v>
      </c>
      <c r="L731" s="16">
        <f t="shared" si="195"/>
        <v>56.771999999999998</v>
      </c>
      <c r="M731" s="16">
        <f t="shared" si="195"/>
        <v>0</v>
      </c>
      <c r="N731" s="17">
        <f t="shared" si="195"/>
        <v>0</v>
      </c>
    </row>
    <row r="732" spans="1:14" ht="12.75" outlineLevel="2" x14ac:dyDescent="0.2">
      <c r="A732" s="18">
        <v>9242000</v>
      </c>
      <c r="B732" s="18" t="s">
        <v>433</v>
      </c>
      <c r="C732" s="18" t="s">
        <v>419</v>
      </c>
      <c r="D732" s="18" t="s">
        <v>420</v>
      </c>
      <c r="E732" s="18" t="s">
        <v>321</v>
      </c>
      <c r="F732" s="19">
        <v>63.683599999999998</v>
      </c>
      <c r="G732" s="13">
        <v>63.683599999999998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4">
        <v>0</v>
      </c>
    </row>
    <row r="733" spans="1:14" ht="12.75" outlineLevel="2" x14ac:dyDescent="0.2">
      <c r="A733" s="12">
        <v>9242000</v>
      </c>
      <c r="B733" s="12" t="s">
        <v>433</v>
      </c>
      <c r="C733" s="12" t="s">
        <v>419</v>
      </c>
      <c r="D733" s="12" t="s">
        <v>420</v>
      </c>
      <c r="E733" s="12" t="s">
        <v>252</v>
      </c>
      <c r="F733" s="13">
        <v>-431.57724000000002</v>
      </c>
      <c r="G733" s="13">
        <v>0</v>
      </c>
      <c r="H733" s="13">
        <v>-431.57724000000002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4">
        <v>0</v>
      </c>
    </row>
    <row r="734" spans="1:14" ht="12.75" outlineLevel="2" x14ac:dyDescent="0.2">
      <c r="A734" s="12">
        <v>9242000</v>
      </c>
      <c r="B734" s="12" t="s">
        <v>433</v>
      </c>
      <c r="C734" s="12" t="s">
        <v>419</v>
      </c>
      <c r="D734" s="12" t="s">
        <v>420</v>
      </c>
      <c r="E734" s="12" t="s">
        <v>323</v>
      </c>
      <c r="F734" s="13">
        <v>-123.54398999999999</v>
      </c>
      <c r="G734" s="13">
        <v>0</v>
      </c>
      <c r="H734" s="13">
        <v>0</v>
      </c>
      <c r="I734" s="13">
        <v>-123.54398999999999</v>
      </c>
      <c r="J734" s="13">
        <v>0</v>
      </c>
      <c r="K734" s="13">
        <v>0</v>
      </c>
      <c r="L734" s="13">
        <v>0</v>
      </c>
      <c r="M734" s="13">
        <v>0</v>
      </c>
      <c r="N734" s="14">
        <v>0</v>
      </c>
    </row>
    <row r="735" spans="1:14" ht="13.5" outlineLevel="1" thickBot="1" x14ac:dyDescent="0.25">
      <c r="A735" s="15" t="s">
        <v>434</v>
      </c>
      <c r="B735" s="15"/>
      <c r="C735" s="15"/>
      <c r="D735" s="15"/>
      <c r="E735" s="15"/>
      <c r="F735" s="16">
        <f t="shared" ref="F735:N735" si="196">SUBTOTAL(9,F732:F734)</f>
        <v>-491.43763000000001</v>
      </c>
      <c r="G735" s="16">
        <f t="shared" si="196"/>
        <v>63.683599999999998</v>
      </c>
      <c r="H735" s="16">
        <f t="shared" si="196"/>
        <v>-431.57724000000002</v>
      </c>
      <c r="I735" s="16">
        <f t="shared" si="196"/>
        <v>-123.54398999999999</v>
      </c>
      <c r="J735" s="16">
        <f t="shared" si="196"/>
        <v>0</v>
      </c>
      <c r="K735" s="16">
        <f t="shared" si="196"/>
        <v>0</v>
      </c>
      <c r="L735" s="16">
        <f t="shared" si="196"/>
        <v>0</v>
      </c>
      <c r="M735" s="16">
        <f t="shared" si="196"/>
        <v>0</v>
      </c>
      <c r="N735" s="17">
        <f t="shared" si="196"/>
        <v>0</v>
      </c>
    </row>
    <row r="736" spans="1:14" ht="12.75" outlineLevel="2" x14ac:dyDescent="0.2">
      <c r="A736" s="18">
        <v>9243000</v>
      </c>
      <c r="B736" s="18" t="s">
        <v>435</v>
      </c>
      <c r="C736" s="18" t="s">
        <v>419</v>
      </c>
      <c r="D736" s="18" t="s">
        <v>420</v>
      </c>
      <c r="E736" s="18" t="s">
        <v>421</v>
      </c>
      <c r="F736" s="19">
        <v>4261.9425300000003</v>
      </c>
      <c r="G736" s="13">
        <v>88.148630773990391</v>
      </c>
      <c r="H736" s="13">
        <v>1085.2084511950391</v>
      </c>
      <c r="I736" s="13">
        <v>301.94077173653125</v>
      </c>
      <c r="J736" s="13">
        <v>576.04519938852013</v>
      </c>
      <c r="K736" s="13">
        <v>1956.8624514149078</v>
      </c>
      <c r="L736" s="13">
        <v>252.52958506979365</v>
      </c>
      <c r="M736" s="13">
        <v>1.2074404212184588</v>
      </c>
      <c r="N736" s="14">
        <v>0</v>
      </c>
    </row>
    <row r="737" spans="1:14" ht="13.5" outlineLevel="1" thickBot="1" x14ac:dyDescent="0.25">
      <c r="A737" s="15" t="s">
        <v>436</v>
      </c>
      <c r="B737" s="15"/>
      <c r="C737" s="15"/>
      <c r="D737" s="15"/>
      <c r="E737" s="15"/>
      <c r="F737" s="16">
        <f t="shared" ref="F737:N737" si="197">SUBTOTAL(9,F736:F736)</f>
        <v>4261.9425300000003</v>
      </c>
      <c r="G737" s="16">
        <f t="shared" si="197"/>
        <v>88.148630773990391</v>
      </c>
      <c r="H737" s="16">
        <f t="shared" si="197"/>
        <v>1085.2084511950391</v>
      </c>
      <c r="I737" s="16">
        <f t="shared" si="197"/>
        <v>301.94077173653125</v>
      </c>
      <c r="J737" s="16">
        <f t="shared" si="197"/>
        <v>576.04519938852013</v>
      </c>
      <c r="K737" s="16">
        <f t="shared" si="197"/>
        <v>1956.8624514149078</v>
      </c>
      <c r="L737" s="16">
        <f t="shared" si="197"/>
        <v>252.52958506979365</v>
      </c>
      <c r="M737" s="16">
        <f t="shared" si="197"/>
        <v>1.2074404212184588</v>
      </c>
      <c r="N737" s="17">
        <f t="shared" si="197"/>
        <v>0</v>
      </c>
    </row>
    <row r="738" spans="1:14" ht="12.75" outlineLevel="2" x14ac:dyDescent="0.2">
      <c r="A738" s="18">
        <v>9250000</v>
      </c>
      <c r="B738" s="18" t="s">
        <v>437</v>
      </c>
      <c r="C738" s="18" t="s">
        <v>419</v>
      </c>
      <c r="D738" s="18" t="s">
        <v>420</v>
      </c>
      <c r="E738" s="18" t="s">
        <v>421</v>
      </c>
      <c r="F738" s="19">
        <v>107012.76135</v>
      </c>
      <c r="G738" s="13">
        <v>2213.3166559489714</v>
      </c>
      <c r="H738" s="13">
        <v>27248.408955607814</v>
      </c>
      <c r="I738" s="13">
        <v>7581.4057839199077</v>
      </c>
      <c r="J738" s="13">
        <v>14463.871113948799</v>
      </c>
      <c r="K738" s="13">
        <v>49134.69692141519</v>
      </c>
      <c r="L738" s="13">
        <v>6340.7443978106267</v>
      </c>
      <c r="M738" s="13">
        <v>30.317521348696932</v>
      </c>
      <c r="N738" s="14">
        <v>0</v>
      </c>
    </row>
    <row r="739" spans="1:14" ht="13.5" outlineLevel="1" thickBot="1" x14ac:dyDescent="0.25">
      <c r="A739" s="15" t="s">
        <v>438</v>
      </c>
      <c r="B739" s="15"/>
      <c r="C739" s="15"/>
      <c r="D739" s="15"/>
      <c r="E739" s="15"/>
      <c r="F739" s="16">
        <f t="shared" ref="F739:N739" si="198">SUBTOTAL(9,F738:F738)</f>
        <v>107012.76135</v>
      </c>
      <c r="G739" s="16">
        <f t="shared" si="198"/>
        <v>2213.3166559489714</v>
      </c>
      <c r="H739" s="16">
        <f t="shared" si="198"/>
        <v>27248.408955607814</v>
      </c>
      <c r="I739" s="16">
        <f t="shared" si="198"/>
        <v>7581.4057839199077</v>
      </c>
      <c r="J739" s="16">
        <f t="shared" si="198"/>
        <v>14463.871113948799</v>
      </c>
      <c r="K739" s="16">
        <f t="shared" si="198"/>
        <v>49134.69692141519</v>
      </c>
      <c r="L739" s="16">
        <f t="shared" si="198"/>
        <v>6340.7443978106267</v>
      </c>
      <c r="M739" s="16">
        <f t="shared" si="198"/>
        <v>30.317521348696932</v>
      </c>
      <c r="N739" s="17">
        <f t="shared" si="198"/>
        <v>0</v>
      </c>
    </row>
    <row r="740" spans="1:14" ht="12.75" outlineLevel="2" x14ac:dyDescent="0.2">
      <c r="A740" s="18">
        <v>9251000</v>
      </c>
      <c r="B740" s="18" t="s">
        <v>437</v>
      </c>
      <c r="C740" s="18" t="s">
        <v>419</v>
      </c>
      <c r="D740" s="18" t="s">
        <v>420</v>
      </c>
      <c r="E740" s="18" t="s">
        <v>252</v>
      </c>
      <c r="F740" s="19">
        <v>798.63944000000004</v>
      </c>
      <c r="G740" s="13">
        <v>0</v>
      </c>
      <c r="H740" s="13">
        <v>798.63944000000004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  <c r="N740" s="14">
        <v>0</v>
      </c>
    </row>
    <row r="741" spans="1:14" ht="12.75" outlineLevel="2" x14ac:dyDescent="0.2">
      <c r="A741" s="12">
        <v>9251000</v>
      </c>
      <c r="B741" s="12" t="s">
        <v>437</v>
      </c>
      <c r="C741" s="12" t="s">
        <v>419</v>
      </c>
      <c r="D741" s="12" t="s">
        <v>420</v>
      </c>
      <c r="E741" s="12" t="s">
        <v>421</v>
      </c>
      <c r="F741" s="13">
        <v>-798.63944000000004</v>
      </c>
      <c r="G741" s="13">
        <v>-16.518048430396469</v>
      </c>
      <c r="H741" s="13">
        <v>-203.35569136491227</v>
      </c>
      <c r="I741" s="13">
        <v>-56.580258216863179</v>
      </c>
      <c r="J741" s="13">
        <v>-107.94430291258199</v>
      </c>
      <c r="K741" s="13">
        <v>-366.69371333710336</v>
      </c>
      <c r="L741" s="13">
        <v>-47.321165169154064</v>
      </c>
      <c r="M741" s="13">
        <v>-0.22626056898877847</v>
      </c>
      <c r="N741" s="14">
        <v>0</v>
      </c>
    </row>
    <row r="742" spans="1:14" ht="13.5" outlineLevel="1" thickBot="1" x14ac:dyDescent="0.25">
      <c r="A742" s="15" t="s">
        <v>439</v>
      </c>
      <c r="B742" s="15"/>
      <c r="C742" s="15"/>
      <c r="D742" s="15"/>
      <c r="E742" s="15"/>
      <c r="F742" s="16">
        <f t="shared" ref="F742:N742" si="199">SUBTOTAL(9,F740:F741)</f>
        <v>0</v>
      </c>
      <c r="G742" s="16">
        <f t="shared" si="199"/>
        <v>-16.518048430396469</v>
      </c>
      <c r="H742" s="16">
        <f t="shared" si="199"/>
        <v>595.2837486350877</v>
      </c>
      <c r="I742" s="16">
        <f t="shared" si="199"/>
        <v>-56.580258216863179</v>
      </c>
      <c r="J742" s="16">
        <f t="shared" si="199"/>
        <v>-107.94430291258199</v>
      </c>
      <c r="K742" s="16">
        <f t="shared" si="199"/>
        <v>-366.69371333710336</v>
      </c>
      <c r="L742" s="16">
        <f t="shared" si="199"/>
        <v>-47.321165169154064</v>
      </c>
      <c r="M742" s="16">
        <f t="shared" si="199"/>
        <v>-0.22626056898877847</v>
      </c>
      <c r="N742" s="17">
        <f t="shared" si="199"/>
        <v>0</v>
      </c>
    </row>
    <row r="743" spans="1:14" ht="12.75" outlineLevel="2" x14ac:dyDescent="0.2">
      <c r="A743" s="18">
        <v>9261200</v>
      </c>
      <c r="B743" s="18" t="s">
        <v>440</v>
      </c>
      <c r="C743" s="18" t="s">
        <v>419</v>
      </c>
      <c r="D743" s="18" t="s">
        <v>420</v>
      </c>
      <c r="E743" s="18" t="s">
        <v>421</v>
      </c>
      <c r="F743" s="19">
        <v>14494.881659999999</v>
      </c>
      <c r="G743" s="13">
        <v>299.79380589161178</v>
      </c>
      <c r="H743" s="13">
        <v>3690.7977913310751</v>
      </c>
      <c r="I743" s="13">
        <v>1026.901635543662</v>
      </c>
      <c r="J743" s="13">
        <v>1959.1317661309952</v>
      </c>
      <c r="K743" s="13">
        <v>6655.2961375001423</v>
      </c>
      <c r="L743" s="13">
        <v>858.85401444762351</v>
      </c>
      <c r="M743" s="13">
        <v>4.1065091548904844</v>
      </c>
      <c r="N743" s="14">
        <v>0</v>
      </c>
    </row>
    <row r="744" spans="1:14" ht="13.5" outlineLevel="1" thickBot="1" x14ac:dyDescent="0.25">
      <c r="A744" s="15" t="s">
        <v>441</v>
      </c>
      <c r="B744" s="15"/>
      <c r="C744" s="15"/>
      <c r="D744" s="15"/>
      <c r="E744" s="15"/>
      <c r="F744" s="16">
        <f t="shared" ref="F744:N744" si="200">SUBTOTAL(9,F743:F743)</f>
        <v>14494.881659999999</v>
      </c>
      <c r="G744" s="16">
        <f t="shared" si="200"/>
        <v>299.79380589161178</v>
      </c>
      <c r="H744" s="16">
        <f t="shared" si="200"/>
        <v>3690.7977913310751</v>
      </c>
      <c r="I744" s="16">
        <f t="shared" si="200"/>
        <v>1026.901635543662</v>
      </c>
      <c r="J744" s="16">
        <f t="shared" si="200"/>
        <v>1959.1317661309952</v>
      </c>
      <c r="K744" s="16">
        <f t="shared" si="200"/>
        <v>6655.2961375001423</v>
      </c>
      <c r="L744" s="16">
        <f t="shared" si="200"/>
        <v>858.85401444762351</v>
      </c>
      <c r="M744" s="16">
        <f t="shared" si="200"/>
        <v>4.1065091548904844</v>
      </c>
      <c r="N744" s="17">
        <f t="shared" si="200"/>
        <v>0</v>
      </c>
    </row>
    <row r="745" spans="1:14" ht="12.75" outlineLevel="2" x14ac:dyDescent="0.2">
      <c r="A745" s="18">
        <v>9261500</v>
      </c>
      <c r="B745" s="18" t="s">
        <v>442</v>
      </c>
      <c r="C745" s="18" t="s">
        <v>419</v>
      </c>
      <c r="D745" s="18" t="s">
        <v>420</v>
      </c>
      <c r="E745" s="18" t="s">
        <v>321</v>
      </c>
      <c r="F745" s="19">
        <v>-299.48633000000001</v>
      </c>
      <c r="G745" s="13">
        <v>-299.48633000000001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  <c r="N745" s="14">
        <v>0</v>
      </c>
    </row>
    <row r="746" spans="1:14" ht="12.75" outlineLevel="2" x14ac:dyDescent="0.2">
      <c r="A746" s="12">
        <v>9261500</v>
      </c>
      <c r="B746" s="12" t="s">
        <v>442</v>
      </c>
      <c r="C746" s="12" t="s">
        <v>419</v>
      </c>
      <c r="D746" s="12" t="s">
        <v>420</v>
      </c>
      <c r="E746" s="12" t="s">
        <v>252</v>
      </c>
      <c r="F746" s="13">
        <v>-4242.9226900000003</v>
      </c>
      <c r="G746" s="13">
        <v>0</v>
      </c>
      <c r="H746" s="13">
        <v>-4242.9226900000003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  <c r="N746" s="14">
        <v>0</v>
      </c>
    </row>
    <row r="747" spans="1:14" ht="12.75" outlineLevel="2" x14ac:dyDescent="0.2">
      <c r="A747" s="12">
        <v>9261500</v>
      </c>
      <c r="B747" s="12" t="s">
        <v>442</v>
      </c>
      <c r="C747" s="12" t="s">
        <v>419</v>
      </c>
      <c r="D747" s="12" t="s">
        <v>420</v>
      </c>
      <c r="E747" s="12" t="s">
        <v>421</v>
      </c>
      <c r="F747" s="13">
        <v>-8.3422599999999996</v>
      </c>
      <c r="G747" s="13">
        <v>-0.17254075844158062</v>
      </c>
      <c r="H747" s="13">
        <v>-2.1241701384617979</v>
      </c>
      <c r="I747" s="13">
        <v>-0.59101416893737302</v>
      </c>
      <c r="J747" s="13">
        <v>-1.1275419110475136</v>
      </c>
      <c r="K747" s="13">
        <v>-3.8303321171110505</v>
      </c>
      <c r="L747" s="13">
        <v>-0.49429748090581044</v>
      </c>
      <c r="M747" s="13">
        <v>-2.3634250948742614E-3</v>
      </c>
      <c r="N747" s="14">
        <v>0</v>
      </c>
    </row>
    <row r="748" spans="1:14" ht="12.75" outlineLevel="2" x14ac:dyDescent="0.2">
      <c r="A748" s="12">
        <v>9261500</v>
      </c>
      <c r="B748" s="12" t="s">
        <v>442</v>
      </c>
      <c r="C748" s="12" t="s">
        <v>419</v>
      </c>
      <c r="D748" s="12" t="s">
        <v>420</v>
      </c>
      <c r="E748" s="12" t="s">
        <v>274</v>
      </c>
      <c r="F748" s="13">
        <v>-1627.92238</v>
      </c>
      <c r="G748" s="13">
        <v>0</v>
      </c>
      <c r="H748" s="13">
        <v>0</v>
      </c>
      <c r="I748" s="13">
        <v>0</v>
      </c>
      <c r="J748" s="13">
        <v>0</v>
      </c>
      <c r="K748" s="13">
        <v>-1627.92238</v>
      </c>
      <c r="L748" s="13">
        <v>0</v>
      </c>
      <c r="M748" s="13">
        <v>0</v>
      </c>
      <c r="N748" s="14">
        <v>0</v>
      </c>
    </row>
    <row r="749" spans="1:14" ht="12.75" outlineLevel="2" x14ac:dyDescent="0.2">
      <c r="A749" s="12">
        <v>9261500</v>
      </c>
      <c r="B749" s="12" t="s">
        <v>442</v>
      </c>
      <c r="C749" s="12" t="s">
        <v>419</v>
      </c>
      <c r="D749" s="12" t="s">
        <v>420</v>
      </c>
      <c r="E749" s="12" t="s">
        <v>323</v>
      </c>
      <c r="F749" s="13">
        <v>-1117.17552</v>
      </c>
      <c r="G749" s="13">
        <v>0</v>
      </c>
      <c r="H749" s="13">
        <v>0</v>
      </c>
      <c r="I749" s="13">
        <v>-1117.17552</v>
      </c>
      <c r="J749" s="13">
        <v>0</v>
      </c>
      <c r="K749" s="13">
        <v>0</v>
      </c>
      <c r="L749" s="13">
        <v>0</v>
      </c>
      <c r="M749" s="13">
        <v>0</v>
      </c>
      <c r="N749" s="14">
        <v>0</v>
      </c>
    </row>
    <row r="750" spans="1:14" ht="12.75" outlineLevel="2" x14ac:dyDescent="0.2">
      <c r="A750" s="12">
        <v>9261500</v>
      </c>
      <c r="B750" s="12" t="s">
        <v>442</v>
      </c>
      <c r="C750" s="12" t="s">
        <v>419</v>
      </c>
      <c r="D750" s="12" t="s">
        <v>420</v>
      </c>
      <c r="E750" s="12" t="s">
        <v>324</v>
      </c>
      <c r="F750" s="13">
        <v>-1947.55099</v>
      </c>
      <c r="G750" s="13">
        <v>0</v>
      </c>
      <c r="H750" s="13">
        <v>0</v>
      </c>
      <c r="I750" s="13">
        <v>0</v>
      </c>
      <c r="J750" s="13">
        <v>-1947.55099</v>
      </c>
      <c r="K750" s="13">
        <v>0</v>
      </c>
      <c r="L750" s="13">
        <v>0</v>
      </c>
      <c r="M750" s="13">
        <v>0</v>
      </c>
      <c r="N750" s="14">
        <v>0</v>
      </c>
    </row>
    <row r="751" spans="1:14" ht="13.5" outlineLevel="1" thickBot="1" x14ac:dyDescent="0.25">
      <c r="A751" s="15" t="s">
        <v>443</v>
      </c>
      <c r="B751" s="15"/>
      <c r="C751" s="15"/>
      <c r="D751" s="15"/>
      <c r="E751" s="15"/>
      <c r="F751" s="16">
        <f t="shared" ref="F751:N751" si="201">SUBTOTAL(9,F745:F750)</f>
        <v>-9243.4001700000008</v>
      </c>
      <c r="G751" s="16">
        <f t="shared" si="201"/>
        <v>-299.65887075844159</v>
      </c>
      <c r="H751" s="16">
        <f t="shared" si="201"/>
        <v>-4245.0468601384619</v>
      </c>
      <c r="I751" s="16">
        <f t="shared" si="201"/>
        <v>-1117.7665341689374</v>
      </c>
      <c r="J751" s="16">
        <f t="shared" si="201"/>
        <v>-1948.6785319110475</v>
      </c>
      <c r="K751" s="16">
        <f t="shared" si="201"/>
        <v>-1631.7527121171111</v>
      </c>
      <c r="L751" s="16">
        <f t="shared" si="201"/>
        <v>-0.49429748090581044</v>
      </c>
      <c r="M751" s="16">
        <f t="shared" si="201"/>
        <v>-2.3634250948742614E-3</v>
      </c>
      <c r="N751" s="17">
        <f t="shared" si="201"/>
        <v>0</v>
      </c>
    </row>
    <row r="752" spans="1:14" ht="12.75" outlineLevel="2" x14ac:dyDescent="0.2">
      <c r="A752" s="18">
        <v>9262200</v>
      </c>
      <c r="B752" s="18" t="s">
        <v>444</v>
      </c>
      <c r="C752" s="18" t="s">
        <v>419</v>
      </c>
      <c r="D752" s="18" t="s">
        <v>420</v>
      </c>
      <c r="E752" s="18" t="s">
        <v>421</v>
      </c>
      <c r="F752" s="19">
        <v>-1690.28268</v>
      </c>
      <c r="G752" s="13">
        <v>-34.959669872177031</v>
      </c>
      <c r="H752" s="13">
        <v>-430.39272264532383</v>
      </c>
      <c r="I752" s="13">
        <v>-119.74944600017689</v>
      </c>
      <c r="J752" s="13">
        <v>-228.45902228145766</v>
      </c>
      <c r="K752" s="13">
        <v>-776.08993680376068</v>
      </c>
      <c r="L752" s="13">
        <v>-100.15301258204877</v>
      </c>
      <c r="M752" s="13">
        <v>-0.47886981505531129</v>
      </c>
      <c r="N752" s="14">
        <v>0</v>
      </c>
    </row>
    <row r="753" spans="1:14" ht="13.5" outlineLevel="1" thickBot="1" x14ac:dyDescent="0.25">
      <c r="A753" s="15" t="s">
        <v>445</v>
      </c>
      <c r="B753" s="15"/>
      <c r="C753" s="15"/>
      <c r="D753" s="15"/>
      <c r="E753" s="15"/>
      <c r="F753" s="16">
        <f t="shared" ref="F753:N753" si="202">SUBTOTAL(9,F752:F752)</f>
        <v>-1690.28268</v>
      </c>
      <c r="G753" s="16">
        <f t="shared" si="202"/>
        <v>-34.959669872177031</v>
      </c>
      <c r="H753" s="16">
        <f t="shared" si="202"/>
        <v>-430.39272264532383</v>
      </c>
      <c r="I753" s="16">
        <f t="shared" si="202"/>
        <v>-119.74944600017689</v>
      </c>
      <c r="J753" s="16">
        <f t="shared" si="202"/>
        <v>-228.45902228145766</v>
      </c>
      <c r="K753" s="16">
        <f t="shared" si="202"/>
        <v>-776.08993680376068</v>
      </c>
      <c r="L753" s="16">
        <f t="shared" si="202"/>
        <v>-100.15301258204877</v>
      </c>
      <c r="M753" s="16">
        <f t="shared" si="202"/>
        <v>-0.47886981505531129</v>
      </c>
      <c r="N753" s="17">
        <f t="shared" si="202"/>
        <v>0</v>
      </c>
    </row>
    <row r="754" spans="1:14" ht="12.75" outlineLevel="2" x14ac:dyDescent="0.2">
      <c r="A754" s="18">
        <v>9262500</v>
      </c>
      <c r="B754" s="18" t="s">
        <v>446</v>
      </c>
      <c r="C754" s="18" t="s">
        <v>419</v>
      </c>
      <c r="D754" s="18" t="s">
        <v>420</v>
      </c>
      <c r="E754" s="18" t="s">
        <v>271</v>
      </c>
      <c r="F754" s="19">
        <v>86.825400000000002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86.825400000000002</v>
      </c>
      <c r="M754" s="13">
        <v>0</v>
      </c>
      <c r="N754" s="14">
        <v>0</v>
      </c>
    </row>
    <row r="755" spans="1:14" ht="12.75" outlineLevel="2" x14ac:dyDescent="0.2">
      <c r="A755" s="12">
        <v>9262500</v>
      </c>
      <c r="B755" s="12" t="s">
        <v>446</v>
      </c>
      <c r="C755" s="12" t="s">
        <v>419</v>
      </c>
      <c r="D755" s="12" t="s">
        <v>420</v>
      </c>
      <c r="E755" s="12" t="s">
        <v>252</v>
      </c>
      <c r="F755" s="13">
        <v>785.15016000000003</v>
      </c>
      <c r="G755" s="13">
        <v>0</v>
      </c>
      <c r="H755" s="13">
        <v>785.15016000000003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4">
        <v>0</v>
      </c>
    </row>
    <row r="756" spans="1:14" ht="13.5" outlineLevel="1" thickBot="1" x14ac:dyDescent="0.25">
      <c r="A756" s="15" t="s">
        <v>447</v>
      </c>
      <c r="B756" s="15"/>
      <c r="C756" s="15"/>
      <c r="D756" s="15"/>
      <c r="E756" s="15"/>
      <c r="F756" s="16">
        <f t="shared" ref="F756:N756" si="203">SUBTOTAL(9,F754:F755)</f>
        <v>871.97556000000009</v>
      </c>
      <c r="G756" s="16">
        <f t="shared" si="203"/>
        <v>0</v>
      </c>
      <c r="H756" s="16">
        <f t="shared" si="203"/>
        <v>785.15016000000003</v>
      </c>
      <c r="I756" s="16">
        <f t="shared" si="203"/>
        <v>0</v>
      </c>
      <c r="J756" s="16">
        <f t="shared" si="203"/>
        <v>0</v>
      </c>
      <c r="K756" s="16">
        <f t="shared" si="203"/>
        <v>0</v>
      </c>
      <c r="L756" s="16">
        <f t="shared" si="203"/>
        <v>86.825400000000002</v>
      </c>
      <c r="M756" s="16">
        <f t="shared" si="203"/>
        <v>0</v>
      </c>
      <c r="N756" s="17">
        <f t="shared" si="203"/>
        <v>0</v>
      </c>
    </row>
    <row r="757" spans="1:14" ht="12.75" outlineLevel="2" x14ac:dyDescent="0.2">
      <c r="A757" s="18">
        <v>9263200</v>
      </c>
      <c r="B757" s="18" t="s">
        <v>448</v>
      </c>
      <c r="C757" s="18" t="s">
        <v>419</v>
      </c>
      <c r="D757" s="18" t="s">
        <v>420</v>
      </c>
      <c r="E757" s="18" t="s">
        <v>421</v>
      </c>
      <c r="F757" s="19">
        <v>2751.6145200000001</v>
      </c>
      <c r="G757" s="13">
        <v>56.910915773383458</v>
      </c>
      <c r="H757" s="13">
        <v>700.63716498189876</v>
      </c>
      <c r="I757" s="13">
        <v>194.94036013907606</v>
      </c>
      <c r="J757" s="13">
        <v>371.90889451382327</v>
      </c>
      <c r="K757" s="13">
        <v>1263.3983440776369</v>
      </c>
      <c r="L757" s="13">
        <v>163.0392873945251</v>
      </c>
      <c r="M757" s="13">
        <v>0.77955311965683105</v>
      </c>
      <c r="N757" s="14">
        <v>0</v>
      </c>
    </row>
    <row r="758" spans="1:14" ht="13.5" outlineLevel="1" thickBot="1" x14ac:dyDescent="0.25">
      <c r="A758" s="15" t="s">
        <v>449</v>
      </c>
      <c r="B758" s="15"/>
      <c r="C758" s="15"/>
      <c r="D758" s="15"/>
      <c r="E758" s="15"/>
      <c r="F758" s="16">
        <f t="shared" ref="F758:N758" si="204">SUBTOTAL(9,F757:F757)</f>
        <v>2751.6145200000001</v>
      </c>
      <c r="G758" s="16">
        <f t="shared" si="204"/>
        <v>56.910915773383458</v>
      </c>
      <c r="H758" s="16">
        <f t="shared" si="204"/>
        <v>700.63716498189876</v>
      </c>
      <c r="I758" s="16">
        <f t="shared" si="204"/>
        <v>194.94036013907606</v>
      </c>
      <c r="J758" s="16">
        <f t="shared" si="204"/>
        <v>371.90889451382327</v>
      </c>
      <c r="K758" s="16">
        <f t="shared" si="204"/>
        <v>1263.3983440776369</v>
      </c>
      <c r="L758" s="16">
        <f t="shared" si="204"/>
        <v>163.0392873945251</v>
      </c>
      <c r="M758" s="16">
        <f t="shared" si="204"/>
        <v>0.77955311965683105</v>
      </c>
      <c r="N758" s="17">
        <f t="shared" si="204"/>
        <v>0</v>
      </c>
    </row>
    <row r="759" spans="1:14" ht="12.75" outlineLevel="2" x14ac:dyDescent="0.2">
      <c r="A759" s="18">
        <v>9269100</v>
      </c>
      <c r="B759" s="18" t="s">
        <v>450</v>
      </c>
      <c r="C759" s="18" t="s">
        <v>419</v>
      </c>
      <c r="D759" s="18" t="s">
        <v>420</v>
      </c>
      <c r="E759" s="18" t="s">
        <v>421</v>
      </c>
      <c r="F759" s="19">
        <v>6543.9444299999996</v>
      </c>
      <c r="G759" s="13">
        <v>135.34667286224081</v>
      </c>
      <c r="H759" s="13">
        <v>1666.2692538903621</v>
      </c>
      <c r="I759" s="13">
        <v>463.61104531251738</v>
      </c>
      <c r="J759" s="13">
        <v>884.4811368131576</v>
      </c>
      <c r="K759" s="13">
        <v>3004.6390933414887</v>
      </c>
      <c r="L759" s="13">
        <v>387.74327903189419</v>
      </c>
      <c r="M759" s="13">
        <v>1.8539487483397359</v>
      </c>
      <c r="N759" s="14">
        <v>0</v>
      </c>
    </row>
    <row r="760" spans="1:14" ht="13.5" outlineLevel="1" thickBot="1" x14ac:dyDescent="0.25">
      <c r="A760" s="15" t="s">
        <v>451</v>
      </c>
      <c r="B760" s="15"/>
      <c r="C760" s="15"/>
      <c r="D760" s="15"/>
      <c r="E760" s="15"/>
      <c r="F760" s="16">
        <f t="shared" ref="F760:N760" si="205">SUBTOTAL(9,F759:F759)</f>
        <v>6543.9444299999996</v>
      </c>
      <c r="G760" s="16">
        <f t="shared" si="205"/>
        <v>135.34667286224081</v>
      </c>
      <c r="H760" s="16">
        <f t="shared" si="205"/>
        <v>1666.2692538903621</v>
      </c>
      <c r="I760" s="16">
        <f t="shared" si="205"/>
        <v>463.61104531251738</v>
      </c>
      <c r="J760" s="16">
        <f t="shared" si="205"/>
        <v>884.4811368131576</v>
      </c>
      <c r="K760" s="16">
        <f t="shared" si="205"/>
        <v>3004.6390933414887</v>
      </c>
      <c r="L760" s="16">
        <f t="shared" si="205"/>
        <v>387.74327903189419</v>
      </c>
      <c r="M760" s="16">
        <f t="shared" si="205"/>
        <v>1.8539487483397359</v>
      </c>
      <c r="N760" s="17">
        <f t="shared" si="205"/>
        <v>0</v>
      </c>
    </row>
    <row r="761" spans="1:14" ht="12.75" outlineLevel="2" x14ac:dyDescent="0.2">
      <c r="A761" s="18">
        <v>9269200</v>
      </c>
      <c r="B761" s="18" t="s">
        <v>452</v>
      </c>
      <c r="C761" s="18" t="s">
        <v>419</v>
      </c>
      <c r="D761" s="18" t="s">
        <v>420</v>
      </c>
      <c r="E761" s="18" t="s">
        <v>421</v>
      </c>
      <c r="F761" s="19">
        <v>856.39937999999995</v>
      </c>
      <c r="G761" s="13">
        <v>17.712682001531888</v>
      </c>
      <c r="H761" s="13">
        <v>218.06296969804322</v>
      </c>
      <c r="I761" s="13">
        <v>60.672307965609022</v>
      </c>
      <c r="J761" s="13">
        <v>115.75115059289759</v>
      </c>
      <c r="K761" s="13">
        <v>393.21407511729325</v>
      </c>
      <c r="L761" s="13">
        <v>50.74357022956584</v>
      </c>
      <c r="M761" s="13">
        <v>0.24262439505922359</v>
      </c>
      <c r="N761" s="14">
        <v>0</v>
      </c>
    </row>
    <row r="762" spans="1:14" ht="13.5" outlineLevel="1" thickBot="1" x14ac:dyDescent="0.25">
      <c r="A762" s="15" t="s">
        <v>453</v>
      </c>
      <c r="B762" s="15"/>
      <c r="C762" s="15"/>
      <c r="D762" s="15"/>
      <c r="E762" s="15"/>
      <c r="F762" s="16">
        <f t="shared" ref="F762:N762" si="206">SUBTOTAL(9,F761:F761)</f>
        <v>856.39937999999995</v>
      </c>
      <c r="G762" s="16">
        <f t="shared" si="206"/>
        <v>17.712682001531888</v>
      </c>
      <c r="H762" s="16">
        <f t="shared" si="206"/>
        <v>218.06296969804322</v>
      </c>
      <c r="I762" s="16">
        <f t="shared" si="206"/>
        <v>60.672307965609022</v>
      </c>
      <c r="J762" s="16">
        <f t="shared" si="206"/>
        <v>115.75115059289759</v>
      </c>
      <c r="K762" s="16">
        <f t="shared" si="206"/>
        <v>393.21407511729325</v>
      </c>
      <c r="L762" s="16">
        <f t="shared" si="206"/>
        <v>50.74357022956584</v>
      </c>
      <c r="M762" s="16">
        <f t="shared" si="206"/>
        <v>0.24262439505922359</v>
      </c>
      <c r="N762" s="17">
        <f t="shared" si="206"/>
        <v>0</v>
      </c>
    </row>
    <row r="763" spans="1:14" ht="12.75" outlineLevel="2" x14ac:dyDescent="0.2">
      <c r="A763" s="18">
        <v>9269400</v>
      </c>
      <c r="B763" s="18" t="s">
        <v>454</v>
      </c>
      <c r="C763" s="18" t="s">
        <v>419</v>
      </c>
      <c r="D763" s="18" t="s">
        <v>420</v>
      </c>
      <c r="E763" s="18" t="s">
        <v>421</v>
      </c>
      <c r="F763" s="19">
        <v>62749.973769999997</v>
      </c>
      <c r="G763" s="13">
        <v>1297.841120567459</v>
      </c>
      <c r="H763" s="13">
        <v>15977.878952645338</v>
      </c>
      <c r="I763" s="13">
        <v>4445.5727343092285</v>
      </c>
      <c r="J763" s="13">
        <v>8481.301870573101</v>
      </c>
      <c r="K763" s="13">
        <v>28811.525878971283</v>
      </c>
      <c r="L763" s="13">
        <v>3718.0756727093953</v>
      </c>
      <c r="M763" s="13">
        <v>17.777540224198198</v>
      </c>
      <c r="N763" s="14">
        <v>0</v>
      </c>
    </row>
    <row r="764" spans="1:14" ht="13.5" outlineLevel="1" thickBot="1" x14ac:dyDescent="0.25">
      <c r="A764" s="15" t="s">
        <v>455</v>
      </c>
      <c r="B764" s="15"/>
      <c r="C764" s="15"/>
      <c r="D764" s="15"/>
      <c r="E764" s="15"/>
      <c r="F764" s="16">
        <f t="shared" ref="F764:N764" si="207">SUBTOTAL(9,F763:F763)</f>
        <v>62749.973769999997</v>
      </c>
      <c r="G764" s="16">
        <f t="shared" si="207"/>
        <v>1297.841120567459</v>
      </c>
      <c r="H764" s="16">
        <f t="shared" si="207"/>
        <v>15977.878952645338</v>
      </c>
      <c r="I764" s="16">
        <f t="shared" si="207"/>
        <v>4445.5727343092285</v>
      </c>
      <c r="J764" s="16">
        <f t="shared" si="207"/>
        <v>8481.301870573101</v>
      </c>
      <c r="K764" s="16">
        <f t="shared" si="207"/>
        <v>28811.525878971283</v>
      </c>
      <c r="L764" s="16">
        <f t="shared" si="207"/>
        <v>3718.0756727093953</v>
      </c>
      <c r="M764" s="16">
        <f t="shared" si="207"/>
        <v>17.777540224198198</v>
      </c>
      <c r="N764" s="17">
        <f t="shared" si="207"/>
        <v>0</v>
      </c>
    </row>
    <row r="765" spans="1:14" ht="12.75" outlineLevel="2" x14ac:dyDescent="0.2">
      <c r="A765" s="18">
        <v>9269500</v>
      </c>
      <c r="B765" s="18" t="s">
        <v>456</v>
      </c>
      <c r="C765" s="18" t="s">
        <v>419</v>
      </c>
      <c r="D765" s="18" t="s">
        <v>420</v>
      </c>
      <c r="E765" s="18" t="s">
        <v>421</v>
      </c>
      <c r="F765" s="19">
        <v>40692.250229999998</v>
      </c>
      <c r="G765" s="13">
        <v>841.62705518394102</v>
      </c>
      <c r="H765" s="13">
        <v>10361.372434493918</v>
      </c>
      <c r="I765" s="13">
        <v>2882.8754380557639</v>
      </c>
      <c r="J765" s="13">
        <v>5499.9745379738615</v>
      </c>
      <c r="K765" s="13">
        <v>18683.765906779281</v>
      </c>
      <c r="L765" s="13">
        <v>2411.1064365145521</v>
      </c>
      <c r="M765" s="13">
        <v>11.528420998684402</v>
      </c>
      <c r="N765" s="14">
        <v>0</v>
      </c>
    </row>
    <row r="766" spans="1:14" ht="13.5" outlineLevel="1" thickBot="1" x14ac:dyDescent="0.25">
      <c r="A766" s="15" t="s">
        <v>457</v>
      </c>
      <c r="B766" s="15"/>
      <c r="C766" s="15"/>
      <c r="D766" s="15"/>
      <c r="E766" s="15"/>
      <c r="F766" s="16">
        <f t="shared" ref="F766:N766" si="208">SUBTOTAL(9,F765:F765)</f>
        <v>40692.250229999998</v>
      </c>
      <c r="G766" s="16">
        <f t="shared" si="208"/>
        <v>841.62705518394102</v>
      </c>
      <c r="H766" s="16">
        <f t="shared" si="208"/>
        <v>10361.372434493918</v>
      </c>
      <c r="I766" s="16">
        <f t="shared" si="208"/>
        <v>2882.8754380557639</v>
      </c>
      <c r="J766" s="16">
        <f t="shared" si="208"/>
        <v>5499.9745379738615</v>
      </c>
      <c r="K766" s="16">
        <f t="shared" si="208"/>
        <v>18683.765906779281</v>
      </c>
      <c r="L766" s="16">
        <f t="shared" si="208"/>
        <v>2411.1064365145521</v>
      </c>
      <c r="M766" s="16">
        <f t="shared" si="208"/>
        <v>11.528420998684402</v>
      </c>
      <c r="N766" s="17">
        <f t="shared" si="208"/>
        <v>0</v>
      </c>
    </row>
    <row r="767" spans="1:14" ht="12.75" outlineLevel="2" x14ac:dyDescent="0.2">
      <c r="A767" s="18">
        <v>9269600</v>
      </c>
      <c r="B767" s="18" t="s">
        <v>458</v>
      </c>
      <c r="C767" s="18" t="s">
        <v>419</v>
      </c>
      <c r="D767" s="18" t="s">
        <v>420</v>
      </c>
      <c r="E767" s="18" t="s">
        <v>421</v>
      </c>
      <c r="F767" s="19">
        <v>5454.1906900000004</v>
      </c>
      <c r="G767" s="13">
        <v>112.80758431619347</v>
      </c>
      <c r="H767" s="13">
        <v>1388.7878096791937</v>
      </c>
      <c r="I767" s="13">
        <v>386.40655863954225</v>
      </c>
      <c r="J767" s="13">
        <v>737.18975359436865</v>
      </c>
      <c r="K767" s="13">
        <v>2504.2808271086114</v>
      </c>
      <c r="L767" s="13">
        <v>323.17294335670721</v>
      </c>
      <c r="M767" s="13">
        <v>1.54521330538434</v>
      </c>
      <c r="N767" s="14">
        <v>0</v>
      </c>
    </row>
    <row r="768" spans="1:14" ht="13.5" outlineLevel="1" thickBot="1" x14ac:dyDescent="0.25">
      <c r="A768" s="15" t="s">
        <v>459</v>
      </c>
      <c r="B768" s="15"/>
      <c r="C768" s="15"/>
      <c r="D768" s="15"/>
      <c r="E768" s="15"/>
      <c r="F768" s="16">
        <f t="shared" ref="F768:N768" si="209">SUBTOTAL(9,F767:F767)</f>
        <v>5454.1906900000004</v>
      </c>
      <c r="G768" s="16">
        <f t="shared" si="209"/>
        <v>112.80758431619347</v>
      </c>
      <c r="H768" s="16">
        <f t="shared" si="209"/>
        <v>1388.7878096791937</v>
      </c>
      <c r="I768" s="16">
        <f t="shared" si="209"/>
        <v>386.40655863954225</v>
      </c>
      <c r="J768" s="16">
        <f t="shared" si="209"/>
        <v>737.18975359436865</v>
      </c>
      <c r="K768" s="16">
        <f t="shared" si="209"/>
        <v>2504.2808271086114</v>
      </c>
      <c r="L768" s="16">
        <f t="shared" si="209"/>
        <v>323.17294335670721</v>
      </c>
      <c r="M768" s="16">
        <f t="shared" si="209"/>
        <v>1.54521330538434</v>
      </c>
      <c r="N768" s="17">
        <f t="shared" si="209"/>
        <v>0</v>
      </c>
    </row>
    <row r="769" spans="1:14" ht="12.75" outlineLevel="2" x14ac:dyDescent="0.2">
      <c r="A769" s="18">
        <v>9269700</v>
      </c>
      <c r="B769" s="18" t="s">
        <v>460</v>
      </c>
      <c r="C769" s="18" t="s">
        <v>419</v>
      </c>
      <c r="D769" s="18" t="s">
        <v>420</v>
      </c>
      <c r="E769" s="18" t="s">
        <v>421</v>
      </c>
      <c r="F769" s="19">
        <v>5957.7216200000003</v>
      </c>
      <c r="G769" s="13">
        <v>123.22198144131237</v>
      </c>
      <c r="H769" s="13">
        <v>1517.0007118541316</v>
      </c>
      <c r="I769" s="13">
        <v>422.07961535657245</v>
      </c>
      <c r="J769" s="13">
        <v>805.24711779588381</v>
      </c>
      <c r="K769" s="13">
        <v>2735.4760539581457</v>
      </c>
      <c r="L769" s="13">
        <v>353.00827218332734</v>
      </c>
      <c r="M769" s="13">
        <v>1.6878674106276883</v>
      </c>
      <c r="N769" s="14">
        <v>0</v>
      </c>
    </row>
    <row r="770" spans="1:14" ht="13.5" outlineLevel="1" thickBot="1" x14ac:dyDescent="0.25">
      <c r="A770" s="15" t="s">
        <v>461</v>
      </c>
      <c r="B770" s="15"/>
      <c r="C770" s="15"/>
      <c r="D770" s="15"/>
      <c r="E770" s="15"/>
      <c r="F770" s="16">
        <f t="shared" ref="F770:N770" si="210">SUBTOTAL(9,F769:F769)</f>
        <v>5957.7216200000003</v>
      </c>
      <c r="G770" s="16">
        <f t="shared" si="210"/>
        <v>123.22198144131237</v>
      </c>
      <c r="H770" s="16">
        <f t="shared" si="210"/>
        <v>1517.0007118541316</v>
      </c>
      <c r="I770" s="16">
        <f t="shared" si="210"/>
        <v>422.07961535657245</v>
      </c>
      <c r="J770" s="16">
        <f t="shared" si="210"/>
        <v>805.24711779588381</v>
      </c>
      <c r="K770" s="16">
        <f t="shared" si="210"/>
        <v>2735.4760539581457</v>
      </c>
      <c r="L770" s="16">
        <f t="shared" si="210"/>
        <v>353.00827218332734</v>
      </c>
      <c r="M770" s="16">
        <f t="shared" si="210"/>
        <v>1.6878674106276883</v>
      </c>
      <c r="N770" s="17">
        <f t="shared" si="210"/>
        <v>0</v>
      </c>
    </row>
    <row r="771" spans="1:14" ht="12.75" outlineLevel="2" x14ac:dyDescent="0.2">
      <c r="A771" s="18">
        <v>9280000</v>
      </c>
      <c r="B771" s="18" t="s">
        <v>462</v>
      </c>
      <c r="C771" s="18" t="s">
        <v>419</v>
      </c>
      <c r="D771" s="18" t="s">
        <v>420</v>
      </c>
      <c r="E771" s="18" t="s">
        <v>321</v>
      </c>
      <c r="F771" s="19">
        <v>891.93559000000005</v>
      </c>
      <c r="G771" s="13">
        <v>891.93559000000005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  <c r="N771" s="14">
        <v>0</v>
      </c>
    </row>
    <row r="772" spans="1:14" ht="12.75" outlineLevel="2" x14ac:dyDescent="0.2">
      <c r="A772" s="12">
        <v>9280000</v>
      </c>
      <c r="B772" s="12" t="s">
        <v>462</v>
      </c>
      <c r="C772" s="12" t="s">
        <v>419</v>
      </c>
      <c r="D772" s="12" t="s">
        <v>420</v>
      </c>
      <c r="E772" s="12" t="s">
        <v>271</v>
      </c>
      <c r="F772" s="13">
        <v>98.505330000000001</v>
      </c>
      <c r="G772" s="13">
        <v>0</v>
      </c>
      <c r="H772" s="13">
        <v>0</v>
      </c>
      <c r="I772" s="13">
        <v>0</v>
      </c>
      <c r="J772" s="13">
        <v>0</v>
      </c>
      <c r="K772" s="13">
        <v>0</v>
      </c>
      <c r="L772" s="13">
        <v>98.505330000000001</v>
      </c>
      <c r="M772" s="13">
        <v>0</v>
      </c>
      <c r="N772" s="14">
        <v>0</v>
      </c>
    </row>
    <row r="773" spans="1:14" ht="12.75" outlineLevel="2" x14ac:dyDescent="0.2">
      <c r="A773" s="12">
        <v>9280000</v>
      </c>
      <c r="B773" s="12" t="s">
        <v>462</v>
      </c>
      <c r="C773" s="12" t="s">
        <v>419</v>
      </c>
      <c r="D773" s="12" t="s">
        <v>420</v>
      </c>
      <c r="E773" s="12" t="s">
        <v>252</v>
      </c>
      <c r="F773" s="13">
        <v>1332.4105400000001</v>
      </c>
      <c r="G773" s="13">
        <v>0</v>
      </c>
      <c r="H773" s="13">
        <v>1332.4105400000001</v>
      </c>
      <c r="I773" s="13">
        <v>0</v>
      </c>
      <c r="J773" s="13">
        <v>0</v>
      </c>
      <c r="K773" s="13">
        <v>0</v>
      </c>
      <c r="L773" s="13">
        <v>0</v>
      </c>
      <c r="M773" s="13">
        <v>0</v>
      </c>
      <c r="N773" s="14">
        <v>0</v>
      </c>
    </row>
    <row r="774" spans="1:14" ht="12.75" outlineLevel="2" x14ac:dyDescent="0.2">
      <c r="A774" s="12">
        <v>9280000</v>
      </c>
      <c r="B774" s="12" t="s">
        <v>462</v>
      </c>
      <c r="C774" s="12" t="s">
        <v>419</v>
      </c>
      <c r="D774" s="12" t="s">
        <v>420</v>
      </c>
      <c r="E774" s="12" t="s">
        <v>421</v>
      </c>
      <c r="F774" s="13">
        <v>2629.2764900000002</v>
      </c>
      <c r="G774" s="13">
        <v>54.380630636927769</v>
      </c>
      <c r="H774" s="13">
        <v>669.48651873924462</v>
      </c>
      <c r="I774" s="13">
        <v>186.27322328049274</v>
      </c>
      <c r="J774" s="13">
        <v>355.37365632417345</v>
      </c>
      <c r="K774" s="13">
        <v>1207.2270804808304</v>
      </c>
      <c r="L774" s="13">
        <v>155.79048670406718</v>
      </c>
      <c r="M774" s="13">
        <v>0.74489383426420608</v>
      </c>
      <c r="N774" s="14">
        <v>0</v>
      </c>
    </row>
    <row r="775" spans="1:14" ht="12.75" outlineLevel="2" x14ac:dyDescent="0.2">
      <c r="A775" s="12">
        <v>9280000</v>
      </c>
      <c r="B775" s="12" t="s">
        <v>462</v>
      </c>
      <c r="C775" s="12" t="s">
        <v>419</v>
      </c>
      <c r="D775" s="12" t="s">
        <v>420</v>
      </c>
      <c r="E775" s="12" t="s">
        <v>274</v>
      </c>
      <c r="F775" s="13">
        <v>33.319229999999997</v>
      </c>
      <c r="G775" s="13">
        <v>0</v>
      </c>
      <c r="H775" s="13">
        <v>0</v>
      </c>
      <c r="I775" s="13">
        <v>0</v>
      </c>
      <c r="J775" s="13">
        <v>0</v>
      </c>
      <c r="K775" s="13">
        <v>33.319229999999997</v>
      </c>
      <c r="L775" s="13">
        <v>0</v>
      </c>
      <c r="M775" s="13">
        <v>0</v>
      </c>
      <c r="N775" s="14">
        <v>0</v>
      </c>
    </row>
    <row r="776" spans="1:14" ht="12.75" outlineLevel="2" x14ac:dyDescent="0.2">
      <c r="A776" s="12">
        <v>9280000</v>
      </c>
      <c r="B776" s="12" t="s">
        <v>462</v>
      </c>
      <c r="C776" s="12" t="s">
        <v>419</v>
      </c>
      <c r="D776" s="12" t="s">
        <v>420</v>
      </c>
      <c r="E776" s="12" t="s">
        <v>323</v>
      </c>
      <c r="F776" s="13">
        <v>72.314040000000006</v>
      </c>
      <c r="G776" s="13">
        <v>0</v>
      </c>
      <c r="H776" s="13">
        <v>0</v>
      </c>
      <c r="I776" s="13">
        <v>72.314040000000006</v>
      </c>
      <c r="J776" s="13">
        <v>0</v>
      </c>
      <c r="K776" s="13">
        <v>0</v>
      </c>
      <c r="L776" s="13">
        <v>0</v>
      </c>
      <c r="M776" s="13">
        <v>0</v>
      </c>
      <c r="N776" s="14">
        <v>0</v>
      </c>
    </row>
    <row r="777" spans="1:14" ht="12.75" outlineLevel="2" x14ac:dyDescent="0.2">
      <c r="A777" s="12">
        <v>9280000</v>
      </c>
      <c r="B777" s="12" t="s">
        <v>462</v>
      </c>
      <c r="C777" s="12" t="s">
        <v>419</v>
      </c>
      <c r="D777" s="12" t="s">
        <v>420</v>
      </c>
      <c r="E777" s="12" t="s">
        <v>324</v>
      </c>
      <c r="F777" s="13">
        <v>134.17284000000001</v>
      </c>
      <c r="G777" s="13">
        <v>0</v>
      </c>
      <c r="H777" s="13">
        <v>0</v>
      </c>
      <c r="I777" s="13">
        <v>0</v>
      </c>
      <c r="J777" s="13">
        <v>134.17284000000001</v>
      </c>
      <c r="K777" s="13">
        <v>0</v>
      </c>
      <c r="L777" s="13">
        <v>0</v>
      </c>
      <c r="M777" s="13">
        <v>0</v>
      </c>
      <c r="N777" s="14">
        <v>0</v>
      </c>
    </row>
    <row r="778" spans="1:14" ht="13.5" outlineLevel="1" thickBot="1" x14ac:dyDescent="0.25">
      <c r="A778" s="15" t="s">
        <v>463</v>
      </c>
      <c r="B778" s="15"/>
      <c r="C778" s="15"/>
      <c r="D778" s="15"/>
      <c r="E778" s="15"/>
      <c r="F778" s="16">
        <f t="shared" ref="F778:N778" si="211">SUBTOTAL(9,F771:F777)</f>
        <v>5191.9340600000005</v>
      </c>
      <c r="G778" s="16">
        <f t="shared" si="211"/>
        <v>946.31622063692782</v>
      </c>
      <c r="H778" s="16">
        <f t="shared" si="211"/>
        <v>2001.8970587392446</v>
      </c>
      <c r="I778" s="16">
        <f t="shared" si="211"/>
        <v>258.58726328049272</v>
      </c>
      <c r="J778" s="16">
        <f t="shared" si="211"/>
        <v>489.54649632417346</v>
      </c>
      <c r="K778" s="16">
        <f t="shared" si="211"/>
        <v>1240.5463104808305</v>
      </c>
      <c r="L778" s="16">
        <f t="shared" si="211"/>
        <v>254.29581670406719</v>
      </c>
      <c r="M778" s="16">
        <f t="shared" si="211"/>
        <v>0.74489383426420608</v>
      </c>
      <c r="N778" s="17">
        <f t="shared" si="211"/>
        <v>0</v>
      </c>
    </row>
    <row r="779" spans="1:14" ht="12.75" outlineLevel="2" x14ac:dyDescent="0.2">
      <c r="A779" s="18">
        <v>9282000</v>
      </c>
      <c r="B779" s="18" t="s">
        <v>464</v>
      </c>
      <c r="C779" s="18" t="s">
        <v>419</v>
      </c>
      <c r="D779" s="18" t="s">
        <v>420</v>
      </c>
      <c r="E779" s="18" t="s">
        <v>321</v>
      </c>
      <c r="F779" s="19">
        <v>103.98575</v>
      </c>
      <c r="G779" s="13">
        <v>103.98575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3">
        <v>0</v>
      </c>
      <c r="N779" s="14">
        <v>0</v>
      </c>
    </row>
    <row r="780" spans="1:14" ht="12.75" outlineLevel="2" x14ac:dyDescent="0.2">
      <c r="A780" s="12">
        <v>9282000</v>
      </c>
      <c r="B780" s="12" t="s">
        <v>464</v>
      </c>
      <c r="C780" s="12" t="s">
        <v>419</v>
      </c>
      <c r="D780" s="12" t="s">
        <v>420</v>
      </c>
      <c r="E780" s="12" t="s">
        <v>271</v>
      </c>
      <c r="F780" s="13">
        <v>672.00666999999999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3">
        <v>672.00666999999999</v>
      </c>
      <c r="M780" s="13">
        <v>0</v>
      </c>
      <c r="N780" s="14">
        <v>0</v>
      </c>
    </row>
    <row r="781" spans="1:14" ht="12.75" outlineLevel="2" x14ac:dyDescent="0.2">
      <c r="A781" s="12">
        <v>9282000</v>
      </c>
      <c r="B781" s="12" t="s">
        <v>464</v>
      </c>
      <c r="C781" s="12" t="s">
        <v>419</v>
      </c>
      <c r="D781" s="12" t="s">
        <v>420</v>
      </c>
      <c r="E781" s="12" t="s">
        <v>252</v>
      </c>
      <c r="F781" s="13">
        <v>4888.74845</v>
      </c>
      <c r="G781" s="13">
        <v>0</v>
      </c>
      <c r="H781" s="13">
        <v>4888.74845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  <c r="N781" s="14">
        <v>0</v>
      </c>
    </row>
    <row r="782" spans="1:14" ht="12.75" outlineLevel="2" x14ac:dyDescent="0.2">
      <c r="A782" s="12">
        <v>9282000</v>
      </c>
      <c r="B782" s="12" t="s">
        <v>464</v>
      </c>
      <c r="C782" s="12" t="s">
        <v>419</v>
      </c>
      <c r="D782" s="12" t="s">
        <v>420</v>
      </c>
      <c r="E782" s="12" t="s">
        <v>421</v>
      </c>
      <c r="F782" s="13">
        <v>15.06635</v>
      </c>
      <c r="G782" s="13">
        <v>0.3116133345096303</v>
      </c>
      <c r="H782" s="13">
        <v>3.8363094372045361</v>
      </c>
      <c r="I782" s="13">
        <v>1.067387773117787</v>
      </c>
      <c r="J782" s="13">
        <v>2.0363715673583305</v>
      </c>
      <c r="K782" s="13">
        <v>6.9176846912750358</v>
      </c>
      <c r="L782" s="13">
        <v>0.89271478609456645</v>
      </c>
      <c r="M782" s="13">
        <v>4.2684104401156074E-3</v>
      </c>
      <c r="N782" s="14">
        <v>0</v>
      </c>
    </row>
    <row r="783" spans="1:14" ht="12.75" outlineLevel="2" x14ac:dyDescent="0.2">
      <c r="A783" s="12">
        <v>9282000</v>
      </c>
      <c r="B783" s="12" t="s">
        <v>464</v>
      </c>
      <c r="C783" s="12" t="s">
        <v>419</v>
      </c>
      <c r="D783" s="12" t="s">
        <v>420</v>
      </c>
      <c r="E783" s="12" t="s">
        <v>274</v>
      </c>
      <c r="F783" s="13">
        <v>6934.0042700000004</v>
      </c>
      <c r="G783" s="13">
        <v>0</v>
      </c>
      <c r="H783" s="13">
        <v>0</v>
      </c>
      <c r="I783" s="13">
        <v>0</v>
      </c>
      <c r="J783" s="13">
        <v>0</v>
      </c>
      <c r="K783" s="13">
        <v>6934.0042700000004</v>
      </c>
      <c r="L783" s="13">
        <v>0</v>
      </c>
      <c r="M783" s="13">
        <v>0</v>
      </c>
      <c r="N783" s="14">
        <v>0</v>
      </c>
    </row>
    <row r="784" spans="1:14" ht="12.75" outlineLevel="2" x14ac:dyDescent="0.2">
      <c r="A784" s="12">
        <v>9282000</v>
      </c>
      <c r="B784" s="12" t="s">
        <v>464</v>
      </c>
      <c r="C784" s="12" t="s">
        <v>419</v>
      </c>
      <c r="D784" s="12" t="s">
        <v>420</v>
      </c>
      <c r="E784" s="12" t="s">
        <v>323</v>
      </c>
      <c r="F784" s="13">
        <v>694.51885000000004</v>
      </c>
      <c r="G784" s="13">
        <v>0</v>
      </c>
      <c r="H784" s="13">
        <v>0</v>
      </c>
      <c r="I784" s="13">
        <v>694.51885000000004</v>
      </c>
      <c r="J784" s="13">
        <v>0</v>
      </c>
      <c r="K784" s="13">
        <v>0</v>
      </c>
      <c r="L784" s="13">
        <v>0</v>
      </c>
      <c r="M784" s="13">
        <v>0</v>
      </c>
      <c r="N784" s="14">
        <v>0</v>
      </c>
    </row>
    <row r="785" spans="1:14" ht="12.75" outlineLevel="2" x14ac:dyDescent="0.2">
      <c r="A785" s="12">
        <v>9282000</v>
      </c>
      <c r="B785" s="12" t="s">
        <v>464</v>
      </c>
      <c r="C785" s="12" t="s">
        <v>419</v>
      </c>
      <c r="D785" s="12" t="s">
        <v>420</v>
      </c>
      <c r="E785" s="12" t="s">
        <v>324</v>
      </c>
      <c r="F785" s="13">
        <v>1996.5817199999999</v>
      </c>
      <c r="G785" s="13">
        <v>0</v>
      </c>
      <c r="H785" s="13">
        <v>0</v>
      </c>
      <c r="I785" s="13">
        <v>0</v>
      </c>
      <c r="J785" s="13">
        <v>1996.5817199999999</v>
      </c>
      <c r="K785" s="13">
        <v>0</v>
      </c>
      <c r="L785" s="13">
        <v>0</v>
      </c>
      <c r="M785" s="13">
        <v>0</v>
      </c>
      <c r="N785" s="14">
        <v>0</v>
      </c>
    </row>
    <row r="786" spans="1:14" ht="13.5" outlineLevel="1" thickBot="1" x14ac:dyDescent="0.25">
      <c r="A786" s="15" t="s">
        <v>465</v>
      </c>
      <c r="B786" s="15"/>
      <c r="C786" s="15"/>
      <c r="D786" s="15"/>
      <c r="E786" s="15"/>
      <c r="F786" s="16">
        <f t="shared" ref="F786:N786" si="212">SUBTOTAL(9,F779:F785)</f>
        <v>15304.912060000001</v>
      </c>
      <c r="G786" s="16">
        <f t="shared" si="212"/>
        <v>104.29736333450963</v>
      </c>
      <c r="H786" s="16">
        <f t="shared" si="212"/>
        <v>4892.5847594372044</v>
      </c>
      <c r="I786" s="16">
        <f t="shared" si="212"/>
        <v>695.58623777311789</v>
      </c>
      <c r="J786" s="16">
        <f t="shared" si="212"/>
        <v>1998.6180915673583</v>
      </c>
      <c r="K786" s="16">
        <f t="shared" si="212"/>
        <v>6940.9219546912755</v>
      </c>
      <c r="L786" s="16">
        <f t="shared" si="212"/>
        <v>672.89938478609452</v>
      </c>
      <c r="M786" s="16">
        <f t="shared" si="212"/>
        <v>4.2684104401156074E-3</v>
      </c>
      <c r="N786" s="17">
        <f t="shared" si="212"/>
        <v>0</v>
      </c>
    </row>
    <row r="787" spans="1:14" ht="12.75" outlineLevel="2" x14ac:dyDescent="0.2">
      <c r="A787" s="18">
        <v>9283000</v>
      </c>
      <c r="B787" s="18" t="s">
        <v>466</v>
      </c>
      <c r="C787" s="18" t="s">
        <v>419</v>
      </c>
      <c r="D787" s="18" t="s">
        <v>420</v>
      </c>
      <c r="E787" s="18" t="s">
        <v>21</v>
      </c>
      <c r="F787" s="19">
        <v>6590.3912600000003</v>
      </c>
      <c r="G787" s="13">
        <v>100.87458135289859</v>
      </c>
      <c r="H787" s="13">
        <v>1752.8775976859217</v>
      </c>
      <c r="I787" s="13">
        <v>525.83265170854418</v>
      </c>
      <c r="J787" s="13">
        <v>916.08934056191833</v>
      </c>
      <c r="K787" s="13">
        <v>2914.2251622504782</v>
      </c>
      <c r="L787" s="13">
        <v>377.96386050765369</v>
      </c>
      <c r="M787" s="13">
        <v>2.528065932585263</v>
      </c>
      <c r="N787" s="14">
        <v>0</v>
      </c>
    </row>
    <row r="788" spans="1:14" ht="13.5" outlineLevel="1" thickBot="1" x14ac:dyDescent="0.25">
      <c r="A788" s="15" t="s">
        <v>467</v>
      </c>
      <c r="B788" s="15"/>
      <c r="C788" s="15"/>
      <c r="D788" s="15"/>
      <c r="E788" s="15"/>
      <c r="F788" s="16">
        <f t="shared" ref="F788:N788" si="213">SUBTOTAL(9,F787:F787)</f>
        <v>6590.3912600000003</v>
      </c>
      <c r="G788" s="16">
        <f t="shared" si="213"/>
        <v>100.87458135289859</v>
      </c>
      <c r="H788" s="16">
        <f t="shared" si="213"/>
        <v>1752.8775976859217</v>
      </c>
      <c r="I788" s="16">
        <f t="shared" si="213"/>
        <v>525.83265170854418</v>
      </c>
      <c r="J788" s="16">
        <f t="shared" si="213"/>
        <v>916.08934056191833</v>
      </c>
      <c r="K788" s="16">
        <f t="shared" si="213"/>
        <v>2914.2251622504782</v>
      </c>
      <c r="L788" s="16">
        <f t="shared" si="213"/>
        <v>377.96386050765369</v>
      </c>
      <c r="M788" s="16">
        <f t="shared" si="213"/>
        <v>2.528065932585263</v>
      </c>
      <c r="N788" s="17">
        <f t="shared" si="213"/>
        <v>0</v>
      </c>
    </row>
    <row r="789" spans="1:14" ht="12.75" outlineLevel="2" x14ac:dyDescent="0.2">
      <c r="A789" s="18">
        <v>9290000</v>
      </c>
      <c r="B789" s="18" t="s">
        <v>468</v>
      </c>
      <c r="C789" s="18" t="s">
        <v>419</v>
      </c>
      <c r="D789" s="18" t="s">
        <v>420</v>
      </c>
      <c r="E789" s="18" t="s">
        <v>421</v>
      </c>
      <c r="F789" s="19">
        <v>-5657.9003000000002</v>
      </c>
      <c r="G789" s="13">
        <v>-117.02085633255817</v>
      </c>
      <c r="H789" s="13">
        <v>-1440.6579108843466</v>
      </c>
      <c r="I789" s="13">
        <v>-400.83853101377969</v>
      </c>
      <c r="J789" s="13">
        <v>-764.7231945274184</v>
      </c>
      <c r="K789" s="13">
        <v>-2597.8136901154185</v>
      </c>
      <c r="L789" s="13">
        <v>-335.24319135416897</v>
      </c>
      <c r="M789" s="13">
        <v>-1.6029257723106944</v>
      </c>
      <c r="N789" s="14">
        <v>0</v>
      </c>
    </row>
    <row r="790" spans="1:14" ht="13.5" outlineLevel="1" thickBot="1" x14ac:dyDescent="0.25">
      <c r="A790" s="15" t="s">
        <v>469</v>
      </c>
      <c r="B790" s="15"/>
      <c r="C790" s="15"/>
      <c r="D790" s="15"/>
      <c r="E790" s="15"/>
      <c r="F790" s="16">
        <f t="shared" ref="F790:N790" si="214">SUBTOTAL(9,F789:F789)</f>
        <v>-5657.9003000000002</v>
      </c>
      <c r="G790" s="16">
        <f t="shared" si="214"/>
        <v>-117.02085633255817</v>
      </c>
      <c r="H790" s="16">
        <f t="shared" si="214"/>
        <v>-1440.6579108843466</v>
      </c>
      <c r="I790" s="16">
        <f t="shared" si="214"/>
        <v>-400.83853101377969</v>
      </c>
      <c r="J790" s="16">
        <f t="shared" si="214"/>
        <v>-764.7231945274184</v>
      </c>
      <c r="K790" s="16">
        <f t="shared" si="214"/>
        <v>-2597.8136901154185</v>
      </c>
      <c r="L790" s="16">
        <f t="shared" si="214"/>
        <v>-335.24319135416897</v>
      </c>
      <c r="M790" s="16">
        <f t="shared" si="214"/>
        <v>-1.6029257723106944</v>
      </c>
      <c r="N790" s="17">
        <f t="shared" si="214"/>
        <v>0</v>
      </c>
    </row>
    <row r="791" spans="1:14" ht="12.75" outlineLevel="2" x14ac:dyDescent="0.2">
      <c r="A791" s="18">
        <v>9299100</v>
      </c>
      <c r="B791" s="18" t="s">
        <v>470</v>
      </c>
      <c r="C791" s="18" t="s">
        <v>419</v>
      </c>
      <c r="D791" s="18" t="s">
        <v>420</v>
      </c>
      <c r="E791" s="18" t="s">
        <v>421</v>
      </c>
      <c r="F791" s="19">
        <v>-6543.9444299999996</v>
      </c>
      <c r="G791" s="13">
        <v>-135.34667286224081</v>
      </c>
      <c r="H791" s="13">
        <v>-1666.2692538903621</v>
      </c>
      <c r="I791" s="13">
        <v>-463.61104531251738</v>
      </c>
      <c r="J791" s="13">
        <v>-884.4811368131576</v>
      </c>
      <c r="K791" s="13">
        <v>-3004.6390933414887</v>
      </c>
      <c r="L791" s="13">
        <v>-387.74327903189419</v>
      </c>
      <c r="M791" s="13">
        <v>-1.8539487483397359</v>
      </c>
      <c r="N791" s="14">
        <v>0</v>
      </c>
    </row>
    <row r="792" spans="1:14" ht="13.5" outlineLevel="1" thickBot="1" x14ac:dyDescent="0.25">
      <c r="A792" s="15" t="s">
        <v>471</v>
      </c>
      <c r="B792" s="15"/>
      <c r="C792" s="15"/>
      <c r="D792" s="15"/>
      <c r="E792" s="15"/>
      <c r="F792" s="16">
        <f t="shared" ref="F792:N792" si="215">SUBTOTAL(9,F791:F791)</f>
        <v>-6543.9444299999996</v>
      </c>
      <c r="G792" s="16">
        <f t="shared" si="215"/>
        <v>-135.34667286224081</v>
      </c>
      <c r="H792" s="16">
        <f t="shared" si="215"/>
        <v>-1666.2692538903621</v>
      </c>
      <c r="I792" s="16">
        <f t="shared" si="215"/>
        <v>-463.61104531251738</v>
      </c>
      <c r="J792" s="16">
        <f t="shared" si="215"/>
        <v>-884.4811368131576</v>
      </c>
      <c r="K792" s="16">
        <f t="shared" si="215"/>
        <v>-3004.6390933414887</v>
      </c>
      <c r="L792" s="16">
        <f t="shared" si="215"/>
        <v>-387.74327903189419</v>
      </c>
      <c r="M792" s="16">
        <f t="shared" si="215"/>
        <v>-1.8539487483397359</v>
      </c>
      <c r="N792" s="17">
        <f t="shared" si="215"/>
        <v>0</v>
      </c>
    </row>
    <row r="793" spans="1:14" ht="12.75" outlineLevel="2" x14ac:dyDescent="0.2">
      <c r="A793" s="18">
        <v>9299200</v>
      </c>
      <c r="B793" s="18" t="s">
        <v>472</v>
      </c>
      <c r="C793" s="18" t="s">
        <v>419</v>
      </c>
      <c r="D793" s="18" t="s">
        <v>420</v>
      </c>
      <c r="E793" s="18" t="s">
        <v>421</v>
      </c>
      <c r="F793" s="19">
        <v>-856.39937999999995</v>
      </c>
      <c r="G793" s="13">
        <v>-17.712682001531888</v>
      </c>
      <c r="H793" s="13">
        <v>-218.06296969804322</v>
      </c>
      <c r="I793" s="13">
        <v>-60.672307965609022</v>
      </c>
      <c r="J793" s="13">
        <v>-115.75115059289759</v>
      </c>
      <c r="K793" s="13">
        <v>-393.21407511729325</v>
      </c>
      <c r="L793" s="13">
        <v>-50.74357022956584</v>
      </c>
      <c r="M793" s="13">
        <v>-0.24262439505922359</v>
      </c>
      <c r="N793" s="14">
        <v>0</v>
      </c>
    </row>
    <row r="794" spans="1:14" ht="13.5" outlineLevel="1" thickBot="1" x14ac:dyDescent="0.25">
      <c r="A794" s="15" t="s">
        <v>473</v>
      </c>
      <c r="B794" s="15"/>
      <c r="C794" s="15"/>
      <c r="D794" s="15"/>
      <c r="E794" s="15"/>
      <c r="F794" s="16">
        <f t="shared" ref="F794:N794" si="216">SUBTOTAL(9,F793:F793)</f>
        <v>-856.39937999999995</v>
      </c>
      <c r="G794" s="16">
        <f t="shared" si="216"/>
        <v>-17.712682001531888</v>
      </c>
      <c r="H794" s="16">
        <f t="shared" si="216"/>
        <v>-218.06296969804322</v>
      </c>
      <c r="I794" s="16">
        <f t="shared" si="216"/>
        <v>-60.672307965609022</v>
      </c>
      <c r="J794" s="16">
        <f t="shared" si="216"/>
        <v>-115.75115059289759</v>
      </c>
      <c r="K794" s="16">
        <f t="shared" si="216"/>
        <v>-393.21407511729325</v>
      </c>
      <c r="L794" s="16">
        <f t="shared" si="216"/>
        <v>-50.74357022956584</v>
      </c>
      <c r="M794" s="16">
        <f t="shared" si="216"/>
        <v>-0.24262439505922359</v>
      </c>
      <c r="N794" s="17">
        <f t="shared" si="216"/>
        <v>0</v>
      </c>
    </row>
    <row r="795" spans="1:14" ht="12.75" outlineLevel="2" x14ac:dyDescent="0.2">
      <c r="A795" s="18">
        <v>9299400</v>
      </c>
      <c r="B795" s="18" t="s">
        <v>474</v>
      </c>
      <c r="C795" s="18" t="s">
        <v>419</v>
      </c>
      <c r="D795" s="18" t="s">
        <v>420</v>
      </c>
      <c r="E795" s="18" t="s">
        <v>421</v>
      </c>
      <c r="F795" s="19">
        <v>-62749.973769999997</v>
      </c>
      <c r="G795" s="13">
        <v>-1297.841120567459</v>
      </c>
      <c r="H795" s="13">
        <v>-15977.878952645338</v>
      </c>
      <c r="I795" s="13">
        <v>-4445.5727343092285</v>
      </c>
      <c r="J795" s="13">
        <v>-8481.301870573101</v>
      </c>
      <c r="K795" s="13">
        <v>-28811.525878971283</v>
      </c>
      <c r="L795" s="13">
        <v>-3718.0756727093953</v>
      </c>
      <c r="M795" s="13">
        <v>-17.777540224198198</v>
      </c>
      <c r="N795" s="14">
        <v>0</v>
      </c>
    </row>
    <row r="796" spans="1:14" ht="13.5" outlineLevel="1" thickBot="1" x14ac:dyDescent="0.25">
      <c r="A796" s="15" t="s">
        <v>475</v>
      </c>
      <c r="B796" s="15"/>
      <c r="C796" s="15"/>
      <c r="D796" s="15"/>
      <c r="E796" s="15"/>
      <c r="F796" s="16">
        <f t="shared" ref="F796:N796" si="217">SUBTOTAL(9,F795:F795)</f>
        <v>-62749.973769999997</v>
      </c>
      <c r="G796" s="16">
        <f t="shared" si="217"/>
        <v>-1297.841120567459</v>
      </c>
      <c r="H796" s="16">
        <f t="shared" si="217"/>
        <v>-15977.878952645338</v>
      </c>
      <c r="I796" s="16">
        <f t="shared" si="217"/>
        <v>-4445.5727343092285</v>
      </c>
      <c r="J796" s="16">
        <f t="shared" si="217"/>
        <v>-8481.301870573101</v>
      </c>
      <c r="K796" s="16">
        <f t="shared" si="217"/>
        <v>-28811.525878971283</v>
      </c>
      <c r="L796" s="16">
        <f t="shared" si="217"/>
        <v>-3718.0756727093953</v>
      </c>
      <c r="M796" s="16">
        <f t="shared" si="217"/>
        <v>-17.777540224198198</v>
      </c>
      <c r="N796" s="17">
        <f t="shared" si="217"/>
        <v>0</v>
      </c>
    </row>
    <row r="797" spans="1:14" ht="12.75" outlineLevel="2" x14ac:dyDescent="0.2">
      <c r="A797" s="18">
        <v>9299500</v>
      </c>
      <c r="B797" s="18" t="s">
        <v>476</v>
      </c>
      <c r="C797" s="18" t="s">
        <v>419</v>
      </c>
      <c r="D797" s="18" t="s">
        <v>420</v>
      </c>
      <c r="E797" s="18" t="s">
        <v>421</v>
      </c>
      <c r="F797" s="19">
        <v>-40692.250229999998</v>
      </c>
      <c r="G797" s="13">
        <v>-841.62705518394102</v>
      </c>
      <c r="H797" s="13">
        <v>-10361.372434493918</v>
      </c>
      <c r="I797" s="13">
        <v>-2882.8754380557639</v>
      </c>
      <c r="J797" s="13">
        <v>-5499.9745379738615</v>
      </c>
      <c r="K797" s="13">
        <v>-18683.765906779281</v>
      </c>
      <c r="L797" s="13">
        <v>-2411.1064365145521</v>
      </c>
      <c r="M797" s="13">
        <v>-11.528420998684402</v>
      </c>
      <c r="N797" s="14">
        <v>0</v>
      </c>
    </row>
    <row r="798" spans="1:14" ht="13.5" outlineLevel="1" thickBot="1" x14ac:dyDescent="0.25">
      <c r="A798" s="15" t="s">
        <v>477</v>
      </c>
      <c r="B798" s="15"/>
      <c r="C798" s="15"/>
      <c r="D798" s="15"/>
      <c r="E798" s="15"/>
      <c r="F798" s="16">
        <f t="shared" ref="F798:N798" si="218">SUBTOTAL(9,F797:F797)</f>
        <v>-40692.250229999998</v>
      </c>
      <c r="G798" s="16">
        <f t="shared" si="218"/>
        <v>-841.62705518394102</v>
      </c>
      <c r="H798" s="16">
        <f t="shared" si="218"/>
        <v>-10361.372434493918</v>
      </c>
      <c r="I798" s="16">
        <f t="shared" si="218"/>
        <v>-2882.8754380557639</v>
      </c>
      <c r="J798" s="16">
        <f t="shared" si="218"/>
        <v>-5499.9745379738615</v>
      </c>
      <c r="K798" s="16">
        <f t="shared" si="218"/>
        <v>-18683.765906779281</v>
      </c>
      <c r="L798" s="16">
        <f t="shared" si="218"/>
        <v>-2411.1064365145521</v>
      </c>
      <c r="M798" s="16">
        <f t="shared" si="218"/>
        <v>-11.528420998684402</v>
      </c>
      <c r="N798" s="17">
        <f t="shared" si="218"/>
        <v>0</v>
      </c>
    </row>
    <row r="799" spans="1:14" ht="12.75" outlineLevel="2" x14ac:dyDescent="0.2">
      <c r="A799" s="18">
        <v>9299600</v>
      </c>
      <c r="B799" s="18" t="s">
        <v>478</v>
      </c>
      <c r="C799" s="18" t="s">
        <v>419</v>
      </c>
      <c r="D799" s="18" t="s">
        <v>420</v>
      </c>
      <c r="E799" s="18" t="s">
        <v>421</v>
      </c>
      <c r="F799" s="19">
        <v>-5454.1906900000004</v>
      </c>
      <c r="G799" s="13">
        <v>-112.80758431619347</v>
      </c>
      <c r="H799" s="13">
        <v>-1388.7878096791937</v>
      </c>
      <c r="I799" s="13">
        <v>-386.40655863954225</v>
      </c>
      <c r="J799" s="13">
        <v>-737.18975359436865</v>
      </c>
      <c r="K799" s="13">
        <v>-2504.2808271086114</v>
      </c>
      <c r="L799" s="13">
        <v>-323.17294335670721</v>
      </c>
      <c r="M799" s="13">
        <v>-1.54521330538434</v>
      </c>
      <c r="N799" s="14">
        <v>0</v>
      </c>
    </row>
    <row r="800" spans="1:14" ht="13.5" outlineLevel="1" thickBot="1" x14ac:dyDescent="0.25">
      <c r="A800" s="15" t="s">
        <v>479</v>
      </c>
      <c r="B800" s="15"/>
      <c r="C800" s="15"/>
      <c r="D800" s="15"/>
      <c r="E800" s="15"/>
      <c r="F800" s="16">
        <f t="shared" ref="F800:N800" si="219">SUBTOTAL(9,F799:F799)</f>
        <v>-5454.1906900000004</v>
      </c>
      <c r="G800" s="16">
        <f t="shared" si="219"/>
        <v>-112.80758431619347</v>
      </c>
      <c r="H800" s="16">
        <f t="shared" si="219"/>
        <v>-1388.7878096791937</v>
      </c>
      <c r="I800" s="16">
        <f t="shared" si="219"/>
        <v>-386.40655863954225</v>
      </c>
      <c r="J800" s="16">
        <f t="shared" si="219"/>
        <v>-737.18975359436865</v>
      </c>
      <c r="K800" s="16">
        <f t="shared" si="219"/>
        <v>-2504.2808271086114</v>
      </c>
      <c r="L800" s="16">
        <f t="shared" si="219"/>
        <v>-323.17294335670721</v>
      </c>
      <c r="M800" s="16">
        <f t="shared" si="219"/>
        <v>-1.54521330538434</v>
      </c>
      <c r="N800" s="17">
        <f t="shared" si="219"/>
        <v>0</v>
      </c>
    </row>
    <row r="801" spans="1:14" ht="12.75" outlineLevel="2" x14ac:dyDescent="0.2">
      <c r="A801" s="18">
        <v>9299700</v>
      </c>
      <c r="B801" s="18" t="s">
        <v>480</v>
      </c>
      <c r="C801" s="18" t="s">
        <v>419</v>
      </c>
      <c r="D801" s="18" t="s">
        <v>420</v>
      </c>
      <c r="E801" s="18" t="s">
        <v>421</v>
      </c>
      <c r="F801" s="19">
        <v>-5957.7216200000003</v>
      </c>
      <c r="G801" s="13">
        <v>-123.22198144131237</v>
      </c>
      <c r="H801" s="13">
        <v>-1517.0007118541316</v>
      </c>
      <c r="I801" s="13">
        <v>-422.07961535657245</v>
      </c>
      <c r="J801" s="13">
        <v>-805.24711779588381</v>
      </c>
      <c r="K801" s="13">
        <v>-2735.4760539581457</v>
      </c>
      <c r="L801" s="13">
        <v>-353.00827218332734</v>
      </c>
      <c r="M801" s="13">
        <v>-1.6878674106276883</v>
      </c>
      <c r="N801" s="14">
        <v>0</v>
      </c>
    </row>
    <row r="802" spans="1:14" ht="13.5" outlineLevel="1" thickBot="1" x14ac:dyDescent="0.25">
      <c r="A802" s="15" t="s">
        <v>481</v>
      </c>
      <c r="B802" s="15"/>
      <c r="C802" s="15"/>
      <c r="D802" s="15"/>
      <c r="E802" s="15"/>
      <c r="F802" s="16">
        <f t="shared" ref="F802:N802" si="220">SUBTOTAL(9,F801:F801)</f>
        <v>-5957.7216200000003</v>
      </c>
      <c r="G802" s="16">
        <f t="shared" si="220"/>
        <v>-123.22198144131237</v>
      </c>
      <c r="H802" s="16">
        <f t="shared" si="220"/>
        <v>-1517.0007118541316</v>
      </c>
      <c r="I802" s="16">
        <f t="shared" si="220"/>
        <v>-422.07961535657245</v>
      </c>
      <c r="J802" s="16">
        <f t="shared" si="220"/>
        <v>-805.24711779588381</v>
      </c>
      <c r="K802" s="16">
        <f t="shared" si="220"/>
        <v>-2735.4760539581457</v>
      </c>
      <c r="L802" s="16">
        <f t="shared" si="220"/>
        <v>-353.00827218332734</v>
      </c>
      <c r="M802" s="16">
        <f t="shared" si="220"/>
        <v>-1.6878674106276883</v>
      </c>
      <c r="N802" s="17">
        <f t="shared" si="220"/>
        <v>0</v>
      </c>
    </row>
    <row r="803" spans="1:14" ht="12.75" outlineLevel="2" x14ac:dyDescent="0.2">
      <c r="A803" s="18">
        <v>9301000</v>
      </c>
      <c r="B803" s="18" t="s">
        <v>482</v>
      </c>
      <c r="C803" s="18" t="s">
        <v>419</v>
      </c>
      <c r="D803" s="18" t="s">
        <v>420</v>
      </c>
      <c r="E803" s="18" t="s">
        <v>421</v>
      </c>
      <c r="F803" s="19">
        <v>11.59436</v>
      </c>
      <c r="G803" s="13">
        <v>0.23980308310274734</v>
      </c>
      <c r="H803" s="13">
        <v>2.9522447498131124</v>
      </c>
      <c r="I803" s="13">
        <v>0.82141182842068228</v>
      </c>
      <c r="J803" s="13">
        <v>1.5670965459926747</v>
      </c>
      <c r="K803" s="13">
        <v>5.3235273757168535</v>
      </c>
      <c r="L803" s="13">
        <v>0.68699164743308083</v>
      </c>
      <c r="M803" s="13">
        <v>3.2847695208500266E-3</v>
      </c>
      <c r="N803" s="14">
        <v>0</v>
      </c>
    </row>
    <row r="804" spans="1:14" ht="13.5" outlineLevel="1" thickBot="1" x14ac:dyDescent="0.25">
      <c r="A804" s="15" t="s">
        <v>483</v>
      </c>
      <c r="B804" s="15"/>
      <c r="C804" s="15"/>
      <c r="D804" s="15"/>
      <c r="E804" s="15"/>
      <c r="F804" s="16">
        <f t="shared" ref="F804:N804" si="221">SUBTOTAL(9,F803:F803)</f>
        <v>11.59436</v>
      </c>
      <c r="G804" s="16">
        <f t="shared" si="221"/>
        <v>0.23980308310274734</v>
      </c>
      <c r="H804" s="16">
        <f t="shared" si="221"/>
        <v>2.9522447498131124</v>
      </c>
      <c r="I804" s="16">
        <f t="shared" si="221"/>
        <v>0.82141182842068228</v>
      </c>
      <c r="J804" s="16">
        <f t="shared" si="221"/>
        <v>1.5670965459926747</v>
      </c>
      <c r="K804" s="16">
        <f t="shared" si="221"/>
        <v>5.3235273757168535</v>
      </c>
      <c r="L804" s="16">
        <f t="shared" si="221"/>
        <v>0.68699164743308083</v>
      </c>
      <c r="M804" s="16">
        <f t="shared" si="221"/>
        <v>3.2847695208500266E-3</v>
      </c>
      <c r="N804" s="17">
        <f t="shared" si="221"/>
        <v>0</v>
      </c>
    </row>
    <row r="805" spans="1:14" ht="12.75" outlineLevel="2" x14ac:dyDescent="0.2">
      <c r="A805" s="18">
        <v>9302000</v>
      </c>
      <c r="B805" s="18" t="s">
        <v>484</v>
      </c>
      <c r="C805" s="18" t="s">
        <v>419</v>
      </c>
      <c r="D805" s="18" t="s">
        <v>420</v>
      </c>
      <c r="E805" s="18" t="s">
        <v>421</v>
      </c>
      <c r="F805" s="19">
        <v>2328.9761600000002</v>
      </c>
      <c r="G805" s="13">
        <v>48.169598290961929</v>
      </c>
      <c r="H805" s="13">
        <v>593.0217485742985</v>
      </c>
      <c r="I805" s="13">
        <v>164.99820308613667</v>
      </c>
      <c r="J805" s="13">
        <v>314.78498994642939</v>
      </c>
      <c r="K805" s="13">
        <v>1069.3447801475818</v>
      </c>
      <c r="L805" s="13">
        <v>137.99702346578599</v>
      </c>
      <c r="M805" s="13">
        <v>0.65981648880613808</v>
      </c>
      <c r="N805" s="14">
        <v>0</v>
      </c>
    </row>
    <row r="806" spans="1:14" ht="12.75" outlineLevel="2" x14ac:dyDescent="0.2">
      <c r="A806" s="12">
        <v>9302000</v>
      </c>
      <c r="B806" s="12" t="s">
        <v>484</v>
      </c>
      <c r="C806" s="12" t="s">
        <v>419</v>
      </c>
      <c r="D806" s="12" t="s">
        <v>420</v>
      </c>
      <c r="E806" s="12" t="s">
        <v>324</v>
      </c>
      <c r="F806" s="13">
        <v>80.308000000000007</v>
      </c>
      <c r="G806" s="13">
        <v>0</v>
      </c>
      <c r="H806" s="13">
        <v>0</v>
      </c>
      <c r="I806" s="13">
        <v>0</v>
      </c>
      <c r="J806" s="13">
        <v>80.308000000000007</v>
      </c>
      <c r="K806" s="13">
        <v>0</v>
      </c>
      <c r="L806" s="13">
        <v>0</v>
      </c>
      <c r="M806" s="13">
        <v>0</v>
      </c>
      <c r="N806" s="14">
        <v>0</v>
      </c>
    </row>
    <row r="807" spans="1:14" ht="13.5" outlineLevel="1" thickBot="1" x14ac:dyDescent="0.25">
      <c r="A807" s="15" t="s">
        <v>485</v>
      </c>
      <c r="B807" s="15"/>
      <c r="C807" s="15"/>
      <c r="D807" s="15"/>
      <c r="E807" s="15"/>
      <c r="F807" s="16">
        <f t="shared" ref="F807:N807" si="222">SUBTOTAL(9,F805:F806)</f>
        <v>2409.2841600000002</v>
      </c>
      <c r="G807" s="16">
        <f t="shared" si="222"/>
        <v>48.169598290961929</v>
      </c>
      <c r="H807" s="16">
        <f t="shared" si="222"/>
        <v>593.0217485742985</v>
      </c>
      <c r="I807" s="16">
        <f t="shared" si="222"/>
        <v>164.99820308613667</v>
      </c>
      <c r="J807" s="16">
        <f t="shared" si="222"/>
        <v>395.09298994642938</v>
      </c>
      <c r="K807" s="16">
        <f t="shared" si="222"/>
        <v>1069.3447801475818</v>
      </c>
      <c r="L807" s="16">
        <f t="shared" si="222"/>
        <v>137.99702346578599</v>
      </c>
      <c r="M807" s="16">
        <f t="shared" si="222"/>
        <v>0.65981648880613808</v>
      </c>
      <c r="N807" s="17">
        <f t="shared" si="222"/>
        <v>0</v>
      </c>
    </row>
    <row r="808" spans="1:14" ht="12.75" outlineLevel="2" x14ac:dyDescent="0.2">
      <c r="A808" s="18">
        <v>9310000</v>
      </c>
      <c r="B808" s="18" t="s">
        <v>486</v>
      </c>
      <c r="C808" s="18" t="s">
        <v>419</v>
      </c>
      <c r="D808" s="18" t="s">
        <v>420</v>
      </c>
      <c r="E808" s="18" t="s">
        <v>321</v>
      </c>
      <c r="F808" s="19">
        <v>74.753069999999994</v>
      </c>
      <c r="G808" s="13">
        <v>74.753069999999994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4">
        <v>0</v>
      </c>
    </row>
    <row r="809" spans="1:14" ht="12.75" outlineLevel="2" x14ac:dyDescent="0.2">
      <c r="A809" s="12">
        <v>9310000</v>
      </c>
      <c r="B809" s="12" t="s">
        <v>486</v>
      </c>
      <c r="C809" s="12" t="s">
        <v>419</v>
      </c>
      <c r="D809" s="12" t="s">
        <v>420</v>
      </c>
      <c r="E809" s="12" t="s">
        <v>271</v>
      </c>
      <c r="F809" s="13">
        <v>7.16662</v>
      </c>
      <c r="G809" s="13">
        <v>0</v>
      </c>
      <c r="H809" s="13">
        <v>0</v>
      </c>
      <c r="I809" s="13">
        <v>0</v>
      </c>
      <c r="J809" s="13">
        <v>0</v>
      </c>
      <c r="K809" s="13">
        <v>0</v>
      </c>
      <c r="L809" s="13">
        <v>7.16662</v>
      </c>
      <c r="M809" s="13">
        <v>0</v>
      </c>
      <c r="N809" s="14">
        <v>0</v>
      </c>
    </row>
    <row r="810" spans="1:14" ht="12.75" outlineLevel="2" x14ac:dyDescent="0.2">
      <c r="A810" s="12">
        <v>9310000</v>
      </c>
      <c r="B810" s="12" t="s">
        <v>486</v>
      </c>
      <c r="C810" s="12" t="s">
        <v>419</v>
      </c>
      <c r="D810" s="12" t="s">
        <v>420</v>
      </c>
      <c r="E810" s="12" t="s">
        <v>252</v>
      </c>
      <c r="F810" s="13">
        <v>68.369810000000001</v>
      </c>
      <c r="G810" s="13">
        <v>0</v>
      </c>
      <c r="H810" s="13">
        <v>68.369810000000001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4">
        <v>0</v>
      </c>
    </row>
    <row r="811" spans="1:14" ht="12.75" outlineLevel="2" x14ac:dyDescent="0.2">
      <c r="A811" s="12">
        <v>9310000</v>
      </c>
      <c r="B811" s="12" t="s">
        <v>486</v>
      </c>
      <c r="C811" s="12" t="s">
        <v>419</v>
      </c>
      <c r="D811" s="12" t="s">
        <v>420</v>
      </c>
      <c r="E811" s="12" t="s">
        <v>421</v>
      </c>
      <c r="F811" s="13">
        <v>-27.429210000000001</v>
      </c>
      <c r="G811" s="13">
        <v>-0.56731109997211648</v>
      </c>
      <c r="H811" s="13">
        <v>-6.9842355433177268</v>
      </c>
      <c r="I811" s="13">
        <v>-1.943244606708336</v>
      </c>
      <c r="J811" s="13">
        <v>-3.7073387621488152</v>
      </c>
      <c r="K811" s="13">
        <v>-12.594067316288823</v>
      </c>
      <c r="L811" s="13">
        <v>-1.6252417697646042</v>
      </c>
      <c r="M811" s="13">
        <v>-7.7709017995814143E-3</v>
      </c>
      <c r="N811" s="14">
        <v>0</v>
      </c>
    </row>
    <row r="812" spans="1:14" ht="12.75" outlineLevel="2" x14ac:dyDescent="0.2">
      <c r="A812" s="12">
        <v>9310000</v>
      </c>
      <c r="B812" s="12" t="s">
        <v>486</v>
      </c>
      <c r="C812" s="12" t="s">
        <v>419</v>
      </c>
      <c r="D812" s="12" t="s">
        <v>420</v>
      </c>
      <c r="E812" s="12" t="s">
        <v>274</v>
      </c>
      <c r="F812" s="13">
        <v>-315.98349999999999</v>
      </c>
      <c r="G812" s="13">
        <v>0</v>
      </c>
      <c r="H812" s="13">
        <v>0</v>
      </c>
      <c r="I812" s="13">
        <v>0</v>
      </c>
      <c r="J812" s="13">
        <v>0</v>
      </c>
      <c r="K812" s="13">
        <v>-315.98349999999999</v>
      </c>
      <c r="L812" s="13">
        <v>0</v>
      </c>
      <c r="M812" s="13">
        <v>0</v>
      </c>
      <c r="N812" s="14">
        <v>0</v>
      </c>
    </row>
    <row r="813" spans="1:14" ht="12.75" outlineLevel="2" x14ac:dyDescent="0.2">
      <c r="A813" s="12">
        <v>9310000</v>
      </c>
      <c r="B813" s="12" t="s">
        <v>486</v>
      </c>
      <c r="C813" s="12" t="s">
        <v>419</v>
      </c>
      <c r="D813" s="12" t="s">
        <v>420</v>
      </c>
      <c r="E813" s="12" t="s">
        <v>323</v>
      </c>
      <c r="F813" s="13">
        <v>16.072929999999999</v>
      </c>
      <c r="G813" s="13">
        <v>0</v>
      </c>
      <c r="H813" s="13">
        <v>0</v>
      </c>
      <c r="I813" s="13">
        <v>16.072929999999999</v>
      </c>
      <c r="J813" s="13">
        <v>0</v>
      </c>
      <c r="K813" s="13">
        <v>0</v>
      </c>
      <c r="L813" s="13">
        <v>0</v>
      </c>
      <c r="M813" s="13">
        <v>0</v>
      </c>
      <c r="N813" s="14">
        <v>0</v>
      </c>
    </row>
    <row r="814" spans="1:14" ht="12.75" outlineLevel="2" x14ac:dyDescent="0.2">
      <c r="A814" s="12">
        <v>9310000</v>
      </c>
      <c r="B814" s="12" t="s">
        <v>486</v>
      </c>
      <c r="C814" s="12" t="s">
        <v>419</v>
      </c>
      <c r="D814" s="12" t="s">
        <v>420</v>
      </c>
      <c r="E814" s="12" t="s">
        <v>324</v>
      </c>
      <c r="F814" s="13">
        <v>-91.354669999999999</v>
      </c>
      <c r="G814" s="13">
        <v>0</v>
      </c>
      <c r="H814" s="13">
        <v>0</v>
      </c>
      <c r="I814" s="13">
        <v>0</v>
      </c>
      <c r="J814" s="13">
        <v>-91.354669999999999</v>
      </c>
      <c r="K814" s="13">
        <v>0</v>
      </c>
      <c r="L814" s="13">
        <v>0</v>
      </c>
      <c r="M814" s="13">
        <v>0</v>
      </c>
      <c r="N814" s="14">
        <v>0</v>
      </c>
    </row>
    <row r="815" spans="1:14" ht="13.5" outlineLevel="1" thickBot="1" x14ac:dyDescent="0.25">
      <c r="A815" s="15" t="s">
        <v>487</v>
      </c>
      <c r="B815" s="15"/>
      <c r="C815" s="15"/>
      <c r="D815" s="15"/>
      <c r="E815" s="15"/>
      <c r="F815" s="16">
        <f t="shared" ref="F815:N815" si="223">SUBTOTAL(9,F808:F814)</f>
        <v>-268.40495000000004</v>
      </c>
      <c r="G815" s="16">
        <f t="shared" si="223"/>
        <v>74.185758900027878</v>
      </c>
      <c r="H815" s="16">
        <f t="shared" si="223"/>
        <v>61.385574456682278</v>
      </c>
      <c r="I815" s="16">
        <f t="shared" si="223"/>
        <v>14.129685393291663</v>
      </c>
      <c r="J815" s="16">
        <f t="shared" si="223"/>
        <v>-95.062008762148821</v>
      </c>
      <c r="K815" s="16">
        <f t="shared" si="223"/>
        <v>-328.57756731628882</v>
      </c>
      <c r="L815" s="16">
        <f t="shared" si="223"/>
        <v>5.541378230235396</v>
      </c>
      <c r="M815" s="16">
        <f t="shared" si="223"/>
        <v>-7.7709017995814143E-3</v>
      </c>
      <c r="N815" s="17">
        <f t="shared" si="223"/>
        <v>0</v>
      </c>
    </row>
    <row r="816" spans="1:14" ht="12.75" outlineLevel="2" x14ac:dyDescent="0.2">
      <c r="A816" s="18">
        <v>9350000</v>
      </c>
      <c r="B816" s="18" t="s">
        <v>488</v>
      </c>
      <c r="C816" s="18" t="s">
        <v>419</v>
      </c>
      <c r="D816" s="18" t="s">
        <v>420</v>
      </c>
      <c r="E816" s="18" t="s">
        <v>321</v>
      </c>
      <c r="F816" s="19">
        <v>132.67466999999999</v>
      </c>
      <c r="G816" s="13">
        <v>132.67466999999999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4">
        <v>0</v>
      </c>
    </row>
    <row r="817" spans="1:14" ht="12.75" outlineLevel="2" x14ac:dyDescent="0.2">
      <c r="A817" s="12">
        <v>9350000</v>
      </c>
      <c r="B817" s="12" t="s">
        <v>488</v>
      </c>
      <c r="C817" s="12" t="s">
        <v>419</v>
      </c>
      <c r="D817" s="12" t="s">
        <v>420</v>
      </c>
      <c r="E817" s="12" t="s">
        <v>363</v>
      </c>
      <c r="F817" s="13">
        <v>52.427540052427503</v>
      </c>
      <c r="G817" s="13">
        <v>1.2024772175030027</v>
      </c>
      <c r="H817" s="13">
        <v>16.08631578251644</v>
      </c>
      <c r="I817" s="13">
        <v>3.535179156495809</v>
      </c>
      <c r="J817" s="13">
        <v>3.754319973396953</v>
      </c>
      <c r="K817" s="13">
        <v>25.625225779609014</v>
      </c>
      <c r="L817" s="13">
        <v>2.2240221429062861</v>
      </c>
      <c r="M817" s="13">
        <v>0</v>
      </c>
      <c r="N817" s="14">
        <v>0</v>
      </c>
    </row>
    <row r="818" spans="1:14" ht="12.75" outlineLevel="2" x14ac:dyDescent="0.2">
      <c r="A818" s="12">
        <v>9350000</v>
      </c>
      <c r="B818" s="12" t="s">
        <v>488</v>
      </c>
      <c r="C818" s="12" t="s">
        <v>419</v>
      </c>
      <c r="D818" s="12" t="s">
        <v>420</v>
      </c>
      <c r="E818" s="12" t="s">
        <v>271</v>
      </c>
      <c r="F818" s="13">
        <v>5.7172599999999996</v>
      </c>
      <c r="G818" s="13">
        <v>0</v>
      </c>
      <c r="H818" s="13">
        <v>0</v>
      </c>
      <c r="I818" s="13">
        <v>0</v>
      </c>
      <c r="J818" s="13">
        <v>0</v>
      </c>
      <c r="K818" s="13">
        <v>0</v>
      </c>
      <c r="L818" s="13">
        <v>5.7172599999999996</v>
      </c>
      <c r="M818" s="13">
        <v>0</v>
      </c>
      <c r="N818" s="14">
        <v>0</v>
      </c>
    </row>
    <row r="819" spans="1:14" ht="12.75" outlineLevel="2" x14ac:dyDescent="0.2">
      <c r="A819" s="12">
        <v>9350000</v>
      </c>
      <c r="B819" s="12" t="s">
        <v>488</v>
      </c>
      <c r="C819" s="12" t="s">
        <v>419</v>
      </c>
      <c r="D819" s="12" t="s">
        <v>420</v>
      </c>
      <c r="E819" s="12" t="s">
        <v>252</v>
      </c>
      <c r="F819" s="13">
        <v>197.58708999999999</v>
      </c>
      <c r="G819" s="13">
        <v>0</v>
      </c>
      <c r="H819" s="13">
        <v>197.58708999999999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4">
        <v>0</v>
      </c>
    </row>
    <row r="820" spans="1:14" ht="12.75" outlineLevel="2" x14ac:dyDescent="0.2">
      <c r="A820" s="12">
        <v>9350000</v>
      </c>
      <c r="B820" s="12" t="s">
        <v>488</v>
      </c>
      <c r="C820" s="12" t="s">
        <v>419</v>
      </c>
      <c r="D820" s="12" t="s">
        <v>420</v>
      </c>
      <c r="E820" s="12" t="s">
        <v>421</v>
      </c>
      <c r="F820" s="13">
        <v>25318.33568</v>
      </c>
      <c r="G820" s="13">
        <v>523.65244438626132</v>
      </c>
      <c r="H820" s="13">
        <v>6446.7485557879863</v>
      </c>
      <c r="I820" s="13">
        <v>1793.6980051919552</v>
      </c>
      <c r="J820" s="13">
        <v>3422.0324704779823</v>
      </c>
      <c r="K820" s="13">
        <v>11624.863562979654</v>
      </c>
      <c r="L820" s="13">
        <v>1500.1677659712957</v>
      </c>
      <c r="M820" s="13">
        <v>7.172875204868034</v>
      </c>
      <c r="N820" s="14">
        <v>0</v>
      </c>
    </row>
    <row r="821" spans="1:14" ht="12.75" outlineLevel="2" x14ac:dyDescent="0.2">
      <c r="A821" s="12">
        <v>9350000</v>
      </c>
      <c r="B821" s="12" t="s">
        <v>488</v>
      </c>
      <c r="C821" s="12" t="s">
        <v>419</v>
      </c>
      <c r="D821" s="12" t="s">
        <v>420</v>
      </c>
      <c r="E821" s="12" t="s">
        <v>274</v>
      </c>
      <c r="F821" s="13">
        <v>54.895659999999999</v>
      </c>
      <c r="G821" s="13">
        <v>0</v>
      </c>
      <c r="H821" s="13">
        <v>0</v>
      </c>
      <c r="I821" s="13">
        <v>0</v>
      </c>
      <c r="J821" s="13">
        <v>0</v>
      </c>
      <c r="K821" s="13">
        <v>54.895659999999999</v>
      </c>
      <c r="L821" s="13">
        <v>0</v>
      </c>
      <c r="M821" s="13">
        <v>0</v>
      </c>
      <c r="N821" s="14">
        <v>0</v>
      </c>
    </row>
    <row r="822" spans="1:14" ht="12.75" outlineLevel="2" x14ac:dyDescent="0.2">
      <c r="A822" s="12">
        <v>9350000</v>
      </c>
      <c r="B822" s="12" t="s">
        <v>488</v>
      </c>
      <c r="C822" s="12" t="s">
        <v>419</v>
      </c>
      <c r="D822" s="12" t="s">
        <v>420</v>
      </c>
      <c r="E822" s="12" t="s">
        <v>323</v>
      </c>
      <c r="F822" s="13">
        <v>93.860749999999996</v>
      </c>
      <c r="G822" s="13">
        <v>0</v>
      </c>
      <c r="H822" s="13">
        <v>0</v>
      </c>
      <c r="I822" s="13">
        <v>93.860749999999996</v>
      </c>
      <c r="J822" s="13">
        <v>0</v>
      </c>
      <c r="K822" s="13">
        <v>0</v>
      </c>
      <c r="L822" s="13">
        <v>0</v>
      </c>
      <c r="M822" s="13">
        <v>0</v>
      </c>
      <c r="N822" s="14">
        <v>0</v>
      </c>
    </row>
    <row r="823" spans="1:14" ht="12.75" outlineLevel="2" x14ac:dyDescent="0.2">
      <c r="A823" s="12">
        <v>9350000</v>
      </c>
      <c r="B823" s="12" t="s">
        <v>488</v>
      </c>
      <c r="C823" s="12" t="s">
        <v>419</v>
      </c>
      <c r="D823" s="12" t="s">
        <v>420</v>
      </c>
      <c r="E823" s="12" t="s">
        <v>324</v>
      </c>
      <c r="F823" s="13">
        <v>7.8934100000000003</v>
      </c>
      <c r="G823" s="13">
        <v>0</v>
      </c>
      <c r="H823" s="13">
        <v>0</v>
      </c>
      <c r="I823" s="13">
        <v>0</v>
      </c>
      <c r="J823" s="13">
        <v>7.8934100000000003</v>
      </c>
      <c r="K823" s="13">
        <v>0</v>
      </c>
      <c r="L823" s="13">
        <v>0</v>
      </c>
      <c r="M823" s="13">
        <v>0</v>
      </c>
      <c r="N823" s="14">
        <v>0</v>
      </c>
    </row>
    <row r="824" spans="1:14" ht="12.75" outlineLevel="2" x14ac:dyDescent="0.2">
      <c r="A824" s="12">
        <v>9350000</v>
      </c>
      <c r="B824" s="12" t="s">
        <v>488</v>
      </c>
      <c r="C824" s="12" t="s">
        <v>419</v>
      </c>
      <c r="D824" s="12" t="s">
        <v>420</v>
      </c>
      <c r="E824" s="12" t="s">
        <v>275</v>
      </c>
      <c r="F824" s="21">
        <v>4.1673499999999999</v>
      </c>
      <c r="G824" s="13">
        <v>0</v>
      </c>
      <c r="H824" s="13">
        <v>0</v>
      </c>
      <c r="I824" s="13">
        <v>0</v>
      </c>
      <c r="J824" s="13">
        <v>4.1673499999999999</v>
      </c>
      <c r="K824" s="13">
        <v>0</v>
      </c>
      <c r="L824" s="13">
        <v>0</v>
      </c>
      <c r="M824" s="13">
        <v>0</v>
      </c>
      <c r="N824" s="14">
        <v>0</v>
      </c>
    </row>
    <row r="825" spans="1:14" ht="13.5" outlineLevel="1" thickBot="1" x14ac:dyDescent="0.25">
      <c r="A825" s="15" t="s">
        <v>489</v>
      </c>
      <c r="B825" s="15"/>
      <c r="C825" s="15"/>
      <c r="D825" s="15"/>
      <c r="E825" s="15"/>
      <c r="F825" s="16">
        <f t="shared" ref="F825:N825" si="224">SUBTOTAL(9,F816:F824)</f>
        <v>25867.559410052425</v>
      </c>
      <c r="G825" s="16">
        <f t="shared" si="224"/>
        <v>657.52959160376429</v>
      </c>
      <c r="H825" s="16">
        <f t="shared" si="224"/>
        <v>6660.4219615705024</v>
      </c>
      <c r="I825" s="16">
        <f t="shared" si="224"/>
        <v>1891.0939343484511</v>
      </c>
      <c r="J825" s="16">
        <f t="shared" si="224"/>
        <v>3437.8475504513794</v>
      </c>
      <c r="K825" s="16">
        <f t="shared" si="224"/>
        <v>11705.384448759263</v>
      </c>
      <c r="L825" s="16">
        <f t="shared" si="224"/>
        <v>1508.1090481142019</v>
      </c>
      <c r="M825" s="16">
        <f t="shared" si="224"/>
        <v>7.172875204868034</v>
      </c>
      <c r="N825" s="17">
        <f t="shared" si="224"/>
        <v>0</v>
      </c>
    </row>
    <row r="826" spans="1:14" ht="12.75" outlineLevel="2" x14ac:dyDescent="0.2">
      <c r="A826" s="18">
        <v>5012000</v>
      </c>
      <c r="B826" s="18" t="s">
        <v>490</v>
      </c>
      <c r="C826" s="18" t="s">
        <v>16</v>
      </c>
      <c r="D826" s="18" t="s">
        <v>17</v>
      </c>
      <c r="E826" s="18" t="s">
        <v>491</v>
      </c>
      <c r="F826" s="19">
        <v>-117.32897</v>
      </c>
      <c r="G826" s="13">
        <v>-1.6943433852226939</v>
      </c>
      <c r="H826" s="13">
        <v>-28.88682275738223</v>
      </c>
      <c r="I826" s="13">
        <v>-8.9362014885623573</v>
      </c>
      <c r="J826" s="13">
        <v>-18.240639363422286</v>
      </c>
      <c r="K826" s="13">
        <v>-52.291578220306718</v>
      </c>
      <c r="L826" s="13">
        <v>-7.2356592938050879</v>
      </c>
      <c r="M826" s="13">
        <v>-4.3725491298631486E-2</v>
      </c>
      <c r="N826" s="14">
        <v>0</v>
      </c>
    </row>
    <row r="827" spans="1:14" ht="13.5" outlineLevel="1" thickBot="1" x14ac:dyDescent="0.25">
      <c r="A827" s="15" t="s">
        <v>492</v>
      </c>
      <c r="B827" s="15"/>
      <c r="C827" s="15"/>
      <c r="D827" s="15"/>
      <c r="E827" s="15"/>
      <c r="F827" s="16">
        <f t="shared" ref="F827:N827" si="225">SUBTOTAL(9,F826:F826)</f>
        <v>-117.32897</v>
      </c>
      <c r="G827" s="16">
        <f t="shared" si="225"/>
        <v>-1.6943433852226939</v>
      </c>
      <c r="H827" s="16">
        <f t="shared" si="225"/>
        <v>-28.88682275738223</v>
      </c>
      <c r="I827" s="16">
        <f t="shared" si="225"/>
        <v>-8.9362014885623573</v>
      </c>
      <c r="J827" s="16">
        <f t="shared" si="225"/>
        <v>-18.240639363422286</v>
      </c>
      <c r="K827" s="16">
        <f t="shared" si="225"/>
        <v>-52.291578220306718</v>
      </c>
      <c r="L827" s="16">
        <f t="shared" si="225"/>
        <v>-7.2356592938050879</v>
      </c>
      <c r="M827" s="16">
        <f t="shared" si="225"/>
        <v>-4.3725491298631486E-2</v>
      </c>
      <c r="N827" s="17">
        <f t="shared" si="225"/>
        <v>0</v>
      </c>
    </row>
    <row r="828" spans="1:14" ht="12.75" outlineLevel="2" x14ac:dyDescent="0.2">
      <c r="A828" s="18">
        <v>5014500</v>
      </c>
      <c r="B828" s="18" t="s">
        <v>493</v>
      </c>
      <c r="C828" s="18" t="s">
        <v>494</v>
      </c>
      <c r="D828" s="18" t="s">
        <v>495</v>
      </c>
      <c r="E828" s="18" t="s">
        <v>491</v>
      </c>
      <c r="F828" s="19">
        <v>28</v>
      </c>
      <c r="G828" s="13">
        <v>0.40434698085422066</v>
      </c>
      <c r="H828" s="13">
        <v>6.8937026993989843</v>
      </c>
      <c r="I828" s="13">
        <v>2.1325819333430269</v>
      </c>
      <c r="J828" s="13">
        <v>4.353041726828625</v>
      </c>
      <c r="K828" s="13">
        <v>12.479136143175792</v>
      </c>
      <c r="L828" s="13">
        <v>1.726755636110523</v>
      </c>
      <c r="M828" s="13">
        <v>1.0434880288829619E-2</v>
      </c>
      <c r="N828" s="14">
        <v>0</v>
      </c>
    </row>
    <row r="829" spans="1:14" ht="13.5" outlineLevel="1" thickBot="1" x14ac:dyDescent="0.25">
      <c r="A829" s="15" t="s">
        <v>496</v>
      </c>
      <c r="B829" s="15"/>
      <c r="C829" s="15"/>
      <c r="D829" s="15"/>
      <c r="E829" s="15"/>
      <c r="F829" s="16">
        <f t="shared" ref="F829:N829" si="226">SUBTOTAL(9,F828:F828)</f>
        <v>28</v>
      </c>
      <c r="G829" s="16">
        <f t="shared" si="226"/>
        <v>0.40434698085422066</v>
      </c>
      <c r="H829" s="16">
        <f t="shared" si="226"/>
        <v>6.8937026993989843</v>
      </c>
      <c r="I829" s="16">
        <f t="shared" si="226"/>
        <v>2.1325819333430269</v>
      </c>
      <c r="J829" s="16">
        <f t="shared" si="226"/>
        <v>4.353041726828625</v>
      </c>
      <c r="K829" s="16">
        <f t="shared" si="226"/>
        <v>12.479136143175792</v>
      </c>
      <c r="L829" s="16">
        <f t="shared" si="226"/>
        <v>1.726755636110523</v>
      </c>
      <c r="M829" s="16">
        <f t="shared" si="226"/>
        <v>1.0434880288829619E-2</v>
      </c>
      <c r="N829" s="17">
        <f t="shared" si="226"/>
        <v>0</v>
      </c>
    </row>
    <row r="830" spans="1:14" ht="12.75" outlineLevel="2" x14ac:dyDescent="0.2">
      <c r="A830" s="18">
        <v>5012000</v>
      </c>
      <c r="B830" s="18" t="s">
        <v>490</v>
      </c>
      <c r="C830" s="18" t="s">
        <v>16</v>
      </c>
      <c r="D830" s="18" t="s">
        <v>17</v>
      </c>
      <c r="E830" s="18" t="s">
        <v>19</v>
      </c>
      <c r="F830" s="19">
        <v>1192.0137999999999</v>
      </c>
      <c r="G830" s="13">
        <v>49.970184058461278</v>
      </c>
      <c r="H830" s="13">
        <v>877.85780106685502</v>
      </c>
      <c r="I830" s="13">
        <v>264.18581487468379</v>
      </c>
      <c r="J830" s="13">
        <v>0</v>
      </c>
      <c r="K830" s="13">
        <v>0</v>
      </c>
      <c r="L830" s="13">
        <v>0</v>
      </c>
      <c r="M830" s="13">
        <v>0</v>
      </c>
      <c r="N830" s="14">
        <v>0</v>
      </c>
    </row>
    <row r="831" spans="1:14" ht="13.5" outlineLevel="1" thickBot="1" x14ac:dyDescent="0.25">
      <c r="A831" s="15" t="s">
        <v>492</v>
      </c>
      <c r="B831" s="15"/>
      <c r="C831" s="15"/>
      <c r="D831" s="15"/>
      <c r="E831" s="15"/>
      <c r="F831" s="16">
        <f t="shared" ref="F831:N831" si="227">SUBTOTAL(9,F830:F830)</f>
        <v>1192.0137999999999</v>
      </c>
      <c r="G831" s="16">
        <f t="shared" si="227"/>
        <v>49.970184058461278</v>
      </c>
      <c r="H831" s="16">
        <f t="shared" si="227"/>
        <v>877.85780106685502</v>
      </c>
      <c r="I831" s="16">
        <f t="shared" si="227"/>
        <v>264.18581487468379</v>
      </c>
      <c r="J831" s="16">
        <f t="shared" si="227"/>
        <v>0</v>
      </c>
      <c r="K831" s="16">
        <f t="shared" si="227"/>
        <v>0</v>
      </c>
      <c r="L831" s="16">
        <f t="shared" si="227"/>
        <v>0</v>
      </c>
      <c r="M831" s="16">
        <f t="shared" si="227"/>
        <v>0</v>
      </c>
      <c r="N831" s="17">
        <f t="shared" si="227"/>
        <v>0</v>
      </c>
    </row>
    <row r="832" spans="1:14" ht="12.75" outlineLevel="2" x14ac:dyDescent="0.2">
      <c r="A832" s="18">
        <v>5014500</v>
      </c>
      <c r="B832" s="18" t="s">
        <v>493</v>
      </c>
      <c r="C832" s="18" t="s">
        <v>494</v>
      </c>
      <c r="D832" s="18" t="s">
        <v>495</v>
      </c>
      <c r="E832" s="18" t="s">
        <v>19</v>
      </c>
      <c r="F832" s="19">
        <v>138.47909000000001</v>
      </c>
      <c r="G832" s="13">
        <v>5.8051556244971536</v>
      </c>
      <c r="H832" s="13">
        <v>101.98283731374514</v>
      </c>
      <c r="I832" s="13">
        <v>30.691097061757745</v>
      </c>
      <c r="J832" s="13">
        <v>0</v>
      </c>
      <c r="K832" s="13">
        <v>0</v>
      </c>
      <c r="L832" s="13">
        <v>0</v>
      </c>
      <c r="M832" s="13">
        <v>0</v>
      </c>
      <c r="N832" s="14">
        <v>0</v>
      </c>
    </row>
    <row r="833" spans="1:14" ht="13.5" outlineLevel="1" thickBot="1" x14ac:dyDescent="0.25">
      <c r="A833" s="15" t="s">
        <v>496</v>
      </c>
      <c r="B833" s="15"/>
      <c r="C833" s="15"/>
      <c r="D833" s="15"/>
      <c r="E833" s="15"/>
      <c r="F833" s="16">
        <f t="shared" ref="F833:N833" si="228">SUBTOTAL(9,F832:F832)</f>
        <v>138.47909000000001</v>
      </c>
      <c r="G833" s="16">
        <f t="shared" si="228"/>
        <v>5.8051556244971536</v>
      </c>
      <c r="H833" s="16">
        <f t="shared" si="228"/>
        <v>101.98283731374514</v>
      </c>
      <c r="I833" s="16">
        <f t="shared" si="228"/>
        <v>30.691097061757745</v>
      </c>
      <c r="J833" s="16">
        <f t="shared" si="228"/>
        <v>0</v>
      </c>
      <c r="K833" s="16">
        <f t="shared" si="228"/>
        <v>0</v>
      </c>
      <c r="L833" s="16">
        <f t="shared" si="228"/>
        <v>0</v>
      </c>
      <c r="M833" s="16">
        <f t="shared" si="228"/>
        <v>0</v>
      </c>
      <c r="N833" s="17">
        <f t="shared" si="228"/>
        <v>0</v>
      </c>
    </row>
    <row r="834" spans="1:14" ht="12.75" outlineLevel="2" x14ac:dyDescent="0.2">
      <c r="A834" s="18">
        <v>5010000</v>
      </c>
      <c r="B834" s="18" t="s">
        <v>497</v>
      </c>
      <c r="C834" s="18" t="s">
        <v>494</v>
      </c>
      <c r="D834" s="18" t="s">
        <v>495</v>
      </c>
      <c r="E834" s="18" t="s">
        <v>268</v>
      </c>
      <c r="F834" s="19">
        <v>3044.3267000000001</v>
      </c>
      <c r="G834" s="13">
        <v>130.52829972747526</v>
      </c>
      <c r="H834" s="13">
        <v>2225.3740841054273</v>
      </c>
      <c r="I834" s="13">
        <v>688.42431616709746</v>
      </c>
      <c r="J834" s="13">
        <v>0</v>
      </c>
      <c r="K834" s="13">
        <v>0</v>
      </c>
      <c r="L834" s="13">
        <v>0</v>
      </c>
      <c r="M834" s="13">
        <v>0</v>
      </c>
      <c r="N834" s="14">
        <v>0</v>
      </c>
    </row>
    <row r="835" spans="1:14" ht="13.5" outlineLevel="1" thickBot="1" x14ac:dyDescent="0.25">
      <c r="A835" s="15" t="s">
        <v>498</v>
      </c>
      <c r="B835" s="15"/>
      <c r="C835" s="15"/>
      <c r="D835" s="15"/>
      <c r="E835" s="15"/>
      <c r="F835" s="16">
        <f t="shared" ref="F835:N835" si="229">SUBTOTAL(9,F834:F834)</f>
        <v>3044.3267000000001</v>
      </c>
      <c r="G835" s="16">
        <f t="shared" si="229"/>
        <v>130.52829972747526</v>
      </c>
      <c r="H835" s="16">
        <f t="shared" si="229"/>
        <v>2225.3740841054273</v>
      </c>
      <c r="I835" s="16">
        <f t="shared" si="229"/>
        <v>688.42431616709746</v>
      </c>
      <c r="J835" s="16">
        <f t="shared" si="229"/>
        <v>0</v>
      </c>
      <c r="K835" s="16">
        <f t="shared" si="229"/>
        <v>0</v>
      </c>
      <c r="L835" s="16">
        <f t="shared" si="229"/>
        <v>0</v>
      </c>
      <c r="M835" s="16">
        <f t="shared" si="229"/>
        <v>0</v>
      </c>
      <c r="N835" s="17">
        <f t="shared" si="229"/>
        <v>0</v>
      </c>
    </row>
    <row r="836" spans="1:14" ht="12.75" outlineLevel="2" x14ac:dyDescent="0.2">
      <c r="A836" s="18">
        <v>5012000</v>
      </c>
      <c r="B836" s="18" t="s">
        <v>490</v>
      </c>
      <c r="C836" s="18" t="s">
        <v>16</v>
      </c>
      <c r="D836" s="18" t="s">
        <v>17</v>
      </c>
      <c r="E836" s="18" t="s">
        <v>268</v>
      </c>
      <c r="F836" s="19">
        <v>-1529.98117</v>
      </c>
      <c r="G836" s="13">
        <v>-65.599346067277637</v>
      </c>
      <c r="H836" s="13">
        <v>-1118.4017946849463</v>
      </c>
      <c r="I836" s="13">
        <v>-345.98002924777609</v>
      </c>
      <c r="J836" s="13">
        <v>0</v>
      </c>
      <c r="K836" s="13">
        <v>0</v>
      </c>
      <c r="L836" s="13">
        <v>0</v>
      </c>
      <c r="M836" s="13">
        <v>0</v>
      </c>
      <c r="N836" s="14">
        <v>0</v>
      </c>
    </row>
    <row r="837" spans="1:14" ht="13.5" outlineLevel="1" thickBot="1" x14ac:dyDescent="0.25">
      <c r="A837" s="15" t="s">
        <v>492</v>
      </c>
      <c r="B837" s="15"/>
      <c r="C837" s="15"/>
      <c r="D837" s="15"/>
      <c r="E837" s="15"/>
      <c r="F837" s="16">
        <f t="shared" ref="F837:N837" si="230">SUBTOTAL(9,F836:F836)</f>
        <v>-1529.98117</v>
      </c>
      <c r="G837" s="16">
        <f t="shared" si="230"/>
        <v>-65.599346067277637</v>
      </c>
      <c r="H837" s="16">
        <f t="shared" si="230"/>
        <v>-1118.4017946849463</v>
      </c>
      <c r="I837" s="16">
        <f t="shared" si="230"/>
        <v>-345.98002924777609</v>
      </c>
      <c r="J837" s="16">
        <f t="shared" si="230"/>
        <v>0</v>
      </c>
      <c r="K837" s="16">
        <f t="shared" si="230"/>
        <v>0</v>
      </c>
      <c r="L837" s="16">
        <f t="shared" si="230"/>
        <v>0</v>
      </c>
      <c r="M837" s="16">
        <f t="shared" si="230"/>
        <v>0</v>
      </c>
      <c r="N837" s="17">
        <f t="shared" si="230"/>
        <v>0</v>
      </c>
    </row>
    <row r="838" spans="1:14" ht="12.75" outlineLevel="2" x14ac:dyDescent="0.2">
      <c r="A838" s="18">
        <v>5014500</v>
      </c>
      <c r="B838" s="18" t="s">
        <v>493</v>
      </c>
      <c r="C838" s="18" t="s">
        <v>494</v>
      </c>
      <c r="D838" s="18" t="s">
        <v>495</v>
      </c>
      <c r="E838" s="18" t="s">
        <v>268</v>
      </c>
      <c r="F838" s="19">
        <v>844.32127000000003</v>
      </c>
      <c r="G838" s="13">
        <v>36.201048920551983</v>
      </c>
      <c r="H838" s="13">
        <v>617.19087932217701</v>
      </c>
      <c r="I838" s="13">
        <v>190.92934175727109</v>
      </c>
      <c r="J838" s="13">
        <v>0</v>
      </c>
      <c r="K838" s="13">
        <v>0</v>
      </c>
      <c r="L838" s="13">
        <v>0</v>
      </c>
      <c r="M838" s="13">
        <v>0</v>
      </c>
      <c r="N838" s="14">
        <v>0</v>
      </c>
    </row>
    <row r="839" spans="1:14" ht="13.5" outlineLevel="1" thickBot="1" x14ac:dyDescent="0.25">
      <c r="A839" s="15" t="s">
        <v>496</v>
      </c>
      <c r="B839" s="15"/>
      <c r="C839" s="15"/>
      <c r="D839" s="15"/>
      <c r="E839" s="15"/>
      <c r="F839" s="16">
        <f t="shared" ref="F839:N839" si="231">SUBTOTAL(9,F838:F838)</f>
        <v>844.32127000000003</v>
      </c>
      <c r="G839" s="16">
        <f t="shared" si="231"/>
        <v>36.201048920551983</v>
      </c>
      <c r="H839" s="16">
        <f t="shared" si="231"/>
        <v>617.19087932217701</v>
      </c>
      <c r="I839" s="16">
        <f t="shared" si="231"/>
        <v>190.92934175727109</v>
      </c>
      <c r="J839" s="16">
        <f t="shared" si="231"/>
        <v>0</v>
      </c>
      <c r="K839" s="16">
        <f t="shared" si="231"/>
        <v>0</v>
      </c>
      <c r="L839" s="16">
        <f t="shared" si="231"/>
        <v>0</v>
      </c>
      <c r="M839" s="16">
        <f t="shared" si="231"/>
        <v>0</v>
      </c>
      <c r="N839" s="17">
        <f t="shared" si="231"/>
        <v>0</v>
      </c>
    </row>
    <row r="840" spans="1:14" ht="12.75" outlineLevel="2" x14ac:dyDescent="0.2">
      <c r="A840" s="18">
        <v>5015000</v>
      </c>
      <c r="B840" s="18" t="s">
        <v>499</v>
      </c>
      <c r="C840" s="18" t="s">
        <v>494</v>
      </c>
      <c r="D840" s="18" t="s">
        <v>495</v>
      </c>
      <c r="E840" s="18" t="s">
        <v>268</v>
      </c>
      <c r="F840" s="19">
        <v>61.640219999999999</v>
      </c>
      <c r="G840" s="13">
        <v>2.6428809731319296</v>
      </c>
      <c r="H840" s="13">
        <v>45.058419034513292</v>
      </c>
      <c r="I840" s="13">
        <v>13.938919992354776</v>
      </c>
      <c r="J840" s="13">
        <v>0</v>
      </c>
      <c r="K840" s="13">
        <v>0</v>
      </c>
      <c r="L840" s="13">
        <v>0</v>
      </c>
      <c r="M840" s="13">
        <v>0</v>
      </c>
      <c r="N840" s="14">
        <v>0</v>
      </c>
    </row>
    <row r="841" spans="1:14" ht="13.5" outlineLevel="1" thickBot="1" x14ac:dyDescent="0.25">
      <c r="A841" s="15" t="s">
        <v>500</v>
      </c>
      <c r="B841" s="15"/>
      <c r="C841" s="15"/>
      <c r="D841" s="15"/>
      <c r="E841" s="15"/>
      <c r="F841" s="16">
        <f t="shared" ref="F841:N841" si="232">SUBTOTAL(9,F840:F840)</f>
        <v>61.640219999999999</v>
      </c>
      <c r="G841" s="16">
        <f t="shared" si="232"/>
        <v>2.6428809731319296</v>
      </c>
      <c r="H841" s="16">
        <f t="shared" si="232"/>
        <v>45.058419034513292</v>
      </c>
      <c r="I841" s="16">
        <f t="shared" si="232"/>
        <v>13.938919992354776</v>
      </c>
      <c r="J841" s="16">
        <f t="shared" si="232"/>
        <v>0</v>
      </c>
      <c r="K841" s="16">
        <f t="shared" si="232"/>
        <v>0</v>
      </c>
      <c r="L841" s="16">
        <f t="shared" si="232"/>
        <v>0</v>
      </c>
      <c r="M841" s="16">
        <f t="shared" si="232"/>
        <v>0</v>
      </c>
      <c r="N841" s="17">
        <f t="shared" si="232"/>
        <v>0</v>
      </c>
    </row>
    <row r="842" spans="1:14" ht="12.75" outlineLevel="2" x14ac:dyDescent="0.2">
      <c r="A842" s="18">
        <v>5010000</v>
      </c>
      <c r="B842" s="18" t="s">
        <v>497</v>
      </c>
      <c r="C842" s="18" t="s">
        <v>494</v>
      </c>
      <c r="D842" s="18" t="s">
        <v>495</v>
      </c>
      <c r="E842" s="18" t="s">
        <v>501</v>
      </c>
      <c r="F842" s="19">
        <v>69.345370000000003</v>
      </c>
      <c r="G842" s="13">
        <v>0</v>
      </c>
      <c r="H842" s="13">
        <v>0</v>
      </c>
      <c r="I842" s="13">
        <v>0</v>
      </c>
      <c r="J842" s="13">
        <v>16.255980434605949</v>
      </c>
      <c r="K842" s="13">
        <v>46.602032719783317</v>
      </c>
      <c r="L842" s="13">
        <v>6.4483888732232471</v>
      </c>
      <c r="M842" s="13">
        <v>3.8967972387494575E-2</v>
      </c>
      <c r="N842" s="14">
        <v>0</v>
      </c>
    </row>
    <row r="843" spans="1:14" ht="13.5" outlineLevel="1" thickBot="1" x14ac:dyDescent="0.25">
      <c r="A843" s="15" t="s">
        <v>498</v>
      </c>
      <c r="B843" s="15"/>
      <c r="C843" s="15"/>
      <c r="D843" s="15"/>
      <c r="E843" s="15"/>
      <c r="F843" s="16">
        <f t="shared" ref="F843:N843" si="233">SUBTOTAL(9,F842:F842)</f>
        <v>69.345370000000003</v>
      </c>
      <c r="G843" s="16">
        <f t="shared" si="233"/>
        <v>0</v>
      </c>
      <c r="H843" s="16">
        <f t="shared" si="233"/>
        <v>0</v>
      </c>
      <c r="I843" s="16">
        <f t="shared" si="233"/>
        <v>0</v>
      </c>
      <c r="J843" s="16">
        <f t="shared" si="233"/>
        <v>16.255980434605949</v>
      </c>
      <c r="K843" s="16">
        <f t="shared" si="233"/>
        <v>46.602032719783317</v>
      </c>
      <c r="L843" s="16">
        <f t="shared" si="233"/>
        <v>6.4483888732232471</v>
      </c>
      <c r="M843" s="16">
        <f t="shared" si="233"/>
        <v>3.8967972387494575E-2</v>
      </c>
      <c r="N843" s="17">
        <f t="shared" si="233"/>
        <v>0</v>
      </c>
    </row>
    <row r="844" spans="1:14" ht="12.75" outlineLevel="2" x14ac:dyDescent="0.2">
      <c r="A844" s="18">
        <v>5011500</v>
      </c>
      <c r="B844" s="18" t="s">
        <v>502</v>
      </c>
      <c r="C844" s="18" t="s">
        <v>16</v>
      </c>
      <c r="D844" s="18" t="s">
        <v>17</v>
      </c>
      <c r="E844" s="18" t="s">
        <v>501</v>
      </c>
      <c r="F844" s="19">
        <v>501.89094</v>
      </c>
      <c r="G844" s="13">
        <v>0</v>
      </c>
      <c r="H844" s="13">
        <v>0</v>
      </c>
      <c r="I844" s="13">
        <v>0</v>
      </c>
      <c r="J844" s="13">
        <v>117.65355496619296</v>
      </c>
      <c r="K844" s="13">
        <v>337.28478206465411</v>
      </c>
      <c r="L844" s="13">
        <v>46.670570119786746</v>
      </c>
      <c r="M844" s="13">
        <v>0.28203284936620415</v>
      </c>
      <c r="N844" s="14">
        <v>0</v>
      </c>
    </row>
    <row r="845" spans="1:14" ht="13.5" outlineLevel="1" thickBot="1" x14ac:dyDescent="0.25">
      <c r="A845" s="15" t="s">
        <v>503</v>
      </c>
      <c r="B845" s="15"/>
      <c r="C845" s="15"/>
      <c r="D845" s="15"/>
      <c r="E845" s="15"/>
      <c r="F845" s="16">
        <f t="shared" ref="F845:N845" si="234">SUBTOTAL(9,F844:F844)</f>
        <v>501.89094</v>
      </c>
      <c r="G845" s="16">
        <f t="shared" si="234"/>
        <v>0</v>
      </c>
      <c r="H845" s="16">
        <f t="shared" si="234"/>
        <v>0</v>
      </c>
      <c r="I845" s="16">
        <f t="shared" si="234"/>
        <v>0</v>
      </c>
      <c r="J845" s="16">
        <f t="shared" si="234"/>
        <v>117.65355496619296</v>
      </c>
      <c r="K845" s="16">
        <f t="shared" si="234"/>
        <v>337.28478206465411</v>
      </c>
      <c r="L845" s="16">
        <f t="shared" si="234"/>
        <v>46.670570119786746</v>
      </c>
      <c r="M845" s="16">
        <f t="shared" si="234"/>
        <v>0.28203284936620415</v>
      </c>
      <c r="N845" s="17">
        <f t="shared" si="234"/>
        <v>0</v>
      </c>
    </row>
    <row r="846" spans="1:14" ht="12.75" outlineLevel="2" x14ac:dyDescent="0.2">
      <c r="A846" s="18">
        <v>5012000</v>
      </c>
      <c r="B846" s="18" t="s">
        <v>490</v>
      </c>
      <c r="C846" s="18" t="s">
        <v>16</v>
      </c>
      <c r="D846" s="18" t="s">
        <v>17</v>
      </c>
      <c r="E846" s="18" t="s">
        <v>501</v>
      </c>
      <c r="F846" s="19">
        <v>8138.7021000000004</v>
      </c>
      <c r="G846" s="13">
        <v>0</v>
      </c>
      <c r="H846" s="13">
        <v>0</v>
      </c>
      <c r="I846" s="13">
        <v>0</v>
      </c>
      <c r="J846" s="13">
        <v>1907.8790999411549</v>
      </c>
      <c r="K846" s="13">
        <v>5469.4359776401679</v>
      </c>
      <c r="L846" s="13">
        <v>756.8135560329215</v>
      </c>
      <c r="M846" s="13">
        <v>4.573466385756455</v>
      </c>
      <c r="N846" s="14">
        <v>0</v>
      </c>
    </row>
    <row r="847" spans="1:14" ht="13.5" outlineLevel="1" thickBot="1" x14ac:dyDescent="0.25">
      <c r="A847" s="15" t="s">
        <v>492</v>
      </c>
      <c r="B847" s="15"/>
      <c r="C847" s="15"/>
      <c r="D847" s="15"/>
      <c r="E847" s="15"/>
      <c r="F847" s="16">
        <f t="shared" ref="F847:N847" si="235">SUBTOTAL(9,F846:F846)</f>
        <v>8138.7021000000004</v>
      </c>
      <c r="G847" s="16">
        <f t="shared" si="235"/>
        <v>0</v>
      </c>
      <c r="H847" s="16">
        <f t="shared" si="235"/>
        <v>0</v>
      </c>
      <c r="I847" s="16">
        <f t="shared" si="235"/>
        <v>0</v>
      </c>
      <c r="J847" s="16">
        <f t="shared" si="235"/>
        <v>1907.8790999411549</v>
      </c>
      <c r="K847" s="16">
        <f t="shared" si="235"/>
        <v>5469.4359776401679</v>
      </c>
      <c r="L847" s="16">
        <f t="shared" si="235"/>
        <v>756.8135560329215</v>
      </c>
      <c r="M847" s="16">
        <f t="shared" si="235"/>
        <v>4.573466385756455</v>
      </c>
      <c r="N847" s="17">
        <f t="shared" si="235"/>
        <v>0</v>
      </c>
    </row>
    <row r="848" spans="1:14" ht="12.75" outlineLevel="2" x14ac:dyDescent="0.2">
      <c r="A848" s="18">
        <v>5013000</v>
      </c>
      <c r="B848" s="18" t="s">
        <v>504</v>
      </c>
      <c r="C848" s="18" t="s">
        <v>494</v>
      </c>
      <c r="D848" s="18" t="s">
        <v>495</v>
      </c>
      <c r="E848" s="18" t="s">
        <v>501</v>
      </c>
      <c r="F848" s="19">
        <v>806.20483999999999</v>
      </c>
      <c r="G848" s="13">
        <v>0</v>
      </c>
      <c r="H848" s="13">
        <v>0</v>
      </c>
      <c r="I848" s="13">
        <v>0</v>
      </c>
      <c r="J848" s="13">
        <v>188.99098966988885</v>
      </c>
      <c r="K848" s="13">
        <v>541.79225422732145</v>
      </c>
      <c r="L848" s="13">
        <v>74.96855694611952</v>
      </c>
      <c r="M848" s="13">
        <v>0.45303915667022149</v>
      </c>
      <c r="N848" s="14">
        <v>0</v>
      </c>
    </row>
    <row r="849" spans="1:14" ht="13.5" outlineLevel="1" thickBot="1" x14ac:dyDescent="0.25">
      <c r="A849" s="15" t="s">
        <v>505</v>
      </c>
      <c r="B849" s="15"/>
      <c r="C849" s="15"/>
      <c r="D849" s="15"/>
      <c r="E849" s="15"/>
      <c r="F849" s="16">
        <f t="shared" ref="F849:N849" si="236">SUBTOTAL(9,F848:F848)</f>
        <v>806.20483999999999</v>
      </c>
      <c r="G849" s="16">
        <f t="shared" si="236"/>
        <v>0</v>
      </c>
      <c r="H849" s="16">
        <f t="shared" si="236"/>
        <v>0</v>
      </c>
      <c r="I849" s="16">
        <f t="shared" si="236"/>
        <v>0</v>
      </c>
      <c r="J849" s="16">
        <f t="shared" si="236"/>
        <v>188.99098966988885</v>
      </c>
      <c r="K849" s="16">
        <f t="shared" si="236"/>
        <v>541.79225422732145</v>
      </c>
      <c r="L849" s="16">
        <f t="shared" si="236"/>
        <v>74.96855694611952</v>
      </c>
      <c r="M849" s="16">
        <f t="shared" si="236"/>
        <v>0.45303915667022149</v>
      </c>
      <c r="N849" s="17">
        <f t="shared" si="236"/>
        <v>0</v>
      </c>
    </row>
    <row r="850" spans="1:14" ht="12.75" outlineLevel="2" x14ac:dyDescent="0.2">
      <c r="A850" s="18">
        <v>5014000</v>
      </c>
      <c r="B850" s="18" t="s">
        <v>506</v>
      </c>
      <c r="C850" s="18" t="s">
        <v>494</v>
      </c>
      <c r="D850" s="18" t="s">
        <v>495</v>
      </c>
      <c r="E850" s="18" t="s">
        <v>501</v>
      </c>
      <c r="F850" s="19">
        <v>5.7789799999999998</v>
      </c>
      <c r="G850" s="13">
        <v>0</v>
      </c>
      <c r="H850" s="13">
        <v>0</v>
      </c>
      <c r="I850" s="13">
        <v>0</v>
      </c>
      <c r="J850" s="13">
        <v>1.3547117249785976</v>
      </c>
      <c r="K850" s="13">
        <v>3.8836365722321964</v>
      </c>
      <c r="L850" s="13">
        <v>0.5373842598370977</v>
      </c>
      <c r="M850" s="13">
        <v>3.2474429521088914E-3</v>
      </c>
      <c r="N850" s="14">
        <v>0</v>
      </c>
    </row>
    <row r="851" spans="1:14" ht="13.5" outlineLevel="1" thickBot="1" x14ac:dyDescent="0.25">
      <c r="A851" s="15" t="s">
        <v>507</v>
      </c>
      <c r="B851" s="15"/>
      <c r="C851" s="15"/>
      <c r="D851" s="15"/>
      <c r="E851" s="15"/>
      <c r="F851" s="16">
        <f t="shared" ref="F851:N851" si="237">SUBTOTAL(9,F850:F850)</f>
        <v>5.7789799999999998</v>
      </c>
      <c r="G851" s="16">
        <f t="shared" si="237"/>
        <v>0</v>
      </c>
      <c r="H851" s="16">
        <f t="shared" si="237"/>
        <v>0</v>
      </c>
      <c r="I851" s="16">
        <f t="shared" si="237"/>
        <v>0</v>
      </c>
      <c r="J851" s="16">
        <f t="shared" si="237"/>
        <v>1.3547117249785976</v>
      </c>
      <c r="K851" s="16">
        <f t="shared" si="237"/>
        <v>3.8836365722321964</v>
      </c>
      <c r="L851" s="16">
        <f t="shared" si="237"/>
        <v>0.5373842598370977</v>
      </c>
      <c r="M851" s="16">
        <f t="shared" si="237"/>
        <v>3.2474429521088914E-3</v>
      </c>
      <c r="N851" s="17">
        <f t="shared" si="237"/>
        <v>0</v>
      </c>
    </row>
    <row r="852" spans="1:14" ht="12.75" outlineLevel="2" x14ac:dyDescent="0.2">
      <c r="A852" s="18">
        <v>5014500</v>
      </c>
      <c r="B852" s="18" t="s">
        <v>493</v>
      </c>
      <c r="C852" s="18" t="s">
        <v>494</v>
      </c>
      <c r="D852" s="18" t="s">
        <v>495</v>
      </c>
      <c r="E852" s="18" t="s">
        <v>501</v>
      </c>
      <c r="F852" s="19">
        <v>5016.2897800000001</v>
      </c>
      <c r="G852" s="13">
        <v>0</v>
      </c>
      <c r="H852" s="13">
        <v>0</v>
      </c>
      <c r="I852" s="13">
        <v>0</v>
      </c>
      <c r="J852" s="13">
        <v>1175.9214568758343</v>
      </c>
      <c r="K852" s="13">
        <v>3371.087362566162</v>
      </c>
      <c r="L852" s="13">
        <v>466.46210413493344</v>
      </c>
      <c r="M852" s="13">
        <v>2.8188564230706565</v>
      </c>
      <c r="N852" s="14">
        <v>0</v>
      </c>
    </row>
    <row r="853" spans="1:14" ht="13.5" outlineLevel="1" thickBot="1" x14ac:dyDescent="0.25">
      <c r="A853" s="15" t="s">
        <v>496</v>
      </c>
      <c r="B853" s="15"/>
      <c r="C853" s="15"/>
      <c r="D853" s="15"/>
      <c r="E853" s="15"/>
      <c r="F853" s="16">
        <f t="shared" ref="F853:N853" si="238">SUBTOTAL(9,F852:F852)</f>
        <v>5016.2897800000001</v>
      </c>
      <c r="G853" s="16">
        <f t="shared" si="238"/>
        <v>0</v>
      </c>
      <c r="H853" s="16">
        <f t="shared" si="238"/>
        <v>0</v>
      </c>
      <c r="I853" s="16">
        <f t="shared" si="238"/>
        <v>0</v>
      </c>
      <c r="J853" s="16">
        <f t="shared" si="238"/>
        <v>1175.9214568758343</v>
      </c>
      <c r="K853" s="16">
        <f t="shared" si="238"/>
        <v>3371.087362566162</v>
      </c>
      <c r="L853" s="16">
        <f t="shared" si="238"/>
        <v>466.46210413493344</v>
      </c>
      <c r="M853" s="16">
        <f t="shared" si="238"/>
        <v>2.8188564230706565</v>
      </c>
      <c r="N853" s="17">
        <f t="shared" si="238"/>
        <v>0</v>
      </c>
    </row>
    <row r="854" spans="1:14" ht="12.75" outlineLevel="2" x14ac:dyDescent="0.2">
      <c r="A854" s="18">
        <v>5015000</v>
      </c>
      <c r="B854" s="18" t="s">
        <v>499</v>
      </c>
      <c r="C854" s="18" t="s">
        <v>494</v>
      </c>
      <c r="D854" s="18" t="s">
        <v>495</v>
      </c>
      <c r="E854" s="18" t="s">
        <v>501</v>
      </c>
      <c r="F854" s="19">
        <v>1.0285</v>
      </c>
      <c r="G854" s="13">
        <v>0</v>
      </c>
      <c r="H854" s="13">
        <v>0</v>
      </c>
      <c r="I854" s="13">
        <v>0</v>
      </c>
      <c r="J854" s="13">
        <v>0.24110154545274209</v>
      </c>
      <c r="K854" s="13">
        <v>0.69118083373550587</v>
      </c>
      <c r="L854" s="13">
        <v>9.5639665000130644E-2</v>
      </c>
      <c r="M854" s="13">
        <v>5.7795581162142719E-4</v>
      </c>
      <c r="N854" s="14">
        <v>0</v>
      </c>
    </row>
    <row r="855" spans="1:14" ht="13.5" outlineLevel="1" thickBot="1" x14ac:dyDescent="0.25">
      <c r="A855" s="15" t="s">
        <v>500</v>
      </c>
      <c r="B855" s="15"/>
      <c r="C855" s="15"/>
      <c r="D855" s="15"/>
      <c r="E855" s="15"/>
      <c r="F855" s="16">
        <f t="shared" ref="F855:N855" si="239">SUBTOTAL(9,F854:F854)</f>
        <v>1.0285</v>
      </c>
      <c r="G855" s="16">
        <f t="shared" si="239"/>
        <v>0</v>
      </c>
      <c r="H855" s="16">
        <f t="shared" si="239"/>
        <v>0</v>
      </c>
      <c r="I855" s="16">
        <f t="shared" si="239"/>
        <v>0</v>
      </c>
      <c r="J855" s="16">
        <f t="shared" si="239"/>
        <v>0.24110154545274209</v>
      </c>
      <c r="K855" s="16">
        <f t="shared" si="239"/>
        <v>0.69118083373550587</v>
      </c>
      <c r="L855" s="16">
        <f t="shared" si="239"/>
        <v>9.5639665000130644E-2</v>
      </c>
      <c r="M855" s="16">
        <f t="shared" si="239"/>
        <v>5.7795581162142719E-4</v>
      </c>
      <c r="N855" s="17">
        <f t="shared" si="239"/>
        <v>0</v>
      </c>
    </row>
    <row r="856" spans="1:14" ht="12.75" outlineLevel="2" x14ac:dyDescent="0.2">
      <c r="A856" s="18">
        <v>5015100</v>
      </c>
      <c r="B856" s="18" t="s">
        <v>508</v>
      </c>
      <c r="C856" s="18" t="s">
        <v>494</v>
      </c>
      <c r="D856" s="18" t="s">
        <v>495</v>
      </c>
      <c r="E856" s="18" t="s">
        <v>501</v>
      </c>
      <c r="F856" s="19">
        <v>25.42539</v>
      </c>
      <c r="G856" s="13">
        <v>0</v>
      </c>
      <c r="H856" s="13">
        <v>0</v>
      </c>
      <c r="I856" s="13">
        <v>0</v>
      </c>
      <c r="J856" s="13">
        <v>5.9602341494785556</v>
      </c>
      <c r="K856" s="13">
        <v>17.086574874331934</v>
      </c>
      <c r="L856" s="13">
        <v>2.3642934196379888</v>
      </c>
      <c r="M856" s="13">
        <v>1.4287556551522914E-2</v>
      </c>
      <c r="N856" s="14">
        <v>0</v>
      </c>
    </row>
    <row r="857" spans="1:14" ht="12.75" outlineLevel="2" x14ac:dyDescent="0.2">
      <c r="A857" s="18">
        <v>5015100</v>
      </c>
      <c r="B857" s="12" t="s">
        <v>508</v>
      </c>
      <c r="C857" s="12" t="s">
        <v>494</v>
      </c>
      <c r="D857" s="12" t="s">
        <v>495</v>
      </c>
      <c r="E857" s="12" t="s">
        <v>268</v>
      </c>
      <c r="F857" s="13">
        <v>-9.0000000000000006E-5</v>
      </c>
      <c r="G857" s="13">
        <v>-3.8588325541646941E-6</v>
      </c>
      <c r="H857" s="13">
        <v>-6.5789150543365944E-5</v>
      </c>
      <c r="I857" s="13">
        <v>-2.0352016902469361E-5</v>
      </c>
      <c r="J857" s="13">
        <v>0</v>
      </c>
      <c r="K857" s="13">
        <v>0</v>
      </c>
      <c r="L857" s="13">
        <v>0</v>
      </c>
      <c r="M857" s="13">
        <v>0</v>
      </c>
      <c r="N857" s="14">
        <v>0</v>
      </c>
    </row>
    <row r="858" spans="1:14" ht="12.75" outlineLevel="2" x14ac:dyDescent="0.2">
      <c r="A858" s="12">
        <v>5015100</v>
      </c>
      <c r="B858" s="12" t="s">
        <v>508</v>
      </c>
      <c r="C858" s="12" t="s">
        <v>494</v>
      </c>
      <c r="D858" s="12" t="s">
        <v>495</v>
      </c>
      <c r="E858" s="12" t="s">
        <v>268</v>
      </c>
      <c r="F858" s="13">
        <v>-9.0000000000000006E-5</v>
      </c>
      <c r="G858" s="13">
        <v>-3.8588325541646941E-6</v>
      </c>
      <c r="H858" s="13">
        <v>-6.5789150543365944E-5</v>
      </c>
      <c r="I858" s="13">
        <v>-2.0352016902469361E-5</v>
      </c>
      <c r="J858" s="13">
        <v>0</v>
      </c>
      <c r="K858" s="13">
        <v>0</v>
      </c>
      <c r="L858" s="13">
        <v>0</v>
      </c>
      <c r="M858" s="13">
        <v>0</v>
      </c>
      <c r="N858" s="14">
        <v>0</v>
      </c>
    </row>
    <row r="859" spans="1:14" ht="13.5" outlineLevel="1" thickBot="1" x14ac:dyDescent="0.25">
      <c r="A859" s="15" t="s">
        <v>509</v>
      </c>
      <c r="B859" s="15"/>
      <c r="C859" s="15"/>
      <c r="D859" s="15"/>
      <c r="E859" s="22"/>
      <c r="F859" s="23">
        <f t="shared" ref="F859:N859" si="240">SUBTOTAL(9,F856:F858)</f>
        <v>25.42521</v>
      </c>
      <c r="G859" s="16">
        <f t="shared" si="240"/>
        <v>-7.7176651083293881E-6</v>
      </c>
      <c r="H859" s="16">
        <f t="shared" si="240"/>
        <v>-1.3157830108673189E-4</v>
      </c>
      <c r="I859" s="16">
        <f t="shared" si="240"/>
        <v>-4.0704033804938722E-5</v>
      </c>
      <c r="J859" s="16">
        <f t="shared" si="240"/>
        <v>5.9602341494785556</v>
      </c>
      <c r="K859" s="16">
        <f t="shared" si="240"/>
        <v>17.086574874331934</v>
      </c>
      <c r="L859" s="16">
        <f t="shared" si="240"/>
        <v>2.3642934196379888</v>
      </c>
      <c r="M859" s="16">
        <f t="shared" si="240"/>
        <v>1.4287556551522914E-2</v>
      </c>
      <c r="N859" s="24">
        <f t="shared" si="240"/>
        <v>0</v>
      </c>
    </row>
    <row r="860" spans="1:14" ht="12.75" outlineLevel="2" x14ac:dyDescent="0.2">
      <c r="A860" s="18" t="s">
        <v>510</v>
      </c>
      <c r="B860" s="18" t="s">
        <v>497</v>
      </c>
      <c r="C860" s="18" t="s">
        <v>494</v>
      </c>
      <c r="D860" s="18" t="s">
        <v>495</v>
      </c>
      <c r="E860" s="25" t="s">
        <v>323</v>
      </c>
      <c r="F860" s="26">
        <f>41439814.7381358/1000</f>
        <v>41439.814738135799</v>
      </c>
      <c r="G860" s="19">
        <v>0</v>
      </c>
      <c r="H860" s="19">
        <v>0</v>
      </c>
      <c r="I860" s="19">
        <v>41439.814738135799</v>
      </c>
      <c r="J860" s="19">
        <v>0</v>
      </c>
      <c r="K860" s="19">
        <v>0</v>
      </c>
      <c r="L860" s="19">
        <v>0</v>
      </c>
      <c r="M860" s="19">
        <v>0</v>
      </c>
      <c r="N860" s="27">
        <v>0</v>
      </c>
    </row>
    <row r="861" spans="1:14" ht="13.5" outlineLevel="1" thickBot="1" x14ac:dyDescent="0.25">
      <c r="A861" s="28" t="s">
        <v>511</v>
      </c>
      <c r="B861" s="15"/>
      <c r="C861" s="15"/>
      <c r="D861" s="15"/>
      <c r="E861" s="29"/>
      <c r="F861" s="23">
        <f t="shared" ref="F861:N861" si="241">SUBTOTAL(9,F860:F860)</f>
        <v>41439.814738135799</v>
      </c>
      <c r="G861" s="16">
        <f t="shared" si="241"/>
        <v>0</v>
      </c>
      <c r="H861" s="16">
        <f t="shared" si="241"/>
        <v>0</v>
      </c>
      <c r="I861" s="16">
        <f t="shared" si="241"/>
        <v>41439.814738135799</v>
      </c>
      <c r="J861" s="16">
        <f t="shared" si="241"/>
        <v>0</v>
      </c>
      <c r="K861" s="16">
        <f t="shared" si="241"/>
        <v>0</v>
      </c>
      <c r="L861" s="16">
        <f t="shared" si="241"/>
        <v>0</v>
      </c>
      <c r="M861" s="16">
        <f t="shared" si="241"/>
        <v>0</v>
      </c>
      <c r="N861" s="30">
        <f t="shared" si="241"/>
        <v>0</v>
      </c>
    </row>
    <row r="862" spans="1:14" ht="12.75" outlineLevel="2" x14ac:dyDescent="0.2">
      <c r="A862" s="31" t="s">
        <v>512</v>
      </c>
      <c r="B862" s="18" t="s">
        <v>513</v>
      </c>
      <c r="C862" s="18" t="s">
        <v>494</v>
      </c>
      <c r="D862" s="18" t="s">
        <v>495</v>
      </c>
      <c r="E862" s="32" t="s">
        <v>323</v>
      </c>
      <c r="F862" s="26">
        <f>362935.41426014/1000</f>
        <v>362.93541426013996</v>
      </c>
      <c r="G862" s="19">
        <v>0</v>
      </c>
      <c r="H862" s="19">
        <v>0</v>
      </c>
      <c r="I862" s="19">
        <v>362.93541426013996</v>
      </c>
      <c r="J862" s="19">
        <v>0</v>
      </c>
      <c r="K862" s="19">
        <v>0</v>
      </c>
      <c r="L862" s="19">
        <v>0</v>
      </c>
      <c r="M862" s="37">
        <v>0</v>
      </c>
      <c r="N862" s="33">
        <v>0</v>
      </c>
    </row>
    <row r="863" spans="1:14" ht="13.5" outlineLevel="1" thickBot="1" x14ac:dyDescent="0.25">
      <c r="A863" s="28" t="s">
        <v>514</v>
      </c>
      <c r="B863" s="15"/>
      <c r="C863" s="15"/>
      <c r="D863" s="15"/>
      <c r="E863" s="29"/>
      <c r="F863" s="23">
        <f t="shared" ref="F863:N863" si="242">SUBTOTAL(9,F862:F862)</f>
        <v>362.93541426013996</v>
      </c>
      <c r="G863" s="16">
        <f t="shared" si="242"/>
        <v>0</v>
      </c>
      <c r="H863" s="16">
        <f t="shared" si="242"/>
        <v>0</v>
      </c>
      <c r="I863" s="16">
        <f t="shared" si="242"/>
        <v>362.93541426013996</v>
      </c>
      <c r="J863" s="16">
        <f t="shared" si="242"/>
        <v>0</v>
      </c>
      <c r="K863" s="16">
        <f t="shared" si="242"/>
        <v>0</v>
      </c>
      <c r="L863" s="16">
        <f t="shared" si="242"/>
        <v>0</v>
      </c>
      <c r="M863" s="16">
        <f t="shared" si="242"/>
        <v>0</v>
      </c>
      <c r="N863" s="38">
        <f t="shared" si="242"/>
        <v>0</v>
      </c>
    </row>
    <row r="864" spans="1:14" ht="12.75" outlineLevel="2" x14ac:dyDescent="0.2">
      <c r="A864" s="18" t="s">
        <v>515</v>
      </c>
      <c r="B864" s="18" t="s">
        <v>516</v>
      </c>
      <c r="C864" s="18" t="s">
        <v>494</v>
      </c>
      <c r="D864" s="18" t="s">
        <v>495</v>
      </c>
      <c r="E864" s="25" t="s">
        <v>323</v>
      </c>
      <c r="F864" s="26">
        <f>31464376.7246355/1000</f>
        <v>31464.376724635502</v>
      </c>
      <c r="G864" s="19">
        <v>0</v>
      </c>
      <c r="H864" s="19">
        <v>0</v>
      </c>
      <c r="I864" s="19">
        <v>31464.376724635502</v>
      </c>
      <c r="J864" s="19">
        <v>0</v>
      </c>
      <c r="K864" s="19">
        <v>0</v>
      </c>
      <c r="L864" s="19">
        <v>0</v>
      </c>
      <c r="M864" s="19">
        <v>0</v>
      </c>
      <c r="N864" s="27">
        <v>0</v>
      </c>
    </row>
    <row r="865" spans="1:14" ht="13.5" outlineLevel="1" thickBot="1" x14ac:dyDescent="0.25">
      <c r="A865" s="15" t="s">
        <v>517</v>
      </c>
      <c r="B865" s="15"/>
      <c r="C865" s="15"/>
      <c r="D865" s="15"/>
      <c r="E865" s="22"/>
      <c r="F865" s="23">
        <f t="shared" ref="F865:N865" si="243">SUBTOTAL(9,F864:F864)</f>
        <v>31464.376724635502</v>
      </c>
      <c r="G865" s="16">
        <f t="shared" si="243"/>
        <v>0</v>
      </c>
      <c r="H865" s="16">
        <f t="shared" si="243"/>
        <v>0</v>
      </c>
      <c r="I865" s="16">
        <f t="shared" si="243"/>
        <v>31464.376724635502</v>
      </c>
      <c r="J865" s="16">
        <f t="shared" si="243"/>
        <v>0</v>
      </c>
      <c r="K865" s="16">
        <f t="shared" si="243"/>
        <v>0</v>
      </c>
      <c r="L865" s="16">
        <f t="shared" si="243"/>
        <v>0</v>
      </c>
      <c r="M865" s="16">
        <f t="shared" si="243"/>
        <v>0</v>
      </c>
      <c r="N865" s="24">
        <f t="shared" si="243"/>
        <v>0</v>
      </c>
    </row>
    <row r="866" spans="1:14" ht="12.75" outlineLevel="2" x14ac:dyDescent="0.2">
      <c r="A866" s="18" t="s">
        <v>518</v>
      </c>
      <c r="B866" s="18" t="s">
        <v>519</v>
      </c>
      <c r="C866" s="18" t="s">
        <v>494</v>
      </c>
      <c r="D866" s="18" t="s">
        <v>495</v>
      </c>
      <c r="E866" s="25" t="s">
        <v>323</v>
      </c>
      <c r="F866" s="26">
        <f>84296523.3314277/1000</f>
        <v>84296.523331427699</v>
      </c>
      <c r="G866" s="19">
        <v>0</v>
      </c>
      <c r="H866" s="19">
        <v>0</v>
      </c>
      <c r="I866" s="19">
        <v>84296.523331427699</v>
      </c>
      <c r="J866" s="19">
        <v>0</v>
      </c>
      <c r="K866" s="19">
        <v>0</v>
      </c>
      <c r="L866" s="19">
        <v>0</v>
      </c>
      <c r="M866" s="19">
        <v>0</v>
      </c>
      <c r="N866" s="27">
        <v>0</v>
      </c>
    </row>
    <row r="867" spans="1:14" ht="13.5" outlineLevel="1" thickBot="1" x14ac:dyDescent="0.25">
      <c r="A867" s="15" t="s">
        <v>520</v>
      </c>
      <c r="B867" s="15"/>
      <c r="C867" s="15"/>
      <c r="D867" s="15"/>
      <c r="E867" s="22"/>
      <c r="F867" s="23">
        <f t="shared" ref="F867:N867" si="244">SUBTOTAL(9,F866:F866)</f>
        <v>84296.523331427699</v>
      </c>
      <c r="G867" s="16">
        <f t="shared" si="244"/>
        <v>0</v>
      </c>
      <c r="H867" s="16">
        <f t="shared" si="244"/>
        <v>0</v>
      </c>
      <c r="I867" s="16">
        <f t="shared" si="244"/>
        <v>84296.523331427699</v>
      </c>
      <c r="J867" s="16">
        <f t="shared" si="244"/>
        <v>0</v>
      </c>
      <c r="K867" s="16">
        <f t="shared" si="244"/>
        <v>0</v>
      </c>
      <c r="L867" s="16">
        <f t="shared" si="244"/>
        <v>0</v>
      </c>
      <c r="M867" s="16">
        <f t="shared" si="244"/>
        <v>0</v>
      </c>
      <c r="N867" s="24">
        <f t="shared" si="244"/>
        <v>0</v>
      </c>
    </row>
    <row r="868" spans="1:14" ht="12.75" outlineLevel="2" x14ac:dyDescent="0.2">
      <c r="A868" s="18">
        <v>5552400</v>
      </c>
      <c r="B868" s="18" t="s">
        <v>519</v>
      </c>
      <c r="C868" s="18" t="s">
        <v>494</v>
      </c>
      <c r="D868" s="18" t="s">
        <v>495</v>
      </c>
      <c r="E868" s="25" t="s">
        <v>392</v>
      </c>
      <c r="F868" s="26">
        <f>-51455438.46/1000</f>
        <v>-51455.438459999998</v>
      </c>
      <c r="G868" s="13">
        <v>0</v>
      </c>
      <c r="H868" s="13">
        <v>0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  <c r="N868" s="14">
        <v>-51455.438459999998</v>
      </c>
    </row>
    <row r="869" spans="1:14" ht="13.5" outlineLevel="1" thickBot="1" x14ac:dyDescent="0.25">
      <c r="A869" s="15" t="s">
        <v>521</v>
      </c>
      <c r="B869" s="15"/>
      <c r="C869" s="15"/>
      <c r="D869" s="15"/>
      <c r="E869" s="22"/>
      <c r="F869" s="23">
        <f t="shared" ref="F869:N869" si="245">SUBTOTAL(9,F868:F868)</f>
        <v>-51455.438459999998</v>
      </c>
      <c r="G869" s="16">
        <f t="shared" si="245"/>
        <v>0</v>
      </c>
      <c r="H869" s="16">
        <f t="shared" si="245"/>
        <v>0</v>
      </c>
      <c r="I869" s="16">
        <f t="shared" si="245"/>
        <v>0</v>
      </c>
      <c r="J869" s="16">
        <f t="shared" si="245"/>
        <v>0</v>
      </c>
      <c r="K869" s="16">
        <f t="shared" si="245"/>
        <v>0</v>
      </c>
      <c r="L869" s="16">
        <f t="shared" si="245"/>
        <v>0</v>
      </c>
      <c r="M869" s="16">
        <f t="shared" si="245"/>
        <v>0</v>
      </c>
      <c r="N869" s="24">
        <f t="shared" si="245"/>
        <v>-51455.438459999998</v>
      </c>
    </row>
    <row r="870" spans="1:14" ht="12.75" outlineLevel="2" x14ac:dyDescent="0.2">
      <c r="A870" s="18">
        <v>5555700</v>
      </c>
      <c r="B870" s="18" t="s">
        <v>522</v>
      </c>
      <c r="C870" s="18" t="s">
        <v>494</v>
      </c>
      <c r="D870" s="18" t="s">
        <v>495</v>
      </c>
      <c r="E870" s="25" t="s">
        <v>392</v>
      </c>
      <c r="F870" s="26">
        <f>-37872486.27/1000</f>
        <v>-37872.486270000001</v>
      </c>
      <c r="G870" s="13">
        <v>0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  <c r="N870" s="13">
        <v>-37872.486270000001</v>
      </c>
    </row>
    <row r="871" spans="1:14" ht="13.5" outlineLevel="1" thickBot="1" x14ac:dyDescent="0.25">
      <c r="A871" s="15" t="s">
        <v>523</v>
      </c>
      <c r="B871" s="15"/>
      <c r="C871" s="15"/>
      <c r="D871" s="15"/>
      <c r="E871" s="22"/>
      <c r="F871" s="23">
        <f t="shared" ref="F871:N871" si="246">SUBTOTAL(9,F870:F870)</f>
        <v>-37872.486270000001</v>
      </c>
      <c r="G871" s="16">
        <f t="shared" si="246"/>
        <v>0</v>
      </c>
      <c r="H871" s="16">
        <f t="shared" si="246"/>
        <v>0</v>
      </c>
      <c r="I871" s="16">
        <f t="shared" si="246"/>
        <v>0</v>
      </c>
      <c r="J871" s="16">
        <f t="shared" si="246"/>
        <v>0</v>
      </c>
      <c r="K871" s="16">
        <f t="shared" si="246"/>
        <v>0</v>
      </c>
      <c r="L871" s="16">
        <f t="shared" si="246"/>
        <v>0</v>
      </c>
      <c r="M871" s="16">
        <f t="shared" si="246"/>
        <v>0</v>
      </c>
      <c r="N871" s="24">
        <f t="shared" si="246"/>
        <v>-37872.486270000001</v>
      </c>
    </row>
    <row r="872" spans="1:14" ht="12.75" outlineLevel="2" x14ac:dyDescent="0.2">
      <c r="A872" s="18" t="s">
        <v>524</v>
      </c>
      <c r="B872" s="18" t="s">
        <v>525</v>
      </c>
      <c r="C872" s="18" t="s">
        <v>494</v>
      </c>
      <c r="D872" s="18" t="s">
        <v>495</v>
      </c>
      <c r="E872" s="25" t="s">
        <v>323</v>
      </c>
      <c r="F872" s="26">
        <f>12723339.3046254/1000</f>
        <v>12723.339304625399</v>
      </c>
      <c r="G872" s="19">
        <v>0</v>
      </c>
      <c r="H872" s="19">
        <v>0</v>
      </c>
      <c r="I872" s="19">
        <v>12723.339304625399</v>
      </c>
      <c r="J872" s="19">
        <v>0</v>
      </c>
      <c r="K872" s="19">
        <v>0</v>
      </c>
      <c r="L872" s="19">
        <v>0</v>
      </c>
      <c r="M872" s="19">
        <v>0</v>
      </c>
      <c r="N872" s="27">
        <v>0</v>
      </c>
    </row>
    <row r="873" spans="1:14" ht="13.5" outlineLevel="1" thickBot="1" x14ac:dyDescent="0.25">
      <c r="A873" s="28" t="s">
        <v>526</v>
      </c>
      <c r="B873" s="15"/>
      <c r="C873" s="15"/>
      <c r="D873" s="15"/>
      <c r="E873" s="29"/>
      <c r="F873" s="23">
        <f t="shared" ref="F873:N873" si="247">SUBTOTAL(9,F872:F872)</f>
        <v>12723.339304625399</v>
      </c>
      <c r="G873" s="16">
        <f t="shared" si="247"/>
        <v>0</v>
      </c>
      <c r="H873" s="16">
        <f t="shared" si="247"/>
        <v>0</v>
      </c>
      <c r="I873" s="16">
        <f t="shared" si="247"/>
        <v>12723.339304625399</v>
      </c>
      <c r="J873" s="16">
        <f t="shared" si="247"/>
        <v>0</v>
      </c>
      <c r="K873" s="16">
        <f t="shared" si="247"/>
        <v>0</v>
      </c>
      <c r="L873" s="16">
        <f t="shared" si="247"/>
        <v>0</v>
      </c>
      <c r="M873" s="16">
        <f t="shared" si="247"/>
        <v>0</v>
      </c>
      <c r="N873" s="30">
        <f t="shared" si="247"/>
        <v>0</v>
      </c>
    </row>
    <row r="874" spans="1:14" ht="13.5" thickBot="1" x14ac:dyDescent="0.25">
      <c r="A874" s="28" t="s">
        <v>527</v>
      </c>
      <c r="B874" s="34"/>
      <c r="C874" s="34"/>
      <c r="D874" s="34"/>
      <c r="E874" s="29"/>
      <c r="F874" s="35">
        <f t="shared" ref="F874:N874" si="248">SUBTOTAL(9,F11:F872)</f>
        <v>1282000.8473196628</v>
      </c>
      <c r="G874" s="36">
        <f t="shared" si="248"/>
        <v>32577.676550631444</v>
      </c>
      <c r="H874" s="36">
        <f t="shared" si="248"/>
        <v>308498.1637629366</v>
      </c>
      <c r="I874" s="36">
        <f t="shared" si="248"/>
        <v>242804.90580183151</v>
      </c>
      <c r="J874" s="36">
        <f t="shared" si="248"/>
        <v>129886.37203942362</v>
      </c>
      <c r="K874" s="36">
        <f t="shared" si="248"/>
        <v>478646.56459848699</v>
      </c>
      <c r="L874" s="36">
        <f t="shared" si="248"/>
        <v>63060.212127873929</v>
      </c>
      <c r="M874" s="36">
        <f t="shared" si="248"/>
        <v>264.13096847864205</v>
      </c>
      <c r="N874" s="30">
        <f t="shared" si="248"/>
        <v>26262.82147000001</v>
      </c>
    </row>
  </sheetData>
  <printOptions horizontalCentered="1"/>
  <pageMargins left="0.7" right="0.7" top="0.75" bottom="0.75" header="0.3" footer="0.3"/>
  <pageSetup scale="61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6CC244-67E1-4966-A2C1-9E7CBB971A89}"/>
</file>

<file path=customXml/itemProps2.xml><?xml version="1.0" encoding="utf-8"?>
<ds:datastoreItem xmlns:ds="http://schemas.openxmlformats.org/officeDocument/2006/customXml" ds:itemID="{6CC9BA1D-6AA7-43DA-8425-0A45CC2CCEE5}"/>
</file>

<file path=customXml/itemProps3.xml><?xml version="1.0" encoding="utf-8"?>
<ds:datastoreItem xmlns:ds="http://schemas.openxmlformats.org/officeDocument/2006/customXml" ds:itemID="{26756C9F-987C-41AA-B46E-7ED37610B731}"/>
</file>

<file path=customXml/itemProps4.xml><?xml version="1.0" encoding="utf-8"?>
<ds:datastoreItem xmlns:ds="http://schemas.openxmlformats.org/officeDocument/2006/customXml" ds:itemID="{126D6F67-C550-4549-9BDC-AFCB9C766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B2</vt:lpstr>
      <vt:lpstr>'B2'!B_1</vt:lpstr>
      <vt:lpstr>'B2'!B_2</vt:lpstr>
      <vt:lpstr>'B2'!Bottom</vt:lpstr>
      <vt:lpstr>'B2'!Print_Area</vt:lpstr>
      <vt:lpstr>'B2'!Print_Titles</vt:lpstr>
      <vt:lpstr>'B2'!SAPCrosstab2</vt:lpstr>
      <vt:lpstr>'B2'!T_1</vt:lpstr>
      <vt:lpstr>'B2'!T_2</vt:lpstr>
      <vt:lpstr>'B2'!T1_Print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2023-03-07T21:48:50Z</dcterms:created>
  <dcterms:modified xsi:type="dcterms:W3CDTF">2023-03-10T23:22:32Z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