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3. March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<sst xmlns="http://schemas.openxmlformats.org/spreadsheetml/2006/main" count="78" uniqueCount="34">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</sst>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58" activePane="bottomLeft" state="frozen"/>
      <selection pane="bottomLeft" activeCell="B87" sqref="B87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5703125" style="4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2021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44255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1449388.7600000002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-334637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568.79999999999995</v>
      </c>
      <c r="E16" s="15"/>
      <c r="F16" s="16"/>
    </row>
    <row r="17" spans="1:12" x14ac:dyDescent="0.2">
      <c r="A17" s="6"/>
      <c r="B17" s="6" t="s">
        <v>6</v>
      </c>
      <c r="C17" s="6"/>
      <c r="D17" s="19">
        <v>-232.67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-334300.87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1115087.8900000001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11973232.6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-2693301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10917.02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37609.410000000003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-2644774.5699999998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9328458.0299999993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58284598.490000017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-3259876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130849.14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-3129026.86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55155571.630000018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-752662.68999999575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-8161283.7999999998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-8161283.7999999998</v>
      </c>
      <c r="E55" s="15"/>
    </row>
    <row r="56" spans="1:9" x14ac:dyDescent="0.2">
      <c r="A56" s="6"/>
      <c r="B56" s="6" t="s">
        <v>8</v>
      </c>
      <c r="C56" s="6"/>
      <c r="D56" s="35">
        <f>+D55+D50</f>
        <v>-8913946.4899999946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7340186.0599999987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-9251082.0399999991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-9251082.0399999991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-1910895.9800000004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223240.63999999996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-2603.19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-2603.19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220637.44999999995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13469.309999999929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17476.46</v>
      </c>
      <c r="E79" s="15"/>
    </row>
    <row r="80" spans="1:6" x14ac:dyDescent="0.2">
      <c r="A80" s="6"/>
      <c r="B80" s="6" t="s">
        <v>7</v>
      </c>
      <c r="C80" s="6"/>
      <c r="D80" s="34">
        <f>SUM(D78:D79)</f>
        <v>17476.46</v>
      </c>
      <c r="E80" s="15"/>
    </row>
    <row r="81" spans="1:7" x14ac:dyDescent="0.2">
      <c r="A81" s="6"/>
      <c r="B81" s="6" t="s">
        <v>8</v>
      </c>
      <c r="C81" s="6"/>
      <c r="D81" s="35">
        <f>+D80+D77</f>
        <v>30945.769999999928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78531453.170000032</v>
      </c>
      <c r="E84" s="15"/>
      <c r="F84" s="44">
        <f>SUM(D12,D22,D32,D50,D59,D70,D77)</f>
        <v>20246854.680000003</v>
      </c>
      <c r="G84" s="45">
        <f>+F84-D84</f>
        <v>-58284598.490000024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-23505594.870000001</v>
      </c>
      <c r="E85" s="15"/>
      <c r="F85" s="47">
        <f>SUM(D18+D28+D37+D55+D66+D73+D80)</f>
        <v>-20376568.010000002</v>
      </c>
      <c r="G85" s="45">
        <f t="shared" ref="G85:G88" si="0">+F85-D85</f>
        <v>3129026.8599999994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55025858.300000034</v>
      </c>
      <c r="E86" s="15"/>
      <c r="F86" s="44">
        <f>SUM(F84:F85)</f>
        <v>-129713.32999999821</v>
      </c>
      <c r="G86" s="45">
        <f t="shared" si="0"/>
        <v>-55155571.630000032</v>
      </c>
    </row>
    <row r="87" spans="1:7" ht="12" thickTop="1" x14ac:dyDescent="0.2">
      <c r="A87" s="6" t="s">
        <v>17</v>
      </c>
      <c r="B87" s="6"/>
      <c r="C87" s="6"/>
      <c r="D87" s="49">
        <f>+D19+D29+D38+D47</f>
        <v>65599117.550000019</v>
      </c>
      <c r="E87" s="15"/>
      <c r="F87" s="49">
        <f>+D19+D29+D38</f>
        <v>10443545.92</v>
      </c>
      <c r="G87" s="45">
        <f t="shared" si="0"/>
        <v>-55155571.630000018</v>
      </c>
    </row>
    <row r="88" spans="1:7" ht="12" thickBot="1" x14ac:dyDescent="0.25">
      <c r="A88" s="6" t="s">
        <v>18</v>
      </c>
      <c r="B88" s="6"/>
      <c r="C88" s="6"/>
      <c r="D88" s="50">
        <f>+D81+D74+D67+D56</f>
        <v>-10573259.249999994</v>
      </c>
      <c r="E88" s="15"/>
      <c r="F88" s="44">
        <f>+F86-F87</f>
        <v>-10573259.249999998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4BB09A-C473-4452-9B70-2137D1C84F7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F4E9157-2D39-46AB-8D26-F80EC4DBDB2D}"/>
</file>

<file path=customXml/itemProps3.xml><?xml version="1.0" encoding="utf-8"?>
<ds:datastoreItem xmlns:ds="http://schemas.openxmlformats.org/officeDocument/2006/customXml" ds:itemID="{2172F3A5-E8B3-4B2E-B034-E3736FCB3A54}"/>
</file>

<file path=customXml/itemProps4.xml><?xml version="1.0" encoding="utf-8"?>
<ds:datastoreItem xmlns:ds="http://schemas.openxmlformats.org/officeDocument/2006/customXml" ds:itemID="{5C2FAA18-F395-4B99-BA39-BB0258B20DEB}"/>
</file>

<file path=customXml/itemProps5.xml><?xml version="1.0" encoding="utf-8"?>
<ds:datastoreItem xmlns:ds="http://schemas.openxmlformats.org/officeDocument/2006/customXml" ds:itemID="{DCF11D42-D7C8-44AF-9CBB-D51C1E833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2021-03-04T22:56:57Z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