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1.bin" ContentType="application/vnd.openxmlformats-officedocument.spreadsheetml.customProperty"/>
  <Override PartName="/xl/customProperty2.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1ADF8BA-3DEA-4CAF-AE69-968F7AC11D56}" xr6:coauthVersionLast="47" xr6:coauthVersionMax="47" xr10:uidLastSave="{00000000-0000-0000-0000-000000000000}"/>
  <bookViews>
    <workbookView xWindow="19080" yWindow="480" windowWidth="19440" windowHeight="15000" tabRatio="824" xr2:uid="{00000000-000D-0000-FFFF-FFFF00000000}"/>
  </bookViews>
  <sheets>
    <sheet name="15.3" sheetId="35" r:id="rId1"/>
    <sheet name="15.3.1" sheetId="3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AB06" hidden="1">[2]WORKD!#REF!</definedName>
    <definedName name="__123Graph_ACEDREVGR" hidden="1">'[3]Revenue-monthly'!#REF!</definedName>
    <definedName name="__123Graph_B" hidden="1">[1]Inputs!#REF!</definedName>
    <definedName name="__123Graph_BCEDREVGR" hidden="1">'[3]Revenue-monthly'!#REF!</definedName>
    <definedName name="__123Graph_D" hidden="1">[1]Inputs!#REF!</definedName>
    <definedName name="__123Graph_E" hidden="1">'[3]Revenue-monthly'!#REF!</definedName>
    <definedName name="__123Graph_F" hidden="1">'[3]Revenue-monthly'!#REF!</definedName>
    <definedName name="__123Graph_X" hidden="1">'[3]Revenue-monthly'!$A$12:$A$23</definedName>
    <definedName name="__123Graph_XCEDREVGR" hidden="1">'[3]Revenue-monthly'!$A$12:$A$23</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1__123Graph_ACHART_17" hidden="1">'[4]10'!#REF!</definedName>
    <definedName name="_1__123Graph_ACONTRACT_BY_B_U" hidden="1">'[5]QRE Charts'!$D$275:$Q$275</definedName>
    <definedName name="_10__123Graph_BQRE_S_BY_TYPE" hidden="1">'[5]QRE''s'!$D$100:$R$100</definedName>
    <definedName name="_11__123Graph_BSENS_COMPARISON" hidden="1">'[5]QRE Charts'!$E$366:$O$366</definedName>
    <definedName name="_12__123Graph_BSUPPLIES_BY_B_U" hidden="1">'[5]QRE Charts'!$D$250:$Q$250</definedName>
    <definedName name="_13__123Graph_BTAX_CREDIT" hidden="1">'[5]QRE Charts'!$E$332:$E$342</definedName>
    <definedName name="_14__123Graph_BWAGES_BY_B_U" hidden="1">'[5]QRE Charts'!$D$224:$R$224</definedName>
    <definedName name="_15__123Graph_CCONTRACT_BY_B_U" hidden="1">'[5]QRE Charts'!$D$277:$Q$277</definedName>
    <definedName name="_16__123Graph_CQRE_S_BY_CO." hidden="1">'[5]QRE Charts'!$D$303:$R$303</definedName>
    <definedName name="_17__123Graph_CQRE_S_BY_TYPE" hidden="1">'[5]QRE''s'!$D$101:$R$101</definedName>
    <definedName name="_18__123Graph_CSENS_COMPARISON" hidden="1">'[5]QRE Charts'!$E$367:$O$367</definedName>
    <definedName name="_19__123Graph_CSUPPLIES_BY_B_U" hidden="1">'[5]QRE Charts'!$D$251:$Q$251</definedName>
    <definedName name="_2__123Graph_AQRE_S_BY_CO." hidden="1">'[5]QRE Charts'!$D$301:$R$301</definedName>
    <definedName name="_20__123Graph_CWAGES_BY_B_U" hidden="1">'[5]QRE Charts'!$D$225:$R$225</definedName>
    <definedName name="_21__123Graph_DCONTRACT_BY_B_U" hidden="1">'[5]QRE Charts'!$D$278:$Q$278</definedName>
    <definedName name="_22__123Graph_DQRE_S_BY_CO." hidden="1">'[5]QRE Charts'!$D$304:$R$304</definedName>
    <definedName name="_23__123Graph_DSUPPLIES_BY_B_U" hidden="1">'[5]QRE Charts'!$D$252:$Q$252</definedName>
    <definedName name="_24__123Graph_DWAGES_BY_B_U" hidden="1">'[5]QRE Charts'!$D$226:$R$226</definedName>
    <definedName name="_25__123Graph_ECONTRACT_BY_B_U" hidden="1">'[5]QRE Charts'!$D$279:$Q$279</definedName>
    <definedName name="_26__123Graph_EQRE_S_BY_CO." hidden="1">'[5]QRE Charts'!$D$305:$R$305</definedName>
    <definedName name="_27__123Graph_ESUPPLIES_BY_B_U" hidden="1">'[5]QRE Charts'!$D$253:$Q$253</definedName>
    <definedName name="_28__123Graph_EWAGES_BY_B_U" hidden="1">'[5]QRE Charts'!$D$227:$R$227</definedName>
    <definedName name="_29__123Graph_FCONTRACT_BY_B_U" hidden="1">'[5]QRE Charts'!$D$280:$Q$280</definedName>
    <definedName name="_3__123Graph_AQRE_S_BY_TYPE" hidden="1">'[5]QRE''s'!$D$99:$R$99</definedName>
    <definedName name="_30__123Graph_FQRE_S_BY_CO." hidden="1">'[5]QRE Charts'!$D$306:$R$306</definedName>
    <definedName name="_31__123Graph_FSUPPLIES_BY_B_U" hidden="1">'[5]QRE Charts'!$D$254:$Q$254</definedName>
    <definedName name="_32__123Graph_FWAGES_BY_B_U" hidden="1">'[5]QRE Charts'!$D$228:$R$228</definedName>
    <definedName name="_33__123Graph_XCONTRACT_BY_B_U" hidden="1">'[5]QRE Charts'!$D$222:$R$222</definedName>
    <definedName name="_34__123Graph_XQRE_S_BY_CO." hidden="1">'[5]QRE Charts'!$D$222:$R$222</definedName>
    <definedName name="_35__123Graph_XQRE_S_BY_TYPE" hidden="1">'[5]QRE Charts'!$D$222:$R$222</definedName>
    <definedName name="_36__123Graph_XSUPPLIES_BY_B_U" hidden="1">'[5]QRE Charts'!$D$222:$R$222</definedName>
    <definedName name="_37__123Graph_XTAX_CREDIT" hidden="1">'[5]QRE Charts'!$C$332:$C$342</definedName>
    <definedName name="_4__123Graph_ASENS_COMPARISON" hidden="1">'[5]QRE Charts'!$E$365:$O$365</definedName>
    <definedName name="_5__123Graph_ASUPPLIES_BY_B_U" hidden="1">'[5]QRE Charts'!$D$249:$Q$249</definedName>
    <definedName name="_6__123Graph_ATAX_CREDIT" hidden="1">'[5]QRE Charts'!$D$332:$D$342</definedName>
    <definedName name="_7__123Graph_AWAGES_BY_B_U" hidden="1">'[5]QRE Charts'!$D$223:$R$223</definedName>
    <definedName name="_8__123Graph_BCONTRACT_BY_B_U" hidden="1">'[5]QRE Charts'!$D$276:$Q$276</definedName>
    <definedName name="_9__123Graph_BQRE_S_BY_CO." hidden="1">'[5]QRE Charts'!$D$302:$R$302</definedName>
    <definedName name="_Fill" hidden="1">#REF!</definedName>
    <definedName name="_xlnm._FilterDatabase" hidden="1">'[6]3 - 2004 Budg Recap'!$A$5:$K$16</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[7]A!#REF!</definedName>
    <definedName name="_OM1" hidden="1">{#N/A,#N/A,FALSE,"Summary";#N/A,#N/A,FALSE,"SmPlants";#N/A,#N/A,FALSE,"Utah";#N/A,#N/A,FALSE,"Idaho";#N/A,#N/A,FALSE,"Lewis River";#N/A,#N/A,FALSE,"NrthUmpq";#N/A,#N/A,FALSE,"KlamRog"}</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_www1" hidden="1">{#N/A,#N/A,FALSE,"schA"}</definedName>
    <definedName name="_x1"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hidden="1">{#N/A,#N/A,FALSE,"Bgt";#N/A,#N/A,FALSE,"Act";#N/A,#N/A,FALSE,"Chrt Data";#N/A,#N/A,FALSE,"Bus Result";#N/A,#N/A,FALSE,"Main Charts";#N/A,#N/A,FALSE,"P&amp;L Ttl";#N/A,#N/A,FALSE,"P&amp;L C_Ttl";#N/A,#N/A,FALSE,"P&amp;L C_Oct";#N/A,#N/A,FALSE,"P&amp;L C_Sep";#N/A,#N/A,FALSE,"1996";#N/A,#N/A,FALSE,"Data"}</definedName>
    <definedName name="Access_Button1" hidden="1">"Headcount_Workbook_Schedules_List"</definedName>
    <definedName name="AccessDatabase" hidden="1">"P:\HR\SharonPlummer\Headcount Workbook.mdb"</definedName>
    <definedName name="adf" hidden="1">{#N/A,#N/A,FALSE,"Summary";#N/A,#N/A,FALSE,"SmPlants";#N/A,#N/A,FALSE,"Utah";#N/A,#N/A,FALSE,"Idaho";#N/A,#N/A,FALSE,"Lewis River";#N/A,#N/A,FALSE,"NrthUmpq";#N/A,#N/A,FALSE,"KlamRog"}</definedName>
    <definedName name="anscount" hidden="1">1</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 hidden="1">{#N/A,#N/A,FALSE,"Actual";#N/A,#N/A,FALSE,"Normalized";#N/A,#N/A,FALSE,"Electric Actual";#N/A,#N/A,FALSE,"Electric Normalized"}</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copy" hidden="1">#REF!</definedName>
    <definedName name="d" hidden="1">{#N/A,#N/A,FALSE,"Bgt";#N/A,#N/A,FALSE,"Act";#N/A,#N/A,FALSE,"Chrt Data";#N/A,#N/A,FALSE,"Bus Result";#N/A,#N/A,FALSE,"Main Charts";#N/A,#N/A,FALSE,"P&amp;L Ttl";#N/A,#N/A,FALSE,"P&amp;L C_Ttl";#N/A,#N/A,FALSE,"P&amp;L C_Oct";#N/A,#N/A,FALSE,"P&amp;L C_Sep";#N/A,#N/A,FALSE,"1996";#N/A,#N/A,FALSE,"Data"}</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d" hidden="1">#REF!</definedName>
    <definedName name="dfd" hidden="1">{#N/A,#N/A,FALSE,"CHECKREQ"}</definedName>
    <definedName name="dfdfdfd" hidden="1">{#N/A,#N/A,FALSE,"CHECKREQ"}</definedName>
    <definedName name="dsd" hidden="1">[8]Inputs!#REF!</definedName>
    <definedName name="DUDE" hidden="1">#REF!</definedName>
    <definedName name="e" hidden="1">{#N/A,#N/A,FALSE,"Loans";#N/A,#N/A,FALSE,"Program Costs";#N/A,#N/A,FALSE,"Measures";#N/A,#N/A,FALSE,"Net Lost Rev";#N/A,#N/A,FALSE,"Incentive"}</definedName>
    <definedName name="energy" hidden="1">{#N/A,#N/A,FALSE,"Bgt";#N/A,#N/A,FALSE,"Act";#N/A,#N/A,FALSE,"Chrt Data";#N/A,#N/A,FALSE,"Bus Result";#N/A,#N/A,FALSE,"Main Charts";#N/A,#N/A,FALSE,"P&amp;L Ttl";#N/A,#N/A,FALSE,"P&amp;L C_Ttl";#N/A,#N/A,FALSE,"P&amp;L C_Oct";#N/A,#N/A,FALSE,"P&amp;L C_Sep";#N/A,#N/A,FALSE,"1996";#N/A,#N/A,FALSE,"Data"}</definedName>
    <definedName name="Energy1"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 hidden="1">{#N/A,#N/A,FALSE,"Summary EPS";#N/A,#N/A,FALSE,"1st Qtr Electric";#N/A,#N/A,FALSE,"1st Qtr Australia";#N/A,#N/A,FALSE,"1st Qtr Telecom";#N/A,#N/A,FALSE,"1st QTR Other"}</definedName>
    <definedName name="h" hidden="1">{#N/A,#N/A,FALSE,"Summary 1";#N/A,#N/A,FALSE,"Domestic";#N/A,#N/A,FALSE,"Australia";#N/A,#N/A,FALSE,"Other"}</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41088.2720949074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PUpdate2" hidden="1">{#N/A,#N/A,FALSE,"Bgt";#N/A,#N/A,FALSE,"Act";#N/A,#N/A,FALSE,"Chrt Data";#N/A,#N/A,FALSE,"Bus Result";#N/A,#N/A,FALSE,"Main Charts";#N/A,#N/A,FALSE,"P&amp;L Ttl";#N/A,#N/A,FALSE,"P&amp;L C_Ttl";#N/A,#N/A,FALSE,"P&amp;L C_Oct";#N/A,#N/A,FALSE,"P&amp;L C_Sep";#N/A,#N/A,FALSE,"1996";#N/A,#N/A,FALSE,"Data"}</definedName>
    <definedName name="J" hidden="1">#REF!</definedName>
    <definedName name="Jane" hidden="1">{#N/A,#N/A,FALSE,"Expenditures";#N/A,#N/A,FALSE,"Property Placed In-Service";#N/A,#N/A,FALSE,"Removals";#N/A,#N/A,FALSE,"Retirements";#N/A,#N/A,FALSE,"CWIP Balances";#N/A,#N/A,FALSE,"CWIP_Expend_Ratios";#N/A,#N/A,FALSE,"CWIP_Yr_End"}</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iller" hidden="1">{#N/A,#N/A,FALSE,"Expenditures";#N/A,#N/A,FALSE,"Property Placed In-Service";#N/A,#N/A,FALSE,"CWIP Balances"}</definedName>
    <definedName name="mmm" hidden="1">{"PRINT",#N/A,TRUE,"APPA";"PRINT",#N/A,TRUE,"APS";"PRINT",#N/A,TRUE,"BHPL";"PRINT",#N/A,TRUE,"BHPL2";"PRINT",#N/A,TRUE,"CDWR";"PRINT",#N/A,TRUE,"EWEB";"PRINT",#N/A,TRUE,"LADWP";"PRINT",#N/A,TRUE,"NEVBASE"}</definedName>
    <definedName name="n" hidden="1">[7]A!#REF!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[9]Inputs!#REF!</definedName>
    <definedName name="_xlnm.Print_Area" localSheetId="0">'15.3'!$A$1:$J$61</definedName>
    <definedName name="_xlnm.Print_Area" localSheetId="1">'15.3.1'!$A$1:$F$41</definedName>
    <definedName name="q" hidden="1">#REF!</definedName>
    <definedName name="qqq" hidden="1">{#N/A,#N/A,FALSE,"schA"}</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"3X9515H6NMHHR47UHVC5TXHCB"</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pippw1" hidden="1">{#N/A,#N/A,FALSE,"Actual";#N/A,#N/A,FALSE,"Normalized";#N/A,#N/A,FALSE,"Electric Actual";#N/A,#N/A,FALSE,"Electric Normalized"}</definedName>
    <definedName name="spippwstub"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standard1stub" hidden="1">{"YTD-Total",#N/A,FALSE,"Provision"}</definedName>
    <definedName name="test" hidden="1">{#N/A,#N/A,FALSE,"Summary EPS";#N/A,#N/A,FALSE,"1st Qtr Electric";#N/A,#N/A,FALSE,"1st Qtr Australia";#N/A,#N/A,FALSE,"1st Qtr Telecom";#N/A,#N/A,FALSE,"1st QTR Other"}</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{#N/A,#N/A,FALSE,"Summary 1";#N/A,#N/A,FALSE,"Domestic";#N/A,#N/A,FALSE,"Australia";#N/A,#N/A,FALSE,"Other"}</definedName>
    <definedName name="wrn.all._.pages.1" hidden="1">{#N/A,#N/A,FALSE,"Summary 1";#N/A,#N/A,FALSE,"Domestic";#N/A,#N/A,FALSE,"Australia";#N/A,#N/A,FALSE,"Other"}</definedName>
    <definedName name="wrn.All._.pages.stub" hidden="1">{#N/A,#N/A,FALSE,"Summary 1";#N/A,#N/A,FALSE,"Domestic";#N/A,#N/A,FALSE,"Australia";#N/A,#N/A,FALSE,"Other"}</definedName>
    <definedName name="wrn.all.1" hidden="1">{#N/A,#N/A,FALSE,"Summary EPS";#N/A,#N/A,FALSE,"1st Qtr Electric";#N/A,#N/A,FALSE,"1st Qtr Australia";#N/A,#N/A,FALSE,"1st Qtr Telecom";#N/A,#N/A,FALSE,"1st QTR Other"}</definedName>
    <definedName name="wrn.Allocation._.factor." hidden="1">{#N/A,#N/A,TRUE,"11.1";#N/A,#N/A,TRUE,"11.2";#N/A,#N/A,TRUE,"11.3-.4";#N/A,#N/A,TRUE,"11.5-11.6";#N/A,#N/A,TRUE,"11.7-.10";#N/A,#N/A,TRUE,"11.11-11.22";#N/A,#N/A,TRUE,"11.23_ECD"}</definedName>
    <definedName name="wrn.ALLstub" hidden="1">{#N/A,#N/A,FALSE,"Summary EPS";#N/A,#N/A,FALSE,"1st Qtr Electric";#N/A,#N/A,FALSE,"1st Qtr Australia";#N/A,#N/A,FALSE,"1st Qtr Telecom";#N/A,#N/A,FALSE,"1st QTR Other"}</definedName>
    <definedName name="wrn.BUS._.RPT." hidden="1">{#N/A,#N/A,FALSE,"P&amp;L Ttl";#N/A,#N/A,FALSE,"P&amp;L C_Ttl New";#N/A,#N/A,FALSE,"Bus Res";#N/A,#N/A,FALSE,"Chrts";#N/A,#N/A,FALSE,"pcf";#N/A,#N/A,FALSE,"pcr ";#N/A,#N/A,FALSE,"Exp Stmt ";#N/A,#N/A,FALSE,"Exp Stmt BU";#N/A,#N/A,FALSE,"Cap";#N/A,#N/A,FALSE,"IT Ytd"}</definedName>
    <definedName name="wrn.BUS._.RPT.1"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Exec._.Summary.1"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report.1"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Full._.View.stub"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life.1" hidden="1">{"life_te",#N/A,TRUE,"life";"duration_te",#N/A,TRUE,"duration";"life_ab",#N/A,TRUE,"life";"duration_ab",#N/A,TRUE,"duration";"life_fed_tax",#N/A,TRUE,"life";"duration_tax",#N/A,TRUE,"duration";"life_tax",#N/A,TRUE,"life";"life_fed",#N/A,TRUE,"life";"duration_cd_fed",#N/A,TRUE,"duration"}</definedName>
    <definedName name="wrn.new." hidden="1">{#N/A,#N/A,TRUE,"Filing Back-Up Pages_4.8.4-7";#N/A,#N/A,TRUE,"GI Back-up Page_4.8.8"}</definedName>
    <definedName name="wrn.om." hidden="1">{#N/A,#N/A,TRUE,"Detail Lead Sheet_4.8.1-3";#N/A,#N/A,TRUE,"Filing Back-Up Pages_4.8.4-7";#N/A,#N/A,TRUE,"GI Back-up Page_4.8.8"}</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pages.1"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hidden="1">{"PFS recon view",#N/A,FALSE,"Hyperion Proof"}</definedName>
    <definedName name="wrn.PFSreconview.stub" hidden="1">{"PFS recon view",#N/A,FALSE,"Hyperion Proof"}</definedName>
    <definedName name="wrn.PGHCreconview." hidden="1">{"PGHC recon view",#N/A,FALSE,"Hyperion Proof"}</definedName>
    <definedName name="wrn.PGHCreconview.stub"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CoCodeView.stub" hidden="1">{"PPM Co Code View",#N/A,FALSE,"Comp Codes"}</definedName>
    <definedName name="wrn.PPMreconview." hidden="1">{"PPM Recon View",#N/A,FALSE,"Hyperion Proof"}</definedName>
    <definedName name="wrn.PPMreconview.stub"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ElectricOnly.stub" hidden="1">{"Electric Only",#N/A,FALSE,"Hyperion Proof"}</definedName>
    <definedName name="wrn.ProofTotal." hidden="1">{"Proof Total",#N/A,FALSE,"Hyperion Proof"}</definedName>
    <definedName name="wrn.ProofTotal.stub" hidden="1">{"Proof Total",#N/A,FALSE,"Hyperion Proof"}</definedName>
    <definedName name="wrn.Reformat._.only." hidden="1">{#N/A,#N/A,FALSE,"Dec 1999 mapping"}</definedName>
    <definedName name="wrn.Reformat._.only.1" hidden="1">{#N/A,#N/A,FALSE,"Dec 1999 mapping"}</definedName>
    <definedName name="wrn.Reformat._.only.stub"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NonUtility._.Only.stub" hidden="1">{"YTD-NonUtility",#N/A,FALSE,"Prov NonUtility"}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{#N/A,#N/A,FALSE,"Sum Qtr";#N/A,#N/A,FALSE,"Oper Sum";#N/A,#N/A,FALSE,"Land Sales";#N/A,#N/A,FALSE,"Finance";#N/A,#N/A,FALSE,"Oper Ass"}</definedName>
    <definedName name="wrn.Summary._.View." hidden="1">{#N/A,#N/A,FALSE,"Consltd-For contngcy"}</definedName>
    <definedName name="wrn.Summary._.View.stub" hidden="1">{#N/A,#N/A,FALSE,"Consltd-For contngcy"}</definedName>
    <definedName name="wrn.Summary.1" hidden="1">{#N/A,#N/A,FALSE,"Sum Qtr";#N/A,#N/A,FALSE,"Oper Sum";#N/A,#N/A,FALSE,"Land Sales";#N/A,#N/A,FALSE,"Finance";#N/A,#N/A,FALSE,"Oper Ass"}</definedName>
    <definedName name="wrn.test." hidden="1">{#N/A,#N/A,TRUE,"10.1_Historical Cover Sheet";#N/A,#N/A,TRUE,"10.2-10.3_Historical"}</definedName>
    <definedName name="wrn.Total._.Summary." hidden="1">{"Total Summary",#N/A,FALSE,"Summary"}</definedName>
    <definedName name="wrn.UK._.Conversion._.Only." hidden="1">{#N/A,#N/A,FALSE,"Dec 1999 UK Continuing Ops"}</definedName>
    <definedName name="wrn.UK._.Conversion._.Only.stub"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YearEnd." hidden="1">{"Factors Pages 1-2",#N/A,FALSE,"Variables";"Factors Page 3",#N/A,FALSE,"Variables";"Factors Page 4",#N/A,FALSE,"Variables";"Factors Page 5",#N/A,FALSE,"Variables";"YE Pages 7-26",#N/A,FALSE,"Variables"}</definedName>
    <definedName name="www" hidden="1">{#N/A,#N/A,FALSE,"schA"}</definedName>
    <definedName name="x" hidden="1">{"YTD-Total",#N/A,TRUE,"Provision";"YTD-Utility",#N/A,TRUE,"Prov Utility";"YTD-NonUtility",#N/A,TRUE,"Prov NonUtility"}</definedName>
    <definedName name="xxx" hidden="1">{"YTD-Utility",#N/A,FALSE,"Prov Utility"}</definedName>
    <definedName name="y" hidden="1">#REF!</definedName>
    <definedName name="Z" hidden="1">#REF!</definedName>
    <definedName name="Z_01844156_6462_4A28_9785_1A86F4D0C834_.wvu.PrintTitles" hidden="1">#REF!</definedName>
    <definedName name="Z_0812E158_60AF_4748_9D60_BA152A363DB4_.wvu.FilterData" hidden="1">#REF!</definedName>
    <definedName name="Z_1391A18D_EA4F_4636_B998_2633FD3B2094_.wvu.Cols" hidden="1">#REF!</definedName>
    <definedName name="Z_16D5E97F_8C9B_487E_BF16_975792C15482_.wvu.FilterData" hidden="1">#REF!</definedName>
    <definedName name="Z_1ADFA915_E517_44CA_AE12_B3FCA710D98D_.wvu.FilterData" hidden="1">#REF!</definedName>
    <definedName name="Z_4F0AB477_042A_4B6F_AB97_4706B152AB31_.wvu.FilterData" hidden="1">#REF!</definedName>
    <definedName name="Z_581AFC92_5FB7_4950_93A7_F010275D5C1A_.wvu.Rows" hidden="1">#REF!,#REF!,#REF!</definedName>
    <definedName name="Z_598DCEB6_772F_4B9C_903A_2EDBEEB33CF4_.wvu.FilterData" hidden="1">#REF!</definedName>
    <definedName name="Z_5E979AE2_0492_4168_B562_C1FAA5DFFE07_.wvu.FilterData" hidden="1">#REF!</definedName>
    <definedName name="Z_5FB4782B_7B0D_4E01_AC8B_69DBE0A52BEC_.wvu.FilterData" hidden="1">#REF!</definedName>
    <definedName name="Z_8134085D_C2A5_4927_AA1A_7FC7CF5BC66B_.wvu.FilterData" hidden="1">#REF!</definedName>
    <definedName name="Z_8D231058_2525_481C_9D5C_44C05AC41C4A_.wvu.FilterData" hidden="1">#REF!</definedName>
    <definedName name="Z_8DEE9286_69B5_447F_9CA7_1E503CCF77AB_.wvu.Cols" hidden="1">#REF!</definedName>
    <definedName name="Z_8DEE9286_69B5_447F_9CA7_1E503CCF77AB_.wvu.PrintTitles" hidden="1">#REF!</definedName>
    <definedName name="Z_933CED9D_0EC4_445D_8384_0CF8DA995EDF_.wvu.FilterData" hidden="1">#REF!</definedName>
    <definedName name="Z_9CFFCCF6_95A1_11D6_8DB9_00105A0C4F46_.wvu.Cols" hidden="1">#REF!</definedName>
    <definedName name="Z_9CFFCCF6_95A1_11D6_8DB9_00105A0C4F46_.wvu.Rows" hidden="1">#REF!</definedName>
    <definedName name="Z_A521AD5C_6A6C_48B7_95FC_73371C2B1D6C_.wvu.FilterData" hidden="1">#REF!</definedName>
    <definedName name="Z_B5949F76_D4A6_408D_B4D9_E074BEB7FBBC_.wvu.FilterData" hidden="1">#REF!</definedName>
    <definedName name="Z_BF75FF89_03D8_4DB8_AE0E_0E2B86BFB998_.wvu.Rows" hidden="1">'[10]Report Distribution'!#REF!</definedName>
    <definedName name="Z_C9973EFB_CE14_44BB_BC9B_98FD9E1841AA_.wvu.FilterData" hidden="1">#REF!</definedName>
    <definedName name="Z_DE0117F4_0A48_47D9_9D64_C85E2A23A245_.wvu.Rows" hidden="1">#REF!</definedName>
    <definedName name="Z_F3B54C8A_1D3B_492A_9994_77E5201A636C_.wvu.Cols" hidden="1">'[11]PERCO Variance Exp.'!#REF!</definedName>
    <definedName name="Z_F3B54C8A_1D3B_492A_9994_77E5201A636C_.wvu.Rows" hidden="1">'[11]PERCO Variance Exp.'!$A$10:$IV$30,'[11]PERCO Variance Exp.'!$A$40:$IV$52</definedName>
    <definedName name="Z_F6530864_A582_11D6_AAF2_0004755110B4_.wvu.Rows" hidden="1">'[11]CSCS Variance Exp.'!$A$15:$IV$26,'[11]CSCS Variance Exp.'!$A$51:$IV$65,'[11]CSCS Variance Exp.'!$A$75:$IV$76</definedName>
    <definedName name="zz"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36" l="1"/>
  <c r="C31" i="36"/>
  <c r="E30" i="36"/>
  <c r="E29" i="36"/>
  <c r="E31" i="36" s="1"/>
  <c r="D27" i="36"/>
  <c r="C27" i="36"/>
  <c r="C33" i="36" s="1"/>
  <c r="E26" i="36"/>
  <c r="E25" i="36"/>
  <c r="E24" i="36"/>
  <c r="E27" i="36" l="1"/>
  <c r="E33" i="36" s="1"/>
  <c r="F21" i="35" s="1"/>
  <c r="D31" i="36"/>
  <c r="D33" i="36" s="1"/>
  <c r="E17" i="36" l="1"/>
  <c r="F19" i="35" s="1"/>
  <c r="I19" i="35" s="1"/>
  <c r="I21" i="35" l="1"/>
  <c r="E8" i="36" l="1"/>
  <c r="F12" i="35" l="1"/>
  <c r="I12" i="35" s="1"/>
  <c r="J19" i="35"/>
  <c r="J12" i="35"/>
  <c r="J21" i="35"/>
  <c r="J18" i="35"/>
  <c r="J14" i="35"/>
  <c r="E14" i="36"/>
  <c r="J17" i="35"/>
  <c r="F17" i="35" l="1"/>
  <c r="I17" i="35" s="1"/>
  <c r="C12" i="36" l="1"/>
  <c r="D12" i="36"/>
  <c r="E10" i="36"/>
  <c r="C19" i="36" l="1"/>
  <c r="E12" i="36"/>
  <c r="F14" i="35"/>
  <c r="I14" i="35" s="1"/>
  <c r="D19" i="36" l="1"/>
  <c r="E16" i="36"/>
  <c r="F18" i="35" l="1"/>
  <c r="I18" i="35" s="1"/>
  <c r="E19" i="36"/>
</calcChain>
</file>

<file path=xl/sharedStrings.xml><?xml version="1.0" encoding="utf-8"?>
<sst xmlns="http://schemas.openxmlformats.org/spreadsheetml/2006/main" count="76" uniqueCount="58">
  <si>
    <t/>
  </si>
  <si>
    <t>WA</t>
  </si>
  <si>
    <t>JBE</t>
  </si>
  <si>
    <t>PAGE</t>
  </si>
  <si>
    <t>TOTAL</t>
  </si>
  <si>
    <t>ACCOUNT</t>
  </si>
  <si>
    <t>COMPANY</t>
  </si>
  <si>
    <t>FACTOR</t>
  </si>
  <si>
    <t>FACTOR %</t>
  </si>
  <si>
    <t>ALLOCATED</t>
  </si>
  <si>
    <t>REF#</t>
  </si>
  <si>
    <t>Adjustment to Rate Base:</t>
  </si>
  <si>
    <t>Situs</t>
  </si>
  <si>
    <t>Description of Adjustment:</t>
  </si>
  <si>
    <t>Account</t>
  </si>
  <si>
    <t>Adjustment</t>
  </si>
  <si>
    <t>Accum Def Inc Tax Bal</t>
  </si>
  <si>
    <t>Other Reg. Liabilities</t>
  </si>
  <si>
    <t>Description</t>
  </si>
  <si>
    <t>Ref</t>
  </si>
  <si>
    <t>DTA - EDIT Balances</t>
  </si>
  <si>
    <t>EDIT Reg Liabilities</t>
  </si>
  <si>
    <t>Adjustment to Tax:</t>
  </si>
  <si>
    <t>Protected EDIT Reg Liabilities</t>
  </si>
  <si>
    <t>DTA - Protected EDIT Balances</t>
  </si>
  <si>
    <t>EDIT Amortization</t>
  </si>
  <si>
    <t>Total Protected EDIT Amortization</t>
  </si>
  <si>
    <t>Grand Total EDIT Amortization</t>
  </si>
  <si>
    <t>Other Reg. Liabilities - Protected EDIT</t>
  </si>
  <si>
    <t>Accum Def Inc Tax Bal - Protected EDIT</t>
  </si>
  <si>
    <t>Grand Total - Reg Liabilities</t>
  </si>
  <si>
    <t>December 2024</t>
  </si>
  <si>
    <t>DTL - Protected EDIT Balances - PMI</t>
  </si>
  <si>
    <t>Accum Def Inc Tax Bal - Protected EDIT - PMI</t>
  </si>
  <si>
    <t>254WA</t>
  </si>
  <si>
    <t>December 2024 - AMA</t>
  </si>
  <si>
    <t>190WA</t>
  </si>
  <si>
    <t>Non-Protected PP&amp;E EDIT - WA</t>
  </si>
  <si>
    <t>Non-Property EDIT - WA</t>
  </si>
  <si>
    <t>Deferral of Protected EDIT - WA</t>
  </si>
  <si>
    <t>Protected EDIT - RSGM - WA</t>
  </si>
  <si>
    <t>Protected EDIT - PMI - WA</t>
  </si>
  <si>
    <t>Grand Total - DTA/DTL</t>
  </si>
  <si>
    <t>Total EDIT Amortization - Schedule 197</t>
  </si>
  <si>
    <t>PacifiCorp</t>
  </si>
  <si>
    <t>December 2025</t>
  </si>
  <si>
    <t>December 2025 - AMA</t>
  </si>
  <si>
    <t>282JBE</t>
  </si>
  <si>
    <t xml:space="preserve"> </t>
  </si>
  <si>
    <t>WASHINGTON</t>
  </si>
  <si>
    <t>RES</t>
  </si>
  <si>
    <t>PRO</t>
  </si>
  <si>
    <t>41110WA</t>
  </si>
  <si>
    <t>Washington 2023 General Rate Case</t>
  </si>
  <si>
    <t>Type</t>
  </si>
  <si>
    <t>Removal of TCJA Balances Adjustment - Year 2</t>
  </si>
  <si>
    <t xml:space="preserve">NOTE:  Pursuant to Docket UE-191024, Final Order 09/07/12, issued December 14, 2020, paragraph 40, the deferred TCJA balances as of December 31, 2020 will be amortized over five years, beginning January 1, 2021, via Schedule 197.  The Protected PP&amp;E EDIT Balances, RSGM amortization related to PacifiCorp and ARAM Amortization related to PMI fixed assets is being adjusted to reflect the amortization for the year, along with a corresponding adjustment to rate base.  </t>
  </si>
  <si>
    <t>This adjustment removes from rate base the EDIT balances for the jurisdictions that are returning the EDIT benefits to customers via a separate tariff.  This adjustment also includes a proforma adjustment for the protected EDIT balances and related EDIT amortization for the 12 months period ending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</si>
</sst>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
    <numFmt numFmtId="165" formatCode="_(* #,##0_);_(* \(#,##0\);_(* &quot;-&quot;??_);_(@_)"/>
    <numFmt numFmtId="166" formatCode="0.000%"/>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b/>
      <sz val="8"/>
      <color rgb="FF1F497D"/>
      <name val="Verdana"/>
      <family val="2"/>
    </font>
    <font>
      <sz val="8"/>
      <color rgb="FF1F497D"/>
      <name val="Verdana"/>
      <family val="2"/>
    </font>
    <font>
      <sz val="12"/>
      <name val="Times New Roman"/>
      <family val="1"/>
    </font>
    <font>
      <u/>
      <sz val="10"/>
      <name val="Arial"/>
      <family val="2"/>
    </font>
    <font>
      <sz val="10"/>
      <color theme="1"/>
      <name val="Arial"/>
      <family val="2"/>
    </font>
  </fonts>
  <fills count="4">
    <fill>
      <patternFill patternType="none"/>
    </fill>
    <fill>
      <patternFill patternType="gray125"/>
    </fill>
    <fill>
      <patternFill patternType="solid">
        <fgColor rgb="FFDBE5F1"/>
        <bgColor rgb="FF000000"/>
      </patternFill>
    </fill>
    <fill>
      <patternFill patternType="solid">
        <fgColor rgb="FFDBE5F1"/>
        <bgColor rgb="FFFFFFFF"/>
      </patternFill>
    </fill>
  </fills>
  <borders count="21">
    <border>
      <left/>
      <right/>
      <top/>
      <bottom/>
      <diagonal/>
    </border>
    <border>
      <left/>
      <right/>
      <top style="thin">
        <color indexed="64"/>
      </top>
      <bottom/>
      <diagonal/>
    </border>
    <border>
      <left/>
      <right/>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6">
    <xf numFmtId="0" fontId="0" fillId="0" borderId="0"/>
    <xf numFmtId="0" fontId="2" fillId="0" borderId="0"/>
    <xf numFmtId="0" fontId="4" fillId="2" borderId="3" applyNumberFormat="0" applyAlignment="0" applyProtection="0">
      <alignment horizontal="left" vertical="center" indent="1"/>
    </xf>
    <xf numFmtId="164" fontId="5" fillId="3" borderId="3" applyNumberFormat="0" applyAlignment="0" applyProtection="0">
      <alignment horizontal="left" vertical="center" indent="1"/>
    </xf>
    <xf numFmtId="164" fontId="5" fillId="0" borderId="4" applyNumberFormat="0" applyProtection="0">
      <alignment horizontal="right" vertical="center"/>
    </xf>
    <xf numFmtId="0" fontId="4" fillId="2" borderId="5" applyNumberFormat="0" applyAlignment="0" applyProtection="0">
      <alignment horizontal="left" vertical="center" indent="1"/>
    </xf>
    <xf numFmtId="164" fontId="4" fillId="0" borderId="5" applyNumberFormat="0" applyProtection="0">
      <alignment horizontal="right" vertical="center"/>
    </xf>
    <xf numFmtId="0" fontId="6" fillId="0" borderId="0"/>
    <xf numFmtId="0" fontId="6"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76">
    <xf numFmtId="0" fontId="0" fillId="0" borderId="0" xfId="0"/>
    <xf numFmtId="0" fontId="2" fillId="0" borderId="0" xfId="7" applyFont="1"/>
    <xf numFmtId="0" fontId="2" fillId="0" borderId="0" xfId="7" applyFont="1" applyBorder="1"/>
    <xf numFmtId="0" fontId="2" fillId="0" borderId="0" xfId="1" applyFont="1"/>
    <xf numFmtId="0" fontId="3" fillId="0" borderId="0" xfId="7" applyFont="1"/>
    <xf numFmtId="0" fontId="3" fillId="0" borderId="0" xfId="1" applyFont="1"/>
    <xf numFmtId="0" fontId="2" fillId="0" borderId="0" xfId="7" applyFont="1" applyFill="1" applyBorder="1"/>
    <xf numFmtId="0" fontId="2" fillId="0" borderId="0" xfId="7" applyFont="1" applyAlignment="1">
      <alignment horizontal="center"/>
    </xf>
    <xf numFmtId="0" fontId="2" fillId="0" borderId="0" xfId="7" applyNumberFormat="1" applyFont="1" applyAlignment="1">
      <alignment horizontal="center"/>
    </xf>
    <xf numFmtId="0" fontId="7" fillId="0" borderId="0" xfId="7" applyFont="1" applyAlignment="1">
      <alignment horizontal="center"/>
    </xf>
    <xf numFmtId="0" fontId="7" fillId="0" borderId="0" xfId="7" applyNumberFormat="1" applyFont="1" applyAlignment="1">
      <alignment horizontal="center"/>
    </xf>
    <xf numFmtId="0" fontId="2" fillId="0" borderId="0" xfId="7" applyFont="1" applyBorder="1" applyAlignment="1">
      <alignment horizontal="center"/>
    </xf>
    <xf numFmtId="165" fontId="2" fillId="0" borderId="0" xfId="9" applyNumberFormat="1" applyFont="1" applyBorder="1" applyAlignment="1">
      <alignment horizontal="center"/>
    </xf>
    <xf numFmtId="0" fontId="3" fillId="0" borderId="0" xfId="7" applyFont="1" applyFill="1" applyBorder="1" applyAlignment="1">
      <alignment horizontal="left"/>
    </xf>
    <xf numFmtId="0" fontId="2" fillId="0" borderId="0" xfId="7" applyFont="1" applyFill="1" applyBorder="1" applyAlignment="1">
      <alignment horizontal="center"/>
    </xf>
    <xf numFmtId="0" fontId="2" fillId="0" borderId="0" xfId="1" applyFont="1" applyFill="1" applyBorder="1"/>
    <xf numFmtId="0" fontId="2" fillId="0" borderId="0" xfId="1" applyFont="1" applyFill="1" applyAlignment="1">
      <alignment horizontal="center"/>
    </xf>
    <xf numFmtId="0" fontId="2" fillId="0" borderId="0" xfId="1" applyFont="1" applyAlignment="1">
      <alignment horizontal="center"/>
    </xf>
    <xf numFmtId="0" fontId="2" fillId="0" borderId="0" xfId="1" applyFont="1" applyFill="1"/>
    <xf numFmtId="0" fontId="2" fillId="0" borderId="0" xfId="1" applyFont="1" applyBorder="1"/>
    <xf numFmtId="41" fontId="2" fillId="0" borderId="0" xfId="9" applyNumberFormat="1" applyFont="1" applyFill="1" applyBorder="1" applyAlignment="1">
      <alignment horizontal="center"/>
    </xf>
    <xf numFmtId="0" fontId="3" fillId="0" borderId="2" xfId="1" applyFont="1" applyBorder="1"/>
    <xf numFmtId="0" fontId="3" fillId="0" borderId="2" xfId="1" applyFont="1" applyBorder="1" applyAlignment="1">
      <alignment horizontal="center"/>
    </xf>
    <xf numFmtId="165" fontId="2" fillId="0" borderId="0" xfId="9" applyNumberFormat="1" applyFont="1" applyFill="1"/>
    <xf numFmtId="165" fontId="3" fillId="0" borderId="0" xfId="9" applyNumberFormat="1" applyFont="1" applyFill="1"/>
    <xf numFmtId="0" fontId="3" fillId="0" borderId="0" xfId="7" applyFont="1" applyBorder="1" applyAlignment="1">
      <alignment horizontal="left"/>
    </xf>
    <xf numFmtId="0" fontId="3" fillId="0" borderId="0" xfId="1" applyFont="1" applyAlignment="1">
      <alignment horizontal="center"/>
    </xf>
    <xf numFmtId="0" fontId="3" fillId="0" borderId="16" xfId="1" applyFont="1" applyBorder="1"/>
    <xf numFmtId="0" fontId="3" fillId="0" borderId="16" xfId="1" applyFont="1" applyFill="1" applyBorder="1"/>
    <xf numFmtId="165" fontId="3" fillId="0" borderId="16" xfId="9" applyNumberFormat="1" applyFont="1" applyFill="1" applyBorder="1"/>
    <xf numFmtId="0" fontId="8" fillId="0" borderId="0" xfId="7" applyFont="1" applyAlignment="1">
      <alignment horizontal="center"/>
    </xf>
    <xf numFmtId="10" fontId="2" fillId="0" borderId="0" xfId="10" applyNumberFormat="1" applyFont="1" applyFill="1" applyBorder="1" applyAlignment="1">
      <alignment horizontal="center"/>
    </xf>
    <xf numFmtId="165" fontId="2" fillId="0" borderId="0" xfId="9" applyNumberFormat="1" applyFont="1" applyFill="1" applyBorder="1" applyAlignment="1">
      <alignment horizontal="center"/>
    </xf>
    <xf numFmtId="41" fontId="2" fillId="0" borderId="0" xfId="1" applyNumberFormat="1" applyFont="1" applyFill="1" applyBorder="1"/>
    <xf numFmtId="165" fontId="3" fillId="0" borderId="0" xfId="9" applyNumberFormat="1" applyFont="1" applyFill="1" applyBorder="1"/>
    <xf numFmtId="165" fontId="2" fillId="0" borderId="1" xfId="9" applyNumberFormat="1" applyFont="1" applyFill="1" applyBorder="1"/>
    <xf numFmtId="41" fontId="2" fillId="0" borderId="0" xfId="1" applyNumberFormat="1" applyFont="1" applyFill="1"/>
    <xf numFmtId="0" fontId="3" fillId="0" borderId="0" xfId="1" applyFont="1" applyBorder="1"/>
    <xf numFmtId="17" fontId="3" fillId="0" borderId="2" xfId="1" quotePrefix="1" applyNumberFormat="1" applyFont="1" applyBorder="1" applyAlignment="1">
      <alignment horizontal="center"/>
    </xf>
    <xf numFmtId="0" fontId="3" fillId="0" borderId="2" xfId="1" quotePrefix="1" applyFont="1" applyBorder="1" applyAlignment="1">
      <alignment horizontal="center"/>
    </xf>
    <xf numFmtId="0" fontId="3" fillId="0" borderId="0" xfId="9" applyNumberFormat="1" applyFont="1" applyFill="1" applyAlignment="1">
      <alignment horizontal="center"/>
    </xf>
    <xf numFmtId="166" fontId="2" fillId="0" borderId="0" xfId="12" applyNumberFormat="1" applyFont="1" applyFill="1" applyBorder="1" applyAlignment="1">
      <alignment horizontal="center"/>
    </xf>
    <xf numFmtId="0" fontId="2" fillId="0" borderId="0" xfId="1" applyFont="1" applyAlignment="1">
      <alignment horizontal="right"/>
    </xf>
    <xf numFmtId="0" fontId="3" fillId="0" borderId="16" xfId="1" applyFont="1" applyFill="1" applyBorder="1" applyAlignment="1">
      <alignment horizontal="center"/>
    </xf>
    <xf numFmtId="0" fontId="3" fillId="0" borderId="0" xfId="1" applyFont="1" applyFill="1" applyBorder="1" applyAlignment="1">
      <alignment horizontal="center"/>
    </xf>
    <xf numFmtId="0" fontId="3" fillId="0" borderId="0" xfId="1" applyFont="1" applyFill="1" applyAlignment="1">
      <alignment horizontal="center"/>
    </xf>
    <xf numFmtId="0" fontId="2" fillId="0" borderId="2" xfId="1" applyFont="1" applyBorder="1"/>
    <xf numFmtId="165" fontId="2" fillId="0" borderId="0" xfId="1" applyNumberFormat="1" applyFont="1"/>
    <xf numFmtId="0" fontId="2" fillId="0" borderId="1" xfId="1" applyFont="1" applyBorder="1"/>
    <xf numFmtId="165" fontId="2" fillId="0" borderId="1" xfId="1" applyNumberFormat="1" applyFont="1" applyBorder="1"/>
    <xf numFmtId="165" fontId="2" fillId="0" borderId="16" xfId="1" applyNumberFormat="1" applyFont="1" applyBorder="1"/>
    <xf numFmtId="165" fontId="3" fillId="0" borderId="16" xfId="1" applyNumberFormat="1" applyFont="1" applyBorder="1"/>
    <xf numFmtId="0" fontId="2" fillId="0" borderId="16" xfId="1" applyFont="1" applyBorder="1" applyAlignment="1">
      <alignment horizontal="center"/>
    </xf>
    <xf numFmtId="0" fontId="2" fillId="0" borderId="0" xfId="1" applyNumberFormat="1" applyFont="1" applyAlignment="1">
      <alignment horizontal="center"/>
    </xf>
    <xf numFmtId="0" fontId="3" fillId="0" borderId="0" xfId="1" applyNumberFormat="1" applyFont="1" applyAlignment="1">
      <alignment horizontal="center"/>
    </xf>
    <xf numFmtId="0" fontId="3" fillId="0" borderId="2" xfId="1" applyNumberFormat="1" applyFont="1" applyBorder="1" applyAlignment="1">
      <alignment horizontal="center"/>
    </xf>
    <xf numFmtId="0" fontId="2" fillId="0" borderId="0" xfId="9" applyNumberFormat="1" applyFont="1" applyFill="1" applyAlignment="1">
      <alignment horizontal="center"/>
    </xf>
    <xf numFmtId="0" fontId="2" fillId="0" borderId="11" xfId="1" applyFont="1" applyBorder="1" applyAlignment="1">
      <alignment horizontal="left" vertical="top" wrapText="1"/>
    </xf>
    <xf numFmtId="0" fontId="2" fillId="0" borderId="13" xfId="1" applyFont="1" applyBorder="1" applyAlignment="1">
      <alignment horizontal="left" vertical="top" wrapText="1"/>
    </xf>
    <xf numFmtId="0" fontId="2" fillId="0" borderId="8" xfId="1" applyFont="1" applyBorder="1"/>
    <xf numFmtId="0" fontId="2" fillId="0" borderId="0" xfId="7" applyFont="1" applyAlignment="1">
      <alignment horizontal="right"/>
    </xf>
    <xf numFmtId="0" fontId="2" fillId="0" borderId="9"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left" vertical="top" wrapText="1"/>
    </xf>
    <xf numFmtId="0" fontId="2" fillId="0" borderId="15" xfId="1" applyFont="1" applyBorder="1" applyAlignment="1">
      <alignment horizontal="left" vertical="top" wrapText="1"/>
    </xf>
    <xf numFmtId="0" fontId="2" fillId="0" borderId="17" xfId="1" applyFont="1" applyBorder="1" applyAlignment="1">
      <alignment horizontal="left" vertical="top" wrapText="1"/>
    </xf>
    <xf numFmtId="0" fontId="2" fillId="0" borderId="1" xfId="1" applyFont="1" applyBorder="1" applyAlignment="1">
      <alignment horizontal="left" vertical="top" wrapText="1"/>
    </xf>
    <xf numFmtId="0" fontId="2" fillId="0" borderId="18" xfId="1" applyFont="1" applyBorder="1" applyAlignment="1">
      <alignment horizontal="left" vertical="top" wrapText="1"/>
    </xf>
    <xf numFmtId="0" fontId="2" fillId="0" borderId="19" xfId="1" applyFont="1" applyBorder="1" applyAlignment="1">
      <alignment horizontal="left" vertical="top" wrapText="1"/>
    </xf>
    <xf numFmtId="0" fontId="2" fillId="0" borderId="0" xfId="1" applyFont="1" applyAlignment="1">
      <alignment horizontal="left" vertical="top" wrapText="1"/>
    </xf>
    <xf numFmtId="0" fontId="2" fillId="0" borderId="20" xfId="1" applyFont="1" applyBorder="1" applyAlignment="1">
      <alignment horizontal="left" vertical="top" wrapText="1"/>
    </xf>
    <xf numFmtId="0" fontId="2" fillId="0" borderId="6" xfId="1" applyFont="1" applyBorder="1" applyAlignment="1">
      <alignment horizontal="left" vertical="top" wrapText="1"/>
    </xf>
    <xf numFmtId="0" fontId="2" fillId="0" borderId="2" xfId="1" applyFont="1" applyBorder="1" applyAlignment="1">
      <alignment horizontal="left" vertical="top" wrapText="1"/>
    </xf>
    <xf numFmtId="0" fontId="2" fillId="0" borderId="7" xfId="1" applyFont="1" applyBorder="1" applyAlignment="1">
      <alignment horizontal="left" vertical="top" wrapText="1"/>
    </xf>
  </cellXfs>
  <cellStyles count="16">
    <cellStyle name="Comma 2" xfId="9" xr:uid="{00000000-0005-0000-0000-000001000000}"/>
    <cellStyle name="Normal" xfId="0" builtinId="0"/>
    <cellStyle name="Normal 2" xfId="1" xr:uid="{00000000-0005-0000-0000-000003000000}"/>
    <cellStyle name="Normal 2 3 2" xfId="14" xr:uid="{017BD5E2-3111-44DE-AC63-CC4275FC43BE}"/>
    <cellStyle name="Normal 3" xfId="11" xr:uid="{1D638820-A170-4A63-A670-98542C2C8658}"/>
    <cellStyle name="Normal 4" xfId="13" xr:uid="{EC44CFDE-713D-4C66-BB64-A273CC2CF3A6}"/>
    <cellStyle name="Normal 4 31" xfId="8" xr:uid="{00000000-0005-0000-0000-000004000000}"/>
    <cellStyle name="Normal_Adjustment Template" xfId="7" xr:uid="{00000000-0005-0000-0000-000005000000}"/>
    <cellStyle name="Percent" xfId="12" builtinId="5"/>
    <cellStyle name="Percent 2" xfId="10" xr:uid="{00000000-0005-0000-0000-000007000000}"/>
    <cellStyle name="Percent 2 2" xfId="15" xr:uid="{64441BBE-A478-4CA2-AB65-C5AF4AE47C30}"/>
    <cellStyle name="SAPDataCell" xfId="4" xr:uid="{00000000-0005-0000-0000-000008000000}"/>
    <cellStyle name="SAPDataTotalCell" xfId="6" xr:uid="{00000000-0005-0000-0000-000009000000}"/>
    <cellStyle name="SAPDimensionCell" xfId="2" xr:uid="{00000000-0005-0000-0000-00000A000000}"/>
    <cellStyle name="SAPMemberCell" xfId="3" xr:uid="{00000000-0005-0000-0000-00000B000000}"/>
    <cellStyle name="SAPMemberTotalCell" xfId="5" xr:uid="{00000000-0005-0000-0000-00000C000000}"/>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21" Type="http://schemas.openxmlformats.org/officeDocument/2006/relationships/customXml" Target="../customXml/item4.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acifiCorp.us\DFS\Tax\Pacificorp%20Tax\PowerTax\2013\Tax%20Return\1%20-%20Case%20Mgmt\Case%20712%20Mgmt%20Mast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M\CPRITFin\009_2004%20Plan\012_Mar04\Results%20Mar04\CBS%20Financial%20Mar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kyeh001\My%20Documents\Agouron\Ready%20for%20Review\Executive%20Summary\california%20Agouron%20Supermodel@1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f701\z52297$\EXCEL\BUDGETS\PAC\2005%20FYE\2004%20PacifiCorp%20Budget%20Book%20(for%20J%20Grif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59 PC"/>
      <sheetName val="R257-Pollution"/>
      <sheetName val="R257-SHL"/>
      <sheetName val="R257"/>
      <sheetName val="R249"/>
      <sheetName val="R248"/>
      <sheetName val="R219 CYV"/>
      <sheetName val="R219"/>
      <sheetName val="R218 PC"/>
      <sheetName val="R216 PC"/>
      <sheetName val="R172"/>
      <sheetName val="R170 CYV"/>
      <sheetName val="R170"/>
      <sheetName val="R168"/>
      <sheetName val="R167"/>
      <sheetName val="R166 CYV"/>
      <sheetName val="R166"/>
      <sheetName val="R72 CYV - BAG"/>
      <sheetName val="R73"/>
      <sheetName val="R52"/>
      <sheetName val="R50"/>
      <sheetName val="R38 (Fed-AMT)"/>
      <sheetName val="R36 (Fed-AMT)"/>
      <sheetName val="R36 (AMT-ACE)"/>
      <sheetName val="R30-WI"/>
      <sheetName val="R30-UT"/>
      <sheetName val="R30-OR"/>
      <sheetName val="R30-Non-JCA"/>
      <sheetName val="R30-IL"/>
      <sheetName val="R30-ID"/>
      <sheetName val="R30-CA"/>
      <sheetName val="R30 (CYV)"/>
      <sheetName val="R30"/>
      <sheetName val="R20 (CYVs - Light Trucks)"/>
      <sheetName val="R20"/>
      <sheetName val="R17 (Non-JCA)"/>
      <sheetName val="R17"/>
      <sheetName val="R6"/>
      <sheetName val="R4"/>
      <sheetName val="R1"/>
      <sheetName val="O - Assign-Validate-V5"/>
      <sheetName val="O - Assign-Validate-V4"/>
      <sheetName val="O - Assign-Validate-V3"/>
      <sheetName val="O - Assign-Validate-V2"/>
      <sheetName val="O - Assign-Validate"/>
      <sheetName val="Report List"/>
      <sheetName val="R - Checklist"/>
      <sheetName val="File index"/>
      <sheetName val="i-Parameters"/>
      <sheetName val="Report Distribution"/>
      <sheetName val="R - Input"/>
      <sheetName val="S - Depr"/>
      <sheetName val="T - DIT"/>
      <sheetName val="A-1"/>
    </sheetNames>
    <sheetDataSet>
      <sheetData sheetId="0">
        <row r="1">
          <cell r="A1" t="str">
            <v>PacifiCorp FASB109 Report</v>
          </cell>
        </row>
      </sheetData>
      <sheetData sheetId="1">
        <row r="24">
          <cell r="H24">
            <v>226853964</v>
          </cell>
        </row>
      </sheetData>
      <sheetData sheetId="2">
        <row r="1">
          <cell r="A1" t="str">
            <v>PacifiCorp FASB109 Report</v>
          </cell>
        </row>
      </sheetData>
      <sheetData sheetId="3">
        <row r="1">
          <cell r="A1" t="str">
            <v>PacifiCorp FASB109 Report</v>
          </cell>
        </row>
      </sheetData>
      <sheetData sheetId="4">
        <row r="1">
          <cell r="A1">
            <v>0</v>
          </cell>
        </row>
      </sheetData>
      <sheetData sheetId="5">
        <row r="1">
          <cell r="A1" t="str">
            <v>PacifiCorp</v>
          </cell>
        </row>
      </sheetData>
      <sheetData sheetId="6">
        <row r="1">
          <cell r="A1">
            <v>0</v>
          </cell>
        </row>
      </sheetData>
      <sheetData sheetId="7">
        <row r="1">
          <cell r="A1">
            <v>0</v>
          </cell>
        </row>
      </sheetData>
      <sheetData sheetId="8">
        <row r="1">
          <cell r="A1" t="str">
            <v>PowerTax Deferred Tax Recovery By Type Report</v>
          </cell>
        </row>
      </sheetData>
      <sheetData sheetId="9"/>
      <sheetData sheetId="10">
        <row r="1">
          <cell r="A1" t="str">
            <v>PacifiCorp Deferred Tax Flowthrough Report</v>
          </cell>
        </row>
      </sheetData>
      <sheetData sheetId="11"/>
      <sheetData sheetId="12">
        <row r="1">
          <cell r="A1" t="str">
            <v>PacifiCorp Ending Deferred Tax Balance Report</v>
          </cell>
        </row>
      </sheetData>
      <sheetData sheetId="13">
        <row r="1">
          <cell r="A1" t="str">
            <v>PacifiCorp Deferred Tax Flowthrough Report</v>
          </cell>
        </row>
      </sheetData>
      <sheetData sheetId="14">
        <row r="1">
          <cell r="A1">
            <v>0</v>
          </cell>
        </row>
      </sheetData>
      <sheetData sheetId="15">
        <row r="1">
          <cell r="A1">
            <v>0</v>
          </cell>
        </row>
      </sheetData>
      <sheetData sheetId="16">
        <row r="1">
          <cell r="A1">
            <v>0</v>
          </cell>
        </row>
      </sheetData>
      <sheetData sheetId="17"/>
      <sheetData sheetId="18">
        <row r="1">
          <cell r="A1" t="str">
            <v>Tax Year</v>
          </cell>
        </row>
      </sheetData>
      <sheetData sheetId="19">
        <row r="1">
          <cell r="B1">
            <v>0</v>
          </cell>
        </row>
      </sheetData>
      <sheetData sheetId="20">
        <row r="1">
          <cell r="A1" t="str">
            <v>PacifiCorp</v>
          </cell>
        </row>
      </sheetData>
      <sheetData sheetId="21">
        <row r="1">
          <cell r="B1">
            <v>0</v>
          </cell>
        </row>
      </sheetData>
      <sheetData sheetId="22">
        <row r="1">
          <cell r="A1">
            <v>0</v>
          </cell>
        </row>
      </sheetData>
      <sheetData sheetId="23">
        <row r="1">
          <cell r="A1">
            <v>0</v>
          </cell>
        </row>
      </sheetData>
      <sheetData sheetId="24">
        <row r="1">
          <cell r="A1" t="str">
            <v>Roll Forward Schedule</v>
          </cell>
        </row>
      </sheetData>
      <sheetData sheetId="25"/>
      <sheetData sheetId="26"/>
      <sheetData sheetId="27"/>
      <sheetData sheetId="28"/>
      <sheetData sheetId="29"/>
      <sheetData sheetId="30"/>
      <sheetData sheetId="31">
        <row r="1">
          <cell r="A1" t="str">
            <v>Roll Forward Schedule</v>
          </cell>
        </row>
      </sheetData>
      <sheetData sheetId="32">
        <row r="1">
          <cell r="A1" t="str">
            <v>Roll Forward Schedule</v>
          </cell>
        </row>
      </sheetData>
      <sheetData sheetId="33">
        <row r="1">
          <cell r="A1">
            <v>0</v>
          </cell>
        </row>
      </sheetData>
      <sheetData sheetId="34">
        <row r="9">
          <cell r="A9" t="str">
            <v>Beginning  Tax Reserve</v>
          </cell>
        </row>
      </sheetData>
      <sheetData sheetId="35"/>
      <sheetData sheetId="36">
        <row r="1">
          <cell r="A1" t="str">
            <v>PacifiCorp</v>
          </cell>
        </row>
      </sheetData>
      <sheetData sheetId="37">
        <row r="6">
          <cell r="C6" t="str">
            <v>Tax Rate Applied</v>
          </cell>
        </row>
      </sheetData>
      <sheetData sheetId="38">
        <row r="1">
          <cell r="A1" t="str">
            <v>PacifiCorp</v>
          </cell>
        </row>
      </sheetData>
      <sheetData sheetId="39"/>
      <sheetData sheetId="40"/>
      <sheetData sheetId="41"/>
      <sheetData sheetId="42"/>
      <sheetData sheetId="43"/>
      <sheetData sheetId="44"/>
      <sheetData sheetId="45"/>
      <sheetData sheetId="46"/>
      <sheetData sheetId="47"/>
      <sheetData sheetId="48">
        <row r="3">
          <cell r="B3">
            <v>712</v>
          </cell>
        </row>
      </sheetData>
      <sheetData sheetId="49"/>
      <sheetData sheetId="50">
        <row r="1">
          <cell r="A1" t="str">
            <v>Case 712: 2013 Tax Return</v>
          </cell>
        </row>
      </sheetData>
      <sheetData sheetId="51"/>
      <sheetData sheetId="52"/>
      <sheetData sheetId="5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lance Sheet"/>
      <sheetName val="Balance Sheet Exp."/>
      <sheetName val="Scorecard"/>
      <sheetName val="Summary"/>
      <sheetName val="EBIT"/>
      <sheetName val="OMAG"/>
      <sheetName val="OMAG by Account"/>
      <sheetName val="OMAG Variance Exp."/>
      <sheetName val="CAPEX"/>
      <sheetName val="CAPEX Variance Exp."/>
      <sheetName val="Revenue &amp; OEI"/>
      <sheetName val="Revenue &amp; OEI by Account"/>
      <sheetName val="Revenue &amp; OEI Variance Exp."/>
      <sheetName val="Operating Tax by Account"/>
      <sheetName val="Operating Tax Variance Exp."/>
      <sheetName val="FTE &amp; Contractor"/>
      <sheetName val="FTE Variance Exp."/>
      <sheetName val="Cont. Variance Exp."/>
      <sheetName val="PERCO EBIT"/>
      <sheetName val="PERCO Variance Exp."/>
      <sheetName val="Infra Variance Exp."/>
      <sheetName val="IT Applications"/>
      <sheetName val="PAM Variance Exp."/>
      <sheetName val="CSCS Variance Exp."/>
      <sheetName val="CBS Management Variance Exp."/>
      <sheetName val="PMP Variance Exp."/>
      <sheetName val="Finance Variance Exp."/>
      <sheetName val="Real Estate Variance Exp."/>
      <sheetName val="CSC Variance Exp."/>
      <sheetName val="Control"/>
      <sheetName val="CBS EBIT "/>
      <sheetName val="CAPEX Adj"/>
      <sheetName val="Curr Mo"/>
      <sheetName val="FYTD"/>
      <sheetName val="CAPEX by Director"/>
      <sheetName val="CAPEX By PC"/>
      <sheetName val="CBS UK GAAP Adjustment "/>
      <sheetName val="IS"/>
      <sheetName val="USA"/>
      <sheetName val="ITAPP"/>
      <sheetName val="PAM"/>
      <sheetName val="CSCS"/>
      <sheetName val="CBSMA"/>
      <sheetName val="PMP"/>
      <sheetName val="FHR"/>
      <sheetName val="REM"/>
      <sheetName val="CSC"/>
      <sheetName val="Perco"/>
      <sheetName val="FTE Revised Budget"/>
      <sheetName val="FTE Budget Adj"/>
      <sheetName val="FTE Budget"/>
      <sheetName val="Contractor Budget"/>
      <sheetName val="OMAG Revision"/>
      <sheetName val="OMAG Original"/>
      <sheetName val="CBS EBIT DET"/>
      <sheetName val="BS Download"/>
      <sheetName val="PC-CC OMAG Diff"/>
      <sheetName val="Sys Support"/>
      <sheetName val="LaborSavings"/>
      <sheetName val="Tech-Infr Trns"/>
      <sheetName val="T-I Amt"/>
      <sheetName val="T-I Backup"/>
      <sheetName val="Fin-CSCS Trns"/>
      <sheetName val="Janse"/>
      <sheetName val="Contractor"/>
      <sheetName val="AIP"/>
      <sheetName val="Feb-Mar Budget Adjust"/>
      <sheetName val="Revenue &amp; OEI Revision"/>
      <sheetName val="Revenue &amp; OEI Orig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A10" t="str">
            <v>PERCo Service revenue carryover from FY03</v>
          </cell>
          <cell r="D10">
            <v>-164964.24</v>
          </cell>
        </row>
      </sheetData>
      <sheetData sheetId="21"/>
      <sheetData sheetId="22"/>
      <sheetData sheetId="23"/>
      <sheetData sheetId="24">
        <row r="51">
          <cell r="B51" t="str">
            <v>SourceURL:outbind://19-0000000051B95D8878A5D0118D0D00805FEABA130700DF0B0F748A22D0118CFF00805FEABA130000001F058F0000942765B2CB00B74FAA9EFB5941A8B4E10000014B879E0000</v>
          </cell>
        </row>
        <row r="52">
          <cell r="B52" t="str">
            <v>&lt;!DOCTYPE HTML PUBLIC "-//W3C//DTD HTML 4.0 Transitional//EN"&gt;</v>
          </cell>
        </row>
        <row r="54">
          <cell r="B54" t="str">
            <v>&lt;HTML&gt;&lt;HEAD&gt;&lt;/HEAD&gt;</v>
          </cell>
        </row>
        <row r="56">
          <cell r="B56" t="str">
            <v>&lt;BODY&gt;</v>
          </cell>
        </row>
        <row r="58">
          <cell r="B58" t="str">
            <v xml:space="preserve">&lt;DIV&gt;&lt;!--StartFragment--&gt;&lt;FONT face=Arial color=#0000ff size=2&gt;&lt;SPAN class=474042115-03062003&gt;"real </v>
          </cell>
        </row>
        <row r="59">
          <cell r="B59" t="str">
            <v>secure desktop protector"...Â Â  &lt;/SPAN&gt;&lt;/FONT&gt;&lt;!--EndFragment--&gt;&lt;/DIV&gt;</v>
          </cell>
        </row>
        <row r="60">
          <cell r="B60" t="str">
            <v>&lt;/BODY&gt;</v>
          </cell>
        </row>
        <row r="61">
          <cell r="B61" t="str">
            <v>&lt;/HTML&gt;</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1">
          <cell r="Q1">
            <v>36599.437053703703</v>
          </cell>
        </row>
        <row r="99">
          <cell r="D99">
            <v>11087</v>
          </cell>
          <cell r="E99">
            <v>50015</v>
          </cell>
          <cell r="F99">
            <v>323590</v>
          </cell>
          <cell r="G99">
            <v>899647</v>
          </cell>
          <cell r="H99">
            <v>2067727</v>
          </cell>
          <cell r="I99">
            <v>2741619</v>
          </cell>
          <cell r="J99">
            <v>2299558.0019999999</v>
          </cell>
          <cell r="K99">
            <v>3542463.7879999997</v>
          </cell>
          <cell r="L99">
            <v>5126210.5599999996</v>
          </cell>
          <cell r="M99">
            <v>7134127.5369999995</v>
          </cell>
          <cell r="N99">
            <v>9257454.4570000004</v>
          </cell>
          <cell r="O99">
            <v>17917881</v>
          </cell>
          <cell r="P99">
            <v>29938649</v>
          </cell>
          <cell r="Q99">
            <v>50930323</v>
          </cell>
          <cell r="R99">
            <v>49405882</v>
          </cell>
        </row>
        <row r="100">
          <cell r="D100">
            <v>5472</v>
          </cell>
          <cell r="E100">
            <v>12863</v>
          </cell>
          <cell r="F100">
            <v>125054</v>
          </cell>
          <cell r="G100">
            <v>256771</v>
          </cell>
          <cell r="H100">
            <v>535563</v>
          </cell>
          <cell r="I100">
            <v>808521</v>
          </cell>
          <cell r="J100">
            <v>710184</v>
          </cell>
          <cell r="K100">
            <v>1384519</v>
          </cell>
          <cell r="L100">
            <v>1667156</v>
          </cell>
          <cell r="M100">
            <v>2705568</v>
          </cell>
          <cell r="N100">
            <v>7703244</v>
          </cell>
          <cell r="O100">
            <v>13677482.189999999</v>
          </cell>
          <cell r="P100">
            <v>2205524.4</v>
          </cell>
          <cell r="Q100">
            <v>6259486.3000000007</v>
          </cell>
          <cell r="R100">
            <v>7163698.8000000007</v>
          </cell>
        </row>
        <row r="101">
          <cell r="D101">
            <v>3568</v>
          </cell>
          <cell r="E101">
            <v>260</v>
          </cell>
          <cell r="F101">
            <v>51757</v>
          </cell>
          <cell r="G101">
            <v>172998</v>
          </cell>
          <cell r="H101">
            <v>770702</v>
          </cell>
          <cell r="I101">
            <v>331819</v>
          </cell>
          <cell r="J101">
            <v>444501.85</v>
          </cell>
          <cell r="K101">
            <v>642759</v>
          </cell>
          <cell r="L101">
            <v>1134479.4500000002</v>
          </cell>
          <cell r="M101">
            <v>1773835.05</v>
          </cell>
          <cell r="N101">
            <v>2746436.55</v>
          </cell>
          <cell r="O101">
            <v>4339757.7677999996</v>
          </cell>
          <cell r="P101">
            <v>-6665215.1612052238</v>
          </cell>
          <cell r="Q101">
            <v>967538.2274999998</v>
          </cell>
          <cell r="R101">
            <v>-120871.49749999781</v>
          </cell>
        </row>
      </sheetData>
      <sheetData sheetId="11" refreshError="1">
        <row r="216">
          <cell r="D216">
            <v>1984</v>
          </cell>
        </row>
        <row r="222">
          <cell r="D222">
            <v>1984</v>
          </cell>
          <cell r="E222">
            <v>1985</v>
          </cell>
          <cell r="F222">
            <v>1986</v>
          </cell>
          <cell r="G222">
            <v>1987</v>
          </cell>
          <cell r="H222">
            <v>1988</v>
          </cell>
          <cell r="I222">
            <v>1989</v>
          </cell>
          <cell r="J222">
            <v>1990</v>
          </cell>
          <cell r="K222">
            <v>1991</v>
          </cell>
          <cell r="L222">
            <v>1992</v>
          </cell>
          <cell r="M222">
            <v>1993</v>
          </cell>
          <cell r="N222">
            <v>1994</v>
          </cell>
          <cell r="O222">
            <v>1995</v>
          </cell>
          <cell r="P222">
            <v>1996</v>
          </cell>
          <cell r="Q222">
            <v>1997</v>
          </cell>
          <cell r="R222">
            <v>1998</v>
          </cell>
        </row>
        <row r="223">
          <cell r="D223">
            <v>11.087</v>
          </cell>
          <cell r="E223">
            <v>50.015000000000001</v>
          </cell>
          <cell r="F223">
            <v>323.58999999999997</v>
          </cell>
          <cell r="G223">
            <v>899.64700000000005</v>
          </cell>
          <cell r="H223">
            <v>2067.7269999999999</v>
          </cell>
          <cell r="I223">
            <v>2741.6190000000001</v>
          </cell>
          <cell r="J223">
            <v>2299.5580019999998</v>
          </cell>
          <cell r="K223">
            <v>3542.4637879999996</v>
          </cell>
          <cell r="L223">
            <v>5126.2105599999995</v>
          </cell>
          <cell r="M223">
            <v>7134.1275369999994</v>
          </cell>
          <cell r="N223">
            <v>9257.4544569999998</v>
          </cell>
          <cell r="O223">
            <v>17917.881000000001</v>
          </cell>
          <cell r="P223">
            <v>29938.649000000001</v>
          </cell>
          <cell r="Q223">
            <v>50930.322999999997</v>
          </cell>
          <cell r="R223">
            <v>49405.881999999998</v>
          </cell>
        </row>
        <row r="224">
          <cell r="D224" t="e">
            <v>#REF!</v>
          </cell>
          <cell r="E224" t="e">
            <v>#REF!</v>
          </cell>
          <cell r="F224" t="e">
            <v>#REF!</v>
          </cell>
          <cell r="G224" t="e">
            <v>#REF!</v>
          </cell>
          <cell r="H224" t="e">
            <v>#REF!</v>
          </cell>
          <cell r="I224" t="e">
            <v>#REF!</v>
          </cell>
          <cell r="J224" t="e">
            <v>#REF!</v>
          </cell>
          <cell r="K224" t="e">
            <v>#REF!</v>
          </cell>
          <cell r="L224" t="e">
            <v>#REF!</v>
          </cell>
          <cell r="M224" t="e">
            <v>#REF!</v>
          </cell>
          <cell r="N224" t="e">
            <v>#REF!</v>
          </cell>
          <cell r="O224" t="e">
            <v>#REF!</v>
          </cell>
          <cell r="P224" t="e">
            <v>#REF!</v>
          </cell>
          <cell r="Q224" t="e">
            <v>#REF!</v>
          </cell>
          <cell r="R224" t="e">
            <v>#REF!</v>
          </cell>
        </row>
        <row r="225">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t="str">
            <v/>
          </cell>
          <cell r="R225" t="str">
            <v/>
          </cell>
        </row>
        <row r="226">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str">
            <v/>
          </cell>
          <cell r="Q226" t="str">
            <v/>
          </cell>
          <cell r="R226" t="str">
            <v/>
          </cell>
        </row>
        <row r="227">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str">
            <v/>
          </cell>
          <cell r="Q227" t="str">
            <v/>
          </cell>
          <cell r="R227" t="str">
            <v/>
          </cell>
        </row>
        <row r="228">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str">
            <v/>
          </cell>
          <cell r="Q228" t="str">
            <v/>
          </cell>
          <cell r="R228" t="str">
            <v/>
          </cell>
        </row>
        <row r="249">
          <cell r="D249">
            <v>5.4720000000000004</v>
          </cell>
          <cell r="E249">
            <v>12.863</v>
          </cell>
          <cell r="F249">
            <v>125.054</v>
          </cell>
          <cell r="G249">
            <v>256.77100000000002</v>
          </cell>
          <cell r="H249">
            <v>535.56299999999999</v>
          </cell>
          <cell r="I249">
            <v>808.52099999999996</v>
          </cell>
          <cell r="J249">
            <v>710.18399999999997</v>
          </cell>
          <cell r="K249">
            <v>1384.519</v>
          </cell>
          <cell r="L249">
            <v>1667.1559999999999</v>
          </cell>
          <cell r="M249">
            <v>2705.5680000000002</v>
          </cell>
          <cell r="N249">
            <v>7703.2439999999997</v>
          </cell>
          <cell r="O249">
            <v>13677.482189999999</v>
          </cell>
          <cell r="P249">
            <v>2205.5243999999998</v>
          </cell>
          <cell r="Q249">
            <v>6259.4863000000005</v>
          </cell>
        </row>
        <row r="250">
          <cell r="D250" t="e">
            <v>#REF!</v>
          </cell>
          <cell r="E250" t="e">
            <v>#REF!</v>
          </cell>
          <cell r="F250" t="e">
            <v>#REF!</v>
          </cell>
          <cell r="G250" t="e">
            <v>#REF!</v>
          </cell>
          <cell r="H250" t="e">
            <v>#REF!</v>
          </cell>
          <cell r="I250" t="e">
            <v>#REF!</v>
          </cell>
          <cell r="J250" t="e">
            <v>#REF!</v>
          </cell>
          <cell r="K250" t="e">
            <v>#REF!</v>
          </cell>
          <cell r="L250" t="e">
            <v>#REF!</v>
          </cell>
          <cell r="M250" t="e">
            <v>#REF!</v>
          </cell>
          <cell r="N250" t="e">
            <v>#REF!</v>
          </cell>
          <cell r="O250" t="e">
            <v>#REF!</v>
          </cell>
          <cell r="P250" t="e">
            <v>#REF!</v>
          </cell>
          <cell r="Q250" t="e">
            <v>#REF!</v>
          </cell>
        </row>
        <row r="251">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t="str">
            <v/>
          </cell>
        </row>
        <row r="252">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t="str">
            <v/>
          </cell>
        </row>
        <row r="253">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t="str">
            <v/>
          </cell>
        </row>
        <row r="254">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t="str">
            <v/>
          </cell>
        </row>
        <row r="275">
          <cell r="D275">
            <v>3.5680000000000001</v>
          </cell>
          <cell r="E275">
            <v>0.26</v>
          </cell>
          <cell r="F275">
            <v>51.756999999999998</v>
          </cell>
          <cell r="G275">
            <v>172.99799999999999</v>
          </cell>
          <cell r="H275">
            <v>770.702</v>
          </cell>
          <cell r="I275">
            <v>331.81900000000002</v>
          </cell>
          <cell r="J275">
            <v>444.50184999999999</v>
          </cell>
          <cell r="K275">
            <v>642.75900000000001</v>
          </cell>
          <cell r="L275">
            <v>1134.4794500000003</v>
          </cell>
          <cell r="M275">
            <v>1773.8350500000001</v>
          </cell>
          <cell r="N275">
            <v>2746.4365499999999</v>
          </cell>
          <cell r="O275">
            <v>4339.7577677999998</v>
          </cell>
          <cell r="P275">
            <v>-6665.2151612052239</v>
          </cell>
          <cell r="Q275">
            <v>967.53822749999983</v>
          </cell>
        </row>
        <row r="276">
          <cell r="D276" t="e">
            <v>#REF!</v>
          </cell>
          <cell r="E276" t="e">
            <v>#REF!</v>
          </cell>
          <cell r="F276" t="e">
            <v>#REF!</v>
          </cell>
          <cell r="G276" t="e">
            <v>#REF!</v>
          </cell>
          <cell r="H276" t="e">
            <v>#REF!</v>
          </cell>
          <cell r="I276" t="e">
            <v>#REF!</v>
          </cell>
          <cell r="J276" t="e">
            <v>#REF!</v>
          </cell>
          <cell r="K276" t="e">
            <v>#REF!</v>
          </cell>
          <cell r="L276" t="e">
            <v>#REF!</v>
          </cell>
          <cell r="M276" t="e">
            <v>#REF!</v>
          </cell>
          <cell r="N276" t="e">
            <v>#REF!</v>
          </cell>
          <cell r="O276" t="e">
            <v>#REF!</v>
          </cell>
          <cell r="P276" t="e">
            <v>#REF!</v>
          </cell>
          <cell r="Q276" t="e">
            <v>#REF!</v>
          </cell>
        </row>
        <row r="277">
          <cell r="D277" t="str">
            <v/>
          </cell>
          <cell r="E277" t="str">
            <v/>
          </cell>
          <cell r="F277" t="str">
            <v/>
          </cell>
          <cell r="G277" t="str">
            <v/>
          </cell>
          <cell r="H277" t="str">
            <v/>
          </cell>
          <cell r="I277" t="str">
            <v/>
          </cell>
          <cell r="J277" t="str">
            <v/>
          </cell>
          <cell r="K277" t="str">
            <v/>
          </cell>
          <cell r="L277" t="str">
            <v/>
          </cell>
          <cell r="M277" t="str">
            <v/>
          </cell>
          <cell r="N277" t="str">
            <v/>
          </cell>
          <cell r="O277" t="str">
            <v/>
          </cell>
          <cell r="P277" t="str">
            <v/>
          </cell>
          <cell r="Q277" t="str">
            <v/>
          </cell>
        </row>
        <row r="278">
          <cell r="D278" t="str">
            <v/>
          </cell>
          <cell r="E278" t="str">
            <v/>
          </cell>
          <cell r="F278" t="str">
            <v/>
          </cell>
          <cell r="G278" t="str">
            <v/>
          </cell>
          <cell r="H278" t="str">
            <v/>
          </cell>
          <cell r="I278" t="str">
            <v/>
          </cell>
          <cell r="J278" t="str">
            <v/>
          </cell>
          <cell r="K278" t="str">
            <v/>
          </cell>
          <cell r="L278" t="str">
            <v/>
          </cell>
          <cell r="M278" t="str">
            <v/>
          </cell>
          <cell r="N278" t="str">
            <v/>
          </cell>
          <cell r="O278" t="str">
            <v/>
          </cell>
          <cell r="P278" t="str">
            <v/>
          </cell>
          <cell r="Q278" t="str">
            <v/>
          </cell>
        </row>
        <row r="279">
          <cell r="D279" t="str">
            <v/>
          </cell>
          <cell r="E279" t="str">
            <v/>
          </cell>
          <cell r="F279" t="str">
            <v/>
          </cell>
          <cell r="G279" t="str">
            <v/>
          </cell>
          <cell r="H279" t="str">
            <v/>
          </cell>
          <cell r="I279" t="str">
            <v/>
          </cell>
          <cell r="J279" t="str">
            <v/>
          </cell>
          <cell r="K279" t="str">
            <v/>
          </cell>
          <cell r="L279" t="str">
            <v/>
          </cell>
          <cell r="M279" t="str">
            <v/>
          </cell>
          <cell r="N279" t="str">
            <v/>
          </cell>
          <cell r="O279" t="str">
            <v/>
          </cell>
          <cell r="P279" t="str">
            <v/>
          </cell>
          <cell r="Q279" t="str">
            <v/>
          </cell>
        </row>
        <row r="280">
          <cell r="D280" t="str">
            <v/>
          </cell>
          <cell r="E280" t="str">
            <v/>
          </cell>
          <cell r="F280" t="str">
            <v/>
          </cell>
          <cell r="G280" t="str">
            <v/>
          </cell>
          <cell r="H280" t="str">
            <v/>
          </cell>
          <cell r="I280" t="str">
            <v/>
          </cell>
          <cell r="J280" t="str">
            <v/>
          </cell>
          <cell r="K280" t="str">
            <v/>
          </cell>
          <cell r="L280" t="str">
            <v/>
          </cell>
          <cell r="M280" t="str">
            <v/>
          </cell>
          <cell r="N280" t="str">
            <v/>
          </cell>
          <cell r="O280" t="str">
            <v/>
          </cell>
          <cell r="P280" t="str">
            <v/>
          </cell>
          <cell r="Q280" t="str">
            <v/>
          </cell>
        </row>
        <row r="301">
          <cell r="D301">
            <v>20.127000000000002</v>
          </cell>
          <cell r="E301">
            <v>63.137999999999998</v>
          </cell>
          <cell r="F301">
            <v>500.40100000000001</v>
          </cell>
          <cell r="G301">
            <v>1329.4160000000002</v>
          </cell>
          <cell r="H301">
            <v>3373.9920000000002</v>
          </cell>
          <cell r="I301">
            <v>3881.9590000000003</v>
          </cell>
          <cell r="J301">
            <v>3454.2438520000001</v>
          </cell>
          <cell r="K301">
            <v>5569.7417879999994</v>
          </cell>
          <cell r="L301">
            <v>7927.8460099999993</v>
          </cell>
          <cell r="M301">
            <v>11613.530586999999</v>
          </cell>
          <cell r="N301">
            <v>19707.135006999997</v>
          </cell>
          <cell r="O301">
            <v>35935.120957799998</v>
          </cell>
          <cell r="P301">
            <v>25478.958238794774</v>
          </cell>
          <cell r="Q301">
            <v>58157.347527499995</v>
          </cell>
          <cell r="R301">
            <v>56448.709302499999</v>
          </cell>
        </row>
        <row r="302">
          <cell r="D302" t="e">
            <v>#REF!</v>
          </cell>
          <cell r="E302" t="e">
            <v>#REF!</v>
          </cell>
          <cell r="F302" t="e">
            <v>#REF!</v>
          </cell>
          <cell r="G302" t="e">
            <v>#REF!</v>
          </cell>
          <cell r="H302" t="e">
            <v>#REF!</v>
          </cell>
          <cell r="I302" t="e">
            <v>#REF!</v>
          </cell>
          <cell r="J302" t="e">
            <v>#REF!</v>
          </cell>
          <cell r="K302" t="e">
            <v>#REF!</v>
          </cell>
          <cell r="L302" t="e">
            <v>#REF!</v>
          </cell>
          <cell r="M302" t="e">
            <v>#REF!</v>
          </cell>
          <cell r="N302" t="e">
            <v>#REF!</v>
          </cell>
          <cell r="O302" t="e">
            <v>#REF!</v>
          </cell>
          <cell r="P302" t="e">
            <v>#REF!</v>
          </cell>
          <cell r="Q302" t="e">
            <v>#REF!</v>
          </cell>
          <cell r="R302" t="e">
            <v>#REF!</v>
          </cell>
        </row>
        <row r="303">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row>
        <row r="304">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row>
        <row r="305">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row>
        <row r="306">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row>
        <row r="332">
          <cell r="C332" t="str">
            <v>1991</v>
          </cell>
          <cell r="D332">
            <v>222.78967152000001</v>
          </cell>
          <cell r="E332">
            <v>202.07023206864</v>
          </cell>
        </row>
        <row r="333">
          <cell r="C333" t="str">
            <v>1992</v>
          </cell>
          <cell r="D333">
            <v>317.11384039999996</v>
          </cell>
          <cell r="E333">
            <v>287.62225324280001</v>
          </cell>
        </row>
        <row r="334">
          <cell r="C334" t="str">
            <v>1993</v>
          </cell>
          <cell r="D334">
            <v>464.54122348000004</v>
          </cell>
          <cell r="E334">
            <v>421.33888969636007</v>
          </cell>
        </row>
        <row r="335">
          <cell r="C335" t="str">
            <v>1994</v>
          </cell>
          <cell r="D335">
            <v>788.2854002800002</v>
          </cell>
          <cell r="E335">
            <v>714.97485805396013</v>
          </cell>
        </row>
        <row r="336">
          <cell r="C336" t="str">
            <v>1995</v>
          </cell>
          <cell r="D336">
            <v>1437.404838312</v>
          </cell>
          <cell r="E336">
            <v>1303.7261883489841</v>
          </cell>
        </row>
        <row r="337">
          <cell r="C337" t="str">
            <v>1996</v>
          </cell>
          <cell r="D337">
            <v>1019.158329551791</v>
          </cell>
          <cell r="E337">
            <v>924.37660490347446</v>
          </cell>
        </row>
        <row r="338">
          <cell r="C338" t="str">
            <v>1997</v>
          </cell>
          <cell r="D338">
            <v>3198.6541140125</v>
          </cell>
          <cell r="E338">
            <v>2915.8930903337946</v>
          </cell>
        </row>
        <row r="339">
          <cell r="C339" t="str">
            <v>1998</v>
          </cell>
          <cell r="D339">
            <v>3104.6790116375</v>
          </cell>
          <cell r="E339">
            <v>2830.2253870087447</v>
          </cell>
        </row>
        <row r="340">
          <cell r="C340">
            <v>0</v>
          </cell>
          <cell r="D340">
            <v>0</v>
          </cell>
          <cell r="E340">
            <v>0</v>
          </cell>
        </row>
        <row r="341">
          <cell r="C341" t="str">
            <v xml:space="preserve">     Total</v>
          </cell>
          <cell r="D341">
            <v>10690.796183273791</v>
          </cell>
          <cell r="E341">
            <v>9725.5474706073182</v>
          </cell>
        </row>
        <row r="342">
          <cell r="C342">
            <v>0</v>
          </cell>
          <cell r="D342">
            <v>0</v>
          </cell>
          <cell r="E342">
            <v>0</v>
          </cell>
        </row>
        <row r="365">
          <cell r="E365">
            <v>11922041.689999999</v>
          </cell>
          <cell r="F365">
            <v>12694779.039999999</v>
          </cell>
          <cell r="G365">
            <v>13456633.050000001</v>
          </cell>
          <cell r="H365">
            <v>14229370.390000001</v>
          </cell>
          <cell r="I365">
            <v>14996093.039999999</v>
          </cell>
          <cell r="J365">
            <v>15763961.75</v>
          </cell>
          <cell r="K365">
            <v>16653546.26</v>
          </cell>
          <cell r="L365">
            <v>18240241.77</v>
          </cell>
          <cell r="M365">
            <v>19826937.280000001</v>
          </cell>
          <cell r="N365">
            <v>21376616.960000001</v>
          </cell>
          <cell r="O365">
            <v>22870053.800000001</v>
          </cell>
        </row>
        <row r="366">
          <cell r="E366">
            <v>19227246.629999999</v>
          </cell>
          <cell r="F366">
            <v>18774650.579999998</v>
          </cell>
          <cell r="G366">
            <v>18140893.010000002</v>
          </cell>
          <cell r="H366">
            <v>17402761.41</v>
          </cell>
          <cell r="I366">
            <v>16582788.550000001</v>
          </cell>
          <cell r="J366">
            <v>15763961.75</v>
          </cell>
          <cell r="K366">
            <v>15066850.75</v>
          </cell>
          <cell r="L366">
            <v>15066850.75</v>
          </cell>
          <cell r="M366">
            <v>15066850.75</v>
          </cell>
          <cell r="N366">
            <v>15066850.75</v>
          </cell>
          <cell r="O366">
            <v>15066850.75</v>
          </cell>
        </row>
        <row r="367">
          <cell r="E367">
            <v>7727806.9100000001</v>
          </cell>
          <cell r="F367">
            <v>9417179.7200000007</v>
          </cell>
          <cell r="G367">
            <v>11003875.23</v>
          </cell>
          <cell r="H367">
            <v>12590570.74</v>
          </cell>
          <cell r="I367">
            <v>14177266.25</v>
          </cell>
          <cell r="J367">
            <v>15763961.75</v>
          </cell>
          <cell r="K367">
            <v>17350657.260000002</v>
          </cell>
          <cell r="L367">
            <v>18937352.77</v>
          </cell>
          <cell r="M367">
            <v>20478366.350000001</v>
          </cell>
          <cell r="N367">
            <v>21960539.43</v>
          </cell>
          <cell r="O367">
            <v>23371872.800000001</v>
          </cell>
        </row>
      </sheetData>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 Org 2003"/>
      <sheetName val="2 - Org 2004"/>
      <sheetName val="3 - Budg Comp by Func Cat"/>
      <sheetName val="3 - 2004 Budg Recap"/>
      <sheetName val="4 - 2004 Budg vs.2003 Budg"/>
      <sheetName val="4 - 2004 Budg vs.2003 YE Proj"/>
      <sheetName val="4 - 2004 Budg vs. 2002 Actual"/>
      <sheetName val="7 - Personnel Inventory"/>
      <sheetName val="7 - EE Trends"/>
      <sheetName val="7 - Overhaul"/>
      <sheetName val="7 - 10 Yr Plan"/>
      <sheetName val="3 - 2004 Budget Recap"/>
      <sheetName val="PP BHE"/>
    </sheetNames>
    <sheetDataSet>
      <sheetData sheetId="0" refreshError="1"/>
      <sheetData sheetId="1" refreshError="1"/>
      <sheetData sheetId="2" refreshError="1"/>
      <sheetData sheetId="3" refreshError="1">
        <row r="5">
          <cell r="A5" t="str">
            <v>2004 Cholla O&amp;M Budget</v>
          </cell>
          <cell r="B5" t="str">
            <v>2004 CHOLLA APS (7901) BUDGET</v>
          </cell>
          <cell r="H5" t="str">
            <v>2004 PCORP Budget</v>
          </cell>
        </row>
        <row r="6">
          <cell r="A6" t="str">
            <v>for PacifiCorp Budget meeting 10/3/2003</v>
          </cell>
        </row>
        <row r="7">
          <cell r="A7" t="str">
            <v>and for APS 2003 LRF rev 4</v>
          </cell>
          <cell r="E7">
            <v>0.62350000000000005</v>
          </cell>
          <cell r="F7" t="str">
            <v>APS</v>
          </cell>
          <cell r="G7" t="str">
            <v>TOTAL</v>
          </cell>
          <cell r="I7">
            <v>0.3765</v>
          </cell>
          <cell r="J7" t="str">
            <v xml:space="preserve">PAC </v>
          </cell>
          <cell r="K7" t="str">
            <v>TOTAL</v>
          </cell>
        </row>
        <row r="8">
          <cell r="A8" t="str">
            <v>(Revised 9/10/03)  -  Rev. 1</v>
          </cell>
          <cell r="B8" t="str">
            <v>UNIT 1</v>
          </cell>
          <cell r="C8" t="str">
            <v>UNIT 2</v>
          </cell>
          <cell r="D8" t="str">
            <v>UNIT 3</v>
          </cell>
          <cell r="E8" t="str">
            <v>COMMON</v>
          </cell>
          <cell r="F8" t="str">
            <v>TOTAL</v>
          </cell>
          <cell r="G8" t="str">
            <v>COMMON</v>
          </cell>
          <cell r="H8" t="str">
            <v>UNIT 4</v>
          </cell>
          <cell r="I8" t="str">
            <v>COMMON</v>
          </cell>
          <cell r="J8" t="str">
            <v>TOTAL</v>
          </cell>
          <cell r="K8" t="str">
            <v>CHOLLA</v>
          </cell>
        </row>
        <row r="9">
          <cell r="A9" t="str">
            <v>PAYROLL</v>
          </cell>
        </row>
        <row r="10">
          <cell r="A10" t="str">
            <v xml:space="preserve">     OPERATIONS</v>
          </cell>
          <cell r="B10">
            <v>1841731.4389673269</v>
          </cell>
          <cell r="C10">
            <v>1721752.3457659213</v>
          </cell>
          <cell r="D10">
            <v>1225227.5243906709</v>
          </cell>
          <cell r="E10">
            <v>713046.03422905935</v>
          </cell>
          <cell r="F10">
            <v>5501757.3433529781</v>
          </cell>
          <cell r="G10">
            <v>1143618.3387795659</v>
          </cell>
          <cell r="H10">
            <v>2298393.8495551683</v>
          </cell>
          <cell r="I10">
            <v>430572.30455050658</v>
          </cell>
          <cell r="J10">
            <v>2728966.1541056749</v>
          </cell>
          <cell r="K10">
            <v>8230723.4974586526</v>
          </cell>
        </row>
        <row r="11">
          <cell r="A11" t="str">
            <v xml:space="preserve">     MAINTENANCE</v>
          </cell>
        </row>
        <row r="12">
          <cell r="A12" t="str">
            <v xml:space="preserve">          Routine</v>
          </cell>
          <cell r="B12">
            <v>1236633.2977124453</v>
          </cell>
          <cell r="C12">
            <v>1798113.5523820273</v>
          </cell>
          <cell r="D12">
            <v>1237889.3281561681</v>
          </cell>
          <cell r="E12">
            <v>3017798.229983021</v>
          </cell>
          <cell r="F12">
            <v>7290434.4082336612</v>
          </cell>
          <cell r="G12">
            <v>4840093.3921139063</v>
          </cell>
          <cell r="H12">
            <v>1866646.8349815118</v>
          </cell>
          <cell r="I12">
            <v>1822295.1621308858</v>
          </cell>
          <cell r="J12">
            <v>3688941.9971123976</v>
          </cell>
          <cell r="K12">
            <v>10979376.405346058</v>
          </cell>
        </row>
        <row r="13">
          <cell r="A13" t="str">
            <v xml:space="preserve">          Capacity Factor Increases</v>
          </cell>
          <cell r="B13">
            <v>0</v>
          </cell>
          <cell r="C13">
            <v>71500</v>
          </cell>
          <cell r="D13">
            <v>71500</v>
          </cell>
          <cell r="E13">
            <v>0</v>
          </cell>
          <cell r="F13">
            <v>143000</v>
          </cell>
          <cell r="G13">
            <v>0</v>
          </cell>
          <cell r="H13">
            <v>0</v>
          </cell>
          <cell r="I13">
            <v>0</v>
          </cell>
          <cell r="J13">
            <v>0</v>
          </cell>
          <cell r="K13">
            <v>143000</v>
          </cell>
        </row>
        <row r="14">
          <cell r="A14" t="str">
            <v xml:space="preserve">          Overhaul</v>
          </cell>
          <cell r="B14">
            <v>130786.96049999999</v>
          </cell>
          <cell r="C14">
            <v>0</v>
          </cell>
          <cell r="D14">
            <v>0</v>
          </cell>
          <cell r="F14">
            <v>130786.96049999999</v>
          </cell>
          <cell r="H14">
            <v>311388</v>
          </cell>
          <cell r="J14">
            <v>311388</v>
          </cell>
          <cell r="K14">
            <v>442174.96049999999</v>
          </cell>
        </row>
        <row r="15">
          <cell r="A15" t="str">
            <v xml:space="preserve">     MAINT TOTAL</v>
          </cell>
          <cell r="B15">
            <v>1367420.2582124453</v>
          </cell>
          <cell r="C15">
            <v>1869613.5523820273</v>
          </cell>
          <cell r="D15">
            <v>1309389.3281561681</v>
          </cell>
          <cell r="E15">
            <v>3017798.229983021</v>
          </cell>
          <cell r="F15">
            <v>7564221.3687336612</v>
          </cell>
          <cell r="G15">
            <v>4840093.3921139063</v>
          </cell>
          <cell r="H15">
            <v>2178034.8349815118</v>
          </cell>
          <cell r="I15">
            <v>1822295.1621308858</v>
          </cell>
          <cell r="J15">
            <v>4000329.9971123976</v>
          </cell>
          <cell r="K15">
            <v>11564551.365846058</v>
          </cell>
        </row>
        <row r="16">
          <cell r="A16" t="str">
            <v>PAYROLL TOTAL</v>
          </cell>
          <cell r="B16">
            <v>3209151.697179772</v>
          </cell>
          <cell r="C16">
            <v>3591365.8981479486</v>
          </cell>
          <cell r="D16">
            <v>2534616.852546839</v>
          </cell>
          <cell r="E16">
            <v>3730844.2642120803</v>
          </cell>
          <cell r="F16">
            <v>13065978.71208664</v>
          </cell>
          <cell r="G16">
            <v>5983711.7308934722</v>
          </cell>
          <cell r="H16">
            <v>4476428.6845366806</v>
          </cell>
          <cell r="I16">
            <v>2252867.4666813924</v>
          </cell>
          <cell r="J16">
            <v>6729296.1512180725</v>
          </cell>
          <cell r="K16">
            <v>19795274.863304712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9701F-BDD5-41A2-9A89-9787C1B9A7B1}">
  <sheetPr>
    <pageSetUpPr fitToPage="1"/>
  </sheetPr>
  <dimension ref="A2:J61"/>
  <sheetViews>
    <sheetView tabSelected="1" view="pageBreakPreview" zoomScale="85" zoomScaleNormal="100" zoomScaleSheetLayoutView="85" workbookViewId="0">
      <selection activeCell="P11" sqref="P11"/>
    </sheetView>
  </sheetViews>
  <sheetFormatPr defaultColWidth="9.140625" defaultRowHeight="12.75" x14ac:dyDescent="0.2"/>
  <cols>
    <col min="1" max="1" width="2.5703125" style="3" customWidth="1"/>
    <col min="2" max="2" width="4.140625" style="3" customWidth="1"/>
    <col min="3" max="3" width="33.7109375" style="3" customWidth="1"/>
    <col min="4" max="4" width="9.85546875" style="3" bestFit="1" customWidth="1"/>
    <col min="5" max="5" width="5.140625" style="3" bestFit="1" customWidth="1"/>
    <col min="6" max="6" width="10.5703125" style="3" bestFit="1" customWidth="1"/>
    <col min="7" max="7" width="8.42578125" style="3" bestFit="1" customWidth="1"/>
    <col min="8" max="8" width="10.7109375" style="3" bestFit="1" customWidth="1"/>
    <col min="9" max="9" width="13.7109375" style="3" bestFit="1" customWidth="1"/>
    <col min="10" max="10" width="6.140625" style="3" bestFit="1" customWidth="1"/>
    <col min="11" max="16384" width="9.140625" style="3"/>
  </cols>
  <sheetData>
    <row r="2" spans="1:10" x14ac:dyDescent="0.2">
      <c r="A2" s="1"/>
      <c r="B2" s="4" t="s">
        <v>44</v>
      </c>
      <c r="C2" s="1"/>
      <c r="D2" s="7"/>
      <c r="E2" s="7"/>
      <c r="F2" s="7"/>
      <c r="G2" s="7"/>
      <c r="H2" s="7"/>
      <c r="I2" s="60" t="s">
        <v>3</v>
      </c>
      <c r="J2" s="8">
        <v>15.3</v>
      </c>
    </row>
    <row r="3" spans="1:10" x14ac:dyDescent="0.2">
      <c r="A3" s="1"/>
      <c r="B3" s="4" t="s">
        <v>53</v>
      </c>
      <c r="C3" s="1"/>
      <c r="D3" s="7"/>
      <c r="E3" s="7"/>
      <c r="F3" s="7"/>
      <c r="G3" s="7"/>
      <c r="H3" s="7"/>
      <c r="I3" s="7"/>
      <c r="J3" s="8"/>
    </row>
    <row r="4" spans="1:10" x14ac:dyDescent="0.2">
      <c r="A4" s="1"/>
      <c r="B4" s="4" t="s">
        <v>55</v>
      </c>
      <c r="C4" s="1"/>
      <c r="D4" s="7"/>
      <c r="E4" s="7"/>
      <c r="F4" s="7"/>
      <c r="G4" s="7"/>
      <c r="H4" s="7"/>
      <c r="I4" s="7"/>
      <c r="J4" s="8"/>
    </row>
    <row r="5" spans="1:10" x14ac:dyDescent="0.2">
      <c r="A5" s="1"/>
      <c r="B5" s="4" t="s">
        <v>0</v>
      </c>
      <c r="C5" s="1"/>
      <c r="D5" s="7"/>
      <c r="E5" s="7"/>
      <c r="F5" s="7"/>
      <c r="G5" s="7"/>
      <c r="H5" s="7"/>
      <c r="I5" s="7"/>
      <c r="J5" s="8"/>
    </row>
    <row r="6" spans="1:10" x14ac:dyDescent="0.2">
      <c r="A6" s="1"/>
      <c r="B6" s="1"/>
      <c r="C6" s="1"/>
      <c r="D6" s="7"/>
      <c r="E6" s="7"/>
      <c r="F6" s="7"/>
      <c r="G6" s="7"/>
      <c r="H6" s="7"/>
      <c r="I6" s="7"/>
      <c r="J6" s="8"/>
    </row>
    <row r="7" spans="1:10" x14ac:dyDescent="0.2">
      <c r="A7" s="1"/>
      <c r="B7" s="1"/>
      <c r="C7" s="1"/>
      <c r="D7" s="7"/>
      <c r="E7" s="7"/>
      <c r="F7" s="7"/>
      <c r="G7" s="7"/>
      <c r="H7" s="7"/>
      <c r="I7" s="7"/>
      <c r="J7" s="8"/>
    </row>
    <row r="8" spans="1:10" x14ac:dyDescent="0.2">
      <c r="A8" s="1"/>
      <c r="B8" s="1"/>
      <c r="C8" s="1"/>
      <c r="D8" s="7"/>
      <c r="E8" s="7"/>
      <c r="F8" s="7" t="s">
        <v>4</v>
      </c>
      <c r="G8" s="7"/>
      <c r="H8" s="7"/>
      <c r="I8" s="30" t="s">
        <v>49</v>
      </c>
      <c r="J8" s="8"/>
    </row>
    <row r="9" spans="1:10" x14ac:dyDescent="0.2">
      <c r="A9" s="1"/>
      <c r="B9" s="1"/>
      <c r="C9" s="1"/>
      <c r="D9" s="9" t="s">
        <v>5</v>
      </c>
      <c r="E9" s="9" t="s">
        <v>54</v>
      </c>
      <c r="F9" s="9" t="s">
        <v>6</v>
      </c>
      <c r="G9" s="9" t="s">
        <v>7</v>
      </c>
      <c r="H9" s="9" t="s">
        <v>8</v>
      </c>
      <c r="I9" s="9" t="s">
        <v>9</v>
      </c>
      <c r="J9" s="10" t="s">
        <v>10</v>
      </c>
    </row>
    <row r="10" spans="1:10" x14ac:dyDescent="0.2">
      <c r="A10" s="2"/>
      <c r="C10" s="2"/>
      <c r="D10" s="11"/>
      <c r="E10" s="11"/>
      <c r="F10" s="11"/>
      <c r="G10" s="11"/>
      <c r="H10" s="11"/>
      <c r="I10" s="12"/>
      <c r="J10" s="8"/>
    </row>
    <row r="11" spans="1:10" x14ac:dyDescent="0.2">
      <c r="A11" s="2"/>
      <c r="B11" s="25" t="s">
        <v>11</v>
      </c>
      <c r="C11" s="2"/>
      <c r="D11" s="11"/>
      <c r="E11" s="11"/>
      <c r="F11" s="11"/>
      <c r="G11" s="11"/>
      <c r="H11" s="11"/>
      <c r="I11" s="12"/>
      <c r="J11" s="8"/>
    </row>
    <row r="12" spans="1:10" x14ac:dyDescent="0.2">
      <c r="A12" s="2"/>
      <c r="B12" s="15" t="s">
        <v>17</v>
      </c>
      <c r="C12" s="6"/>
      <c r="D12" s="14">
        <v>254</v>
      </c>
      <c r="E12" s="14" t="s">
        <v>50</v>
      </c>
      <c r="F12" s="20">
        <f>'15.3.1'!E8</f>
        <v>0</v>
      </c>
      <c r="G12" s="16" t="s">
        <v>1</v>
      </c>
      <c r="H12" s="31" t="s">
        <v>12</v>
      </c>
      <c r="I12" s="32">
        <f>F12</f>
        <v>0</v>
      </c>
      <c r="J12" s="8" t="str">
        <f t="shared" ref="J12:J21" si="0">$J$2&amp;".1"</f>
        <v>15.3.1</v>
      </c>
    </row>
    <row r="13" spans="1:10" x14ac:dyDescent="0.2">
      <c r="B13" s="18"/>
      <c r="C13" s="18"/>
      <c r="D13" s="18"/>
      <c r="E13" s="18"/>
      <c r="F13" s="18"/>
      <c r="G13" s="18"/>
      <c r="H13" s="18"/>
      <c r="I13" s="33"/>
      <c r="J13" s="17"/>
    </row>
    <row r="14" spans="1:10" x14ac:dyDescent="0.2">
      <c r="B14" s="15" t="s">
        <v>28</v>
      </c>
      <c r="C14" s="6"/>
      <c r="D14" s="14">
        <v>254</v>
      </c>
      <c r="E14" s="14" t="s">
        <v>51</v>
      </c>
      <c r="F14" s="20">
        <f>'15.3.1'!E10</f>
        <v>2598391</v>
      </c>
      <c r="G14" s="16" t="s">
        <v>1</v>
      </c>
      <c r="H14" s="31" t="s">
        <v>12</v>
      </c>
      <c r="I14" s="32">
        <f>F14</f>
        <v>2598391</v>
      </c>
      <c r="J14" s="8" t="str">
        <f t="shared" si="0"/>
        <v>15.3.1</v>
      </c>
    </row>
    <row r="15" spans="1:10" s="19" customFormat="1" x14ac:dyDescent="0.2">
      <c r="B15" s="13"/>
      <c r="C15" s="6"/>
      <c r="D15" s="14"/>
      <c r="E15" s="14"/>
      <c r="F15" s="14"/>
      <c r="G15" s="14"/>
      <c r="H15" s="15"/>
      <c r="I15" s="15"/>
    </row>
    <row r="16" spans="1:10" s="19" customFormat="1" x14ac:dyDescent="0.2">
      <c r="B16" s="13" t="s">
        <v>22</v>
      </c>
      <c r="C16" s="6"/>
      <c r="D16" s="14"/>
      <c r="E16" s="14"/>
      <c r="F16" s="14"/>
      <c r="G16" s="14"/>
      <c r="H16" s="15"/>
      <c r="I16" s="15"/>
    </row>
    <row r="17" spans="2:10" s="19" customFormat="1" x14ac:dyDescent="0.2">
      <c r="B17" s="15" t="s">
        <v>16</v>
      </c>
      <c r="C17" s="6"/>
      <c r="D17" s="14">
        <v>190</v>
      </c>
      <c r="E17" s="14" t="s">
        <v>50</v>
      </c>
      <c r="F17" s="20">
        <f>'15.3.1'!E14</f>
        <v>0</v>
      </c>
      <c r="G17" s="16" t="s">
        <v>1</v>
      </c>
      <c r="H17" s="31" t="s">
        <v>12</v>
      </c>
      <c r="I17" s="32">
        <f>F17</f>
        <v>0</v>
      </c>
      <c r="J17" s="8" t="str">
        <f t="shared" si="0"/>
        <v>15.3.1</v>
      </c>
    </row>
    <row r="18" spans="2:10" x14ac:dyDescent="0.2">
      <c r="B18" s="15" t="s">
        <v>29</v>
      </c>
      <c r="C18" s="6"/>
      <c r="D18" s="14">
        <v>190</v>
      </c>
      <c r="E18" s="14" t="s">
        <v>51</v>
      </c>
      <c r="F18" s="20">
        <f>'15.3.1'!E16</f>
        <v>-638856</v>
      </c>
      <c r="G18" s="16" t="s">
        <v>1</v>
      </c>
      <c r="H18" s="31" t="s">
        <v>12</v>
      </c>
      <c r="I18" s="32">
        <f>F18</f>
        <v>-638856</v>
      </c>
      <c r="J18" s="8" t="str">
        <f t="shared" si="0"/>
        <v>15.3.1</v>
      </c>
    </row>
    <row r="19" spans="2:10" x14ac:dyDescent="0.2">
      <c r="B19" s="15" t="s">
        <v>33</v>
      </c>
      <c r="C19" s="6"/>
      <c r="D19" s="14">
        <v>282</v>
      </c>
      <c r="E19" s="14" t="s">
        <v>51</v>
      </c>
      <c r="F19" s="20">
        <f>'15.3.1'!E17</f>
        <v>192862</v>
      </c>
      <c r="G19" s="16" t="s">
        <v>2</v>
      </c>
      <c r="H19" s="41">
        <v>0.22613352113854845</v>
      </c>
      <c r="I19" s="32">
        <f>F19*H19</f>
        <v>43612.563153822732</v>
      </c>
      <c r="J19" s="8" t="str">
        <f t="shared" si="0"/>
        <v>15.3.1</v>
      </c>
    </row>
    <row r="20" spans="2:10" x14ac:dyDescent="0.2">
      <c r="B20" s="18"/>
      <c r="C20" s="18"/>
      <c r="D20" s="18"/>
      <c r="E20" s="18"/>
      <c r="F20" s="18"/>
      <c r="G20" s="18"/>
      <c r="H20" s="18"/>
      <c r="I20" s="18"/>
    </row>
    <row r="21" spans="2:10" x14ac:dyDescent="0.2">
      <c r="B21" s="18" t="s">
        <v>25</v>
      </c>
      <c r="C21" s="18"/>
      <c r="D21" s="16">
        <v>41110</v>
      </c>
      <c r="E21" s="14" t="s">
        <v>51</v>
      </c>
      <c r="F21" s="20">
        <f>'15.3.1'!E33</f>
        <v>0</v>
      </c>
      <c r="G21" s="16" t="s">
        <v>1</v>
      </c>
      <c r="H21" s="16" t="s">
        <v>12</v>
      </c>
      <c r="I21" s="36">
        <f>F21</f>
        <v>0</v>
      </c>
      <c r="J21" s="8" t="str">
        <f t="shared" si="0"/>
        <v>15.3.1</v>
      </c>
    </row>
    <row r="22" spans="2:10" x14ac:dyDescent="0.2">
      <c r="H22" s="18"/>
      <c r="I22" s="18"/>
    </row>
    <row r="23" spans="2:10" x14ac:dyDescent="0.2">
      <c r="H23" s="18"/>
      <c r="I23" s="18"/>
    </row>
    <row r="50" spans="1:10" x14ac:dyDescent="0.2">
      <c r="A50" s="5"/>
    </row>
    <row r="51" spans="1:10" ht="13.5" thickBot="1" x14ac:dyDescent="0.25">
      <c r="B51" s="5" t="s">
        <v>13</v>
      </c>
    </row>
    <row r="52" spans="1:10" ht="12.75" customHeight="1" x14ac:dyDescent="0.2">
      <c r="A52" s="59"/>
      <c r="B52" s="61" t="s">
        <v>57</v>
      </c>
      <c r="C52" s="61"/>
      <c r="D52" s="61"/>
      <c r="E52" s="61"/>
      <c r="F52" s="61"/>
      <c r="G52" s="61"/>
      <c r="H52" s="61"/>
      <c r="I52" s="61"/>
      <c r="J52" s="62"/>
    </row>
    <row r="53" spans="1:10" ht="15" customHeight="1" x14ac:dyDescent="0.2">
      <c r="A53" s="57"/>
      <c r="B53" s="63"/>
      <c r="C53" s="63"/>
      <c r="D53" s="63"/>
      <c r="E53" s="63"/>
      <c r="F53" s="63"/>
      <c r="G53" s="63"/>
      <c r="H53" s="63"/>
      <c r="I53" s="63"/>
      <c r="J53" s="64"/>
    </row>
    <row r="54" spans="1:10" ht="15" customHeight="1" x14ac:dyDescent="0.2">
      <c r="A54" s="57"/>
      <c r="B54" s="63"/>
      <c r="C54" s="63"/>
      <c r="D54" s="63"/>
      <c r="E54" s="63"/>
      <c r="F54" s="63"/>
      <c r="G54" s="63"/>
      <c r="H54" s="63"/>
      <c r="I54" s="63"/>
      <c r="J54" s="64"/>
    </row>
    <row r="55" spans="1:10" ht="15" customHeight="1" x14ac:dyDescent="0.2">
      <c r="A55" s="57"/>
      <c r="B55" s="63"/>
      <c r="C55" s="63"/>
      <c r="D55" s="63"/>
      <c r="E55" s="63"/>
      <c r="F55" s="63"/>
      <c r="G55" s="63"/>
      <c r="H55" s="63"/>
      <c r="I55" s="63"/>
      <c r="J55" s="64"/>
    </row>
    <row r="56" spans="1:10" ht="15" customHeight="1" x14ac:dyDescent="0.2">
      <c r="A56" s="57"/>
      <c r="B56" s="63"/>
      <c r="C56" s="63"/>
      <c r="D56" s="63"/>
      <c r="E56" s="63"/>
      <c r="F56" s="63"/>
      <c r="G56" s="63"/>
      <c r="H56" s="63"/>
      <c r="I56" s="63"/>
      <c r="J56" s="64"/>
    </row>
    <row r="57" spans="1:10" ht="15" customHeight="1" x14ac:dyDescent="0.2">
      <c r="A57" s="57"/>
      <c r="B57" s="63"/>
      <c r="C57" s="63"/>
      <c r="D57" s="63"/>
      <c r="E57" s="63"/>
      <c r="F57" s="63"/>
      <c r="G57" s="63"/>
      <c r="H57" s="63"/>
      <c r="I57" s="63"/>
      <c r="J57" s="64"/>
    </row>
    <row r="58" spans="1:10" ht="15" customHeight="1" x14ac:dyDescent="0.2">
      <c r="A58" s="57"/>
      <c r="B58" s="63"/>
      <c r="C58" s="63"/>
      <c r="D58" s="63"/>
      <c r="E58" s="63"/>
      <c r="F58" s="63"/>
      <c r="G58" s="63"/>
      <c r="H58" s="63"/>
      <c r="I58" s="63"/>
      <c r="J58" s="64"/>
    </row>
    <row r="59" spans="1:10" ht="15" customHeight="1" x14ac:dyDescent="0.2">
      <c r="A59" s="57"/>
      <c r="B59" s="63"/>
      <c r="C59" s="63"/>
      <c r="D59" s="63"/>
      <c r="E59" s="63"/>
      <c r="F59" s="63"/>
      <c r="G59" s="63"/>
      <c r="H59" s="63"/>
      <c r="I59" s="63"/>
      <c r="J59" s="64"/>
    </row>
    <row r="60" spans="1:10" ht="15" customHeight="1" x14ac:dyDescent="0.2">
      <c r="A60" s="57"/>
      <c r="B60" s="63"/>
      <c r="C60" s="63"/>
      <c r="D60" s="63"/>
      <c r="E60" s="63"/>
      <c r="F60" s="63"/>
      <c r="G60" s="63"/>
      <c r="H60" s="63"/>
      <c r="I60" s="63"/>
      <c r="J60" s="64"/>
    </row>
    <row r="61" spans="1:10" ht="15.75" customHeight="1" thickBot="1" x14ac:dyDescent="0.25">
      <c r="A61" s="58"/>
      <c r="B61" s="65"/>
      <c r="C61" s="65"/>
      <c r="D61" s="65"/>
      <c r="E61" s="65"/>
      <c r="F61" s="65"/>
      <c r="G61" s="65"/>
      <c r="H61" s="65"/>
      <c r="I61" s="65"/>
      <c r="J61" s="66"/>
    </row>
  </sheetData>
  <mergeCells count="1">
    <mergeCell ref="B52:J61"/>
  </mergeCells>
  <conditionalFormatting sqref="J2:J3">
    <cfRule type="cellIs" dxfId="4" priority="17" stopIfTrue="1" operator="equal">
      <formula>"x.x"</formula>
    </cfRule>
  </conditionalFormatting>
  <conditionalFormatting sqref="B17:B19">
    <cfRule type="cellIs" dxfId="3" priority="16" stopIfTrue="1" operator="equal">
      <formula>"Title"</formula>
    </cfRule>
  </conditionalFormatting>
  <conditionalFormatting sqref="B15:B16 B11">
    <cfRule type="cellIs" dxfId="2" priority="15" stopIfTrue="1" operator="equal">
      <formula>"Adjustment to Income/Expense/Rate Base:"</formula>
    </cfRule>
  </conditionalFormatting>
  <conditionalFormatting sqref="B12">
    <cfRule type="cellIs" dxfId="1" priority="10" stopIfTrue="1" operator="equal">
      <formula>"Title"</formula>
    </cfRule>
  </conditionalFormatting>
  <conditionalFormatting sqref="B14">
    <cfRule type="cellIs" dxfId="0" priority="1" stopIfTrue="1" operator="equal">
      <formula>"Title"</formula>
    </cfRule>
  </conditionalFormatting>
  <pageMargins left="0.7" right="0.7" top="0.75" bottom="0.75" header="0.3" footer="0.3"/>
  <pageSetup scale="86"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0D344-59EB-461D-A6D1-F769B5CED0E9}">
  <sheetPr>
    <pageSetUpPr fitToPage="1"/>
  </sheetPr>
  <dimension ref="A1:F40"/>
  <sheetViews>
    <sheetView view="pageBreakPreview" zoomScale="90" zoomScaleNormal="100" zoomScaleSheetLayoutView="90" workbookViewId="0">
      <selection activeCell="I37" sqref="I37"/>
    </sheetView>
  </sheetViews>
  <sheetFormatPr defaultColWidth="9.140625" defaultRowHeight="12.75" x14ac:dyDescent="0.2"/>
  <cols>
    <col min="1" max="1" width="34.28515625" style="3" customWidth="1"/>
    <col min="2" max="2" width="10.140625" style="3" customWidth="1"/>
    <col min="3" max="4" width="21.7109375" style="3" customWidth="1"/>
    <col min="5" max="5" width="13.140625" style="3" customWidth="1"/>
    <col min="6" max="6" width="10.28515625" style="53" customWidth="1"/>
    <col min="7" max="16384" width="9.140625" style="3"/>
  </cols>
  <sheetData>
    <row r="1" spans="1:6" x14ac:dyDescent="0.2">
      <c r="A1" s="5" t="s">
        <v>44</v>
      </c>
      <c r="D1" s="42"/>
      <c r="E1" s="17"/>
    </row>
    <row r="2" spans="1:6" x14ac:dyDescent="0.2">
      <c r="A2" s="4" t="s">
        <v>53</v>
      </c>
    </row>
    <row r="3" spans="1:6" x14ac:dyDescent="0.2">
      <c r="A3" s="5" t="str">
        <f>'15.3'!B4</f>
        <v>Removal of TCJA Balances Adjustment - Year 2</v>
      </c>
    </row>
    <row r="4" spans="1:6" x14ac:dyDescent="0.2">
      <c r="A4" s="5"/>
    </row>
    <row r="5" spans="1:6" x14ac:dyDescent="0.2">
      <c r="B5" s="17"/>
    </row>
    <row r="6" spans="1:6" x14ac:dyDescent="0.2">
      <c r="B6" s="26"/>
      <c r="C6" s="26"/>
      <c r="D6" s="26"/>
      <c r="F6" s="54"/>
    </row>
    <row r="7" spans="1:6" x14ac:dyDescent="0.2">
      <c r="A7" s="21" t="s">
        <v>18</v>
      </c>
      <c r="B7" s="22" t="s">
        <v>14</v>
      </c>
      <c r="C7" s="39" t="s">
        <v>35</v>
      </c>
      <c r="D7" s="39" t="s">
        <v>46</v>
      </c>
      <c r="E7" s="22" t="s">
        <v>15</v>
      </c>
      <c r="F7" s="55" t="s">
        <v>19</v>
      </c>
    </row>
    <row r="8" spans="1:6" x14ac:dyDescent="0.2">
      <c r="A8" s="18" t="s">
        <v>21</v>
      </c>
      <c r="B8" s="16" t="s">
        <v>34</v>
      </c>
      <c r="C8" s="23">
        <v>0</v>
      </c>
      <c r="D8" s="23">
        <v>0</v>
      </c>
      <c r="E8" s="24">
        <f>D8-C8</f>
        <v>0</v>
      </c>
      <c r="F8" s="40">
        <v>15.3</v>
      </c>
    </row>
    <row r="9" spans="1:6" x14ac:dyDescent="0.2">
      <c r="A9" s="18"/>
      <c r="B9" s="16"/>
      <c r="C9" s="18"/>
      <c r="D9" s="18"/>
      <c r="E9" s="18"/>
      <c r="F9" s="56"/>
    </row>
    <row r="10" spans="1:6" x14ac:dyDescent="0.2">
      <c r="A10" s="18" t="s">
        <v>23</v>
      </c>
      <c r="B10" s="16" t="s">
        <v>34</v>
      </c>
      <c r="C10" s="23">
        <v>-67621566</v>
      </c>
      <c r="D10" s="23">
        <v>-65023175</v>
      </c>
      <c r="E10" s="24">
        <f>D10-C10</f>
        <v>2598391</v>
      </c>
      <c r="F10" s="40">
        <v>15.3</v>
      </c>
    </row>
    <row r="11" spans="1:6" x14ac:dyDescent="0.2">
      <c r="B11" s="17"/>
      <c r="F11" s="56"/>
    </row>
    <row r="12" spans="1:6" ht="13.5" thickBot="1" x14ac:dyDescent="0.25">
      <c r="A12" s="27" t="s">
        <v>30</v>
      </c>
      <c r="B12" s="43"/>
      <c r="C12" s="29">
        <f>C8+C10</f>
        <v>-67621566</v>
      </c>
      <c r="D12" s="29">
        <f>D8+D10</f>
        <v>-65023175</v>
      </c>
      <c r="E12" s="29">
        <f>E8+E10</f>
        <v>2598391</v>
      </c>
      <c r="F12" s="40"/>
    </row>
    <row r="13" spans="1:6" ht="13.5" thickTop="1" x14ac:dyDescent="0.2">
      <c r="A13" s="37"/>
      <c r="B13" s="44"/>
      <c r="C13" s="34"/>
      <c r="D13" s="34"/>
      <c r="E13" s="34"/>
      <c r="F13" s="40"/>
    </row>
    <row r="14" spans="1:6" x14ac:dyDescent="0.2">
      <c r="A14" s="18" t="s">
        <v>20</v>
      </c>
      <c r="B14" s="16" t="s">
        <v>36</v>
      </c>
      <c r="C14" s="23">
        <v>0</v>
      </c>
      <c r="D14" s="23">
        <v>0</v>
      </c>
      <c r="E14" s="24">
        <f>D14-C14</f>
        <v>0</v>
      </c>
      <c r="F14" s="40" t="s">
        <v>48</v>
      </c>
    </row>
    <row r="15" spans="1:6" x14ac:dyDescent="0.2">
      <c r="A15" s="18"/>
      <c r="B15" s="45"/>
      <c r="C15" s="34"/>
      <c r="D15" s="34"/>
      <c r="E15" s="34"/>
      <c r="F15" s="56"/>
    </row>
    <row r="16" spans="1:6" x14ac:dyDescent="0.2">
      <c r="A16" s="18" t="s">
        <v>24</v>
      </c>
      <c r="B16" s="16" t="s">
        <v>36</v>
      </c>
      <c r="C16" s="23">
        <v>16625844</v>
      </c>
      <c r="D16" s="23">
        <v>15986988</v>
      </c>
      <c r="E16" s="24">
        <f>D16-C16</f>
        <v>-638856</v>
      </c>
      <c r="F16" s="40">
        <v>15.3</v>
      </c>
    </row>
    <row r="17" spans="1:6" x14ac:dyDescent="0.2">
      <c r="A17" s="18" t="s">
        <v>32</v>
      </c>
      <c r="B17" s="16" t="s">
        <v>47</v>
      </c>
      <c r="C17" s="23">
        <v>-1487791</v>
      </c>
      <c r="D17" s="23">
        <v>-1294929</v>
      </c>
      <c r="E17" s="24">
        <f>D17-C17</f>
        <v>192862</v>
      </c>
      <c r="F17" s="40">
        <v>15.3</v>
      </c>
    </row>
    <row r="18" spans="1:6" x14ac:dyDescent="0.2">
      <c r="A18" s="18"/>
      <c r="B18" s="16"/>
      <c r="C18" s="23"/>
      <c r="D18" s="23"/>
      <c r="E18" s="24"/>
      <c r="F18" s="56"/>
    </row>
    <row r="19" spans="1:6" ht="13.5" thickBot="1" x14ac:dyDescent="0.25">
      <c r="A19" s="28" t="s">
        <v>42</v>
      </c>
      <c r="B19" s="43"/>
      <c r="C19" s="29">
        <f>C14+C16+C17</f>
        <v>15138053</v>
      </c>
      <c r="D19" s="29">
        <f>D14+D16+D17</f>
        <v>14692059</v>
      </c>
      <c r="E19" s="29">
        <f>E14+E16+E17</f>
        <v>-445994</v>
      </c>
      <c r="F19" s="40"/>
    </row>
    <row r="20" spans="1:6" ht="13.5" thickTop="1" x14ac:dyDescent="0.2">
      <c r="A20" s="18"/>
      <c r="B20" s="18"/>
      <c r="C20" s="23"/>
      <c r="D20" s="23"/>
      <c r="E20" s="24"/>
      <c r="F20" s="56"/>
    </row>
    <row r="21" spans="1:6" x14ac:dyDescent="0.2">
      <c r="A21" s="18"/>
      <c r="B21" s="18"/>
      <c r="C21" s="23"/>
      <c r="D21" s="23"/>
      <c r="E21" s="24"/>
      <c r="F21" s="56"/>
    </row>
    <row r="23" spans="1:6" x14ac:dyDescent="0.2">
      <c r="A23" s="21" t="s">
        <v>25</v>
      </c>
      <c r="B23" s="46"/>
      <c r="C23" s="38" t="s">
        <v>31</v>
      </c>
      <c r="D23" s="38" t="s">
        <v>45</v>
      </c>
      <c r="E23" s="22" t="s">
        <v>15</v>
      </c>
    </row>
    <row r="24" spans="1:6" x14ac:dyDescent="0.2">
      <c r="A24" s="3" t="s">
        <v>37</v>
      </c>
      <c r="C24" s="23">
        <v>0</v>
      </c>
      <c r="D24" s="23">
        <v>0</v>
      </c>
      <c r="E24" s="23">
        <f>D24-C24</f>
        <v>0</v>
      </c>
    </row>
    <row r="25" spans="1:6" x14ac:dyDescent="0.2">
      <c r="A25" s="3" t="s">
        <v>38</v>
      </c>
      <c r="C25" s="23">
        <v>0</v>
      </c>
      <c r="D25" s="23">
        <v>0</v>
      </c>
      <c r="E25" s="23">
        <f>D25-C25</f>
        <v>0</v>
      </c>
    </row>
    <row r="26" spans="1:6" x14ac:dyDescent="0.2">
      <c r="A26" s="3" t="s">
        <v>39</v>
      </c>
      <c r="C26" s="23">
        <v>0</v>
      </c>
      <c r="D26" s="23">
        <v>0</v>
      </c>
      <c r="E26" s="23">
        <f>D26-C26</f>
        <v>0</v>
      </c>
    </row>
    <row r="27" spans="1:6" x14ac:dyDescent="0.2">
      <c r="A27" s="48" t="s">
        <v>43</v>
      </c>
      <c r="B27" s="48"/>
      <c r="C27" s="35">
        <f>SUM(C24:C26)</f>
        <v>0</v>
      </c>
      <c r="D27" s="35">
        <f>SUM(D24:D26)</f>
        <v>0</v>
      </c>
      <c r="E27" s="35">
        <f>SUM(E24:E26)</f>
        <v>0</v>
      </c>
    </row>
    <row r="28" spans="1:6" x14ac:dyDescent="0.2">
      <c r="C28" s="47"/>
    </row>
    <row r="29" spans="1:6" x14ac:dyDescent="0.2">
      <c r="A29" s="3" t="s">
        <v>40</v>
      </c>
      <c r="C29" s="23">
        <v>-1959535.47</v>
      </c>
      <c r="D29" s="23">
        <v>-1959535.47</v>
      </c>
      <c r="E29" s="23">
        <f>D29-C29</f>
        <v>0</v>
      </c>
    </row>
    <row r="30" spans="1:6" x14ac:dyDescent="0.2">
      <c r="A30" s="3" t="s">
        <v>41</v>
      </c>
      <c r="C30" s="23">
        <v>-28154.503931051739</v>
      </c>
      <c r="D30" s="23">
        <v>-28154.503931051739</v>
      </c>
      <c r="E30" s="23">
        <f>D30-C30</f>
        <v>0</v>
      </c>
    </row>
    <row r="31" spans="1:6" x14ac:dyDescent="0.2">
      <c r="A31" s="48" t="s">
        <v>26</v>
      </c>
      <c r="B31" s="48"/>
      <c r="C31" s="49">
        <f>SUM(C29:C30)</f>
        <v>-1987689.9739310518</v>
      </c>
      <c r="D31" s="49">
        <f>SUM(D29:D30)</f>
        <v>-1987689.9739310518</v>
      </c>
      <c r="E31" s="49">
        <f>SUM(E29:E30)</f>
        <v>0</v>
      </c>
    </row>
    <row r="33" spans="1:6" ht="13.5" thickBot="1" x14ac:dyDescent="0.25">
      <c r="A33" s="27" t="s">
        <v>27</v>
      </c>
      <c r="B33" s="52" t="s">
        <v>52</v>
      </c>
      <c r="C33" s="50">
        <f>SUM(C27,C31)</f>
        <v>-1987689.9739310518</v>
      </c>
      <c r="D33" s="50">
        <f>SUM(D27,D31)</f>
        <v>-1987689.9739310518</v>
      </c>
      <c r="E33" s="51">
        <f>SUM(E27,E31)</f>
        <v>0</v>
      </c>
      <c r="F33" s="40">
        <v>15.3</v>
      </c>
    </row>
    <row r="34" spans="1:6" ht="13.5" thickTop="1" x14ac:dyDescent="0.2"/>
    <row r="36" spans="1:6" x14ac:dyDescent="0.2">
      <c r="A36" s="67" t="s">
        <v>56</v>
      </c>
      <c r="B36" s="68"/>
      <c r="C36" s="68"/>
      <c r="D36" s="68"/>
      <c r="E36" s="69"/>
    </row>
    <row r="37" spans="1:6" x14ac:dyDescent="0.2">
      <c r="A37" s="70"/>
      <c r="B37" s="71"/>
      <c r="C37" s="71"/>
      <c r="D37" s="71"/>
      <c r="E37" s="72"/>
    </row>
    <row r="38" spans="1:6" x14ac:dyDescent="0.2">
      <c r="A38" s="70"/>
      <c r="B38" s="71"/>
      <c r="C38" s="71"/>
      <c r="D38" s="71"/>
      <c r="E38" s="72"/>
    </row>
    <row r="39" spans="1:6" x14ac:dyDescent="0.2">
      <c r="A39" s="70"/>
      <c r="B39" s="71"/>
      <c r="C39" s="71"/>
      <c r="D39" s="71"/>
      <c r="E39" s="72"/>
    </row>
    <row r="40" spans="1:6" x14ac:dyDescent="0.2">
      <c r="A40" s="73"/>
      <c r="B40" s="74"/>
      <c r="C40" s="74"/>
      <c r="D40" s="74"/>
      <c r="E40" s="75"/>
    </row>
  </sheetData>
  <mergeCells count="1">
    <mergeCell ref="A36:E40"/>
  </mergeCells>
  <pageMargins left="0.7" right="0.7" top="0.75" bottom="0.75" header="0.3" footer="0.3"/>
  <pageSetup scale="81" orientation="portrait" r:id="rId1"/>
  <headerFooter>
    <oddHeader>&amp;R&amp;"Arial,Regular"&amp;10Page 15.3.1</oddHead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BBE4A470-2A85-40A4-96B4-21C568093C4D}"/>
</file>

<file path=customXml/itemProps2.xml><?xml version="1.0" encoding="utf-8"?>
<ds:datastoreItem xmlns:ds="http://schemas.openxmlformats.org/officeDocument/2006/customXml" ds:itemID="{08CC502D-2EC6-4BF5-A1A1-231296868769}"/>
</file>

<file path=customXml/itemProps3.xml><?xml version="1.0" encoding="utf-8"?>
<ds:datastoreItem xmlns:ds="http://schemas.openxmlformats.org/officeDocument/2006/customXml" ds:itemID="{89B6FADA-B2EF-4483-9651-A2DB7A607255}"/>
</file>

<file path=customXml/itemProps4.xml><?xml version="1.0" encoding="utf-8"?>
<ds:datastoreItem xmlns:ds="http://schemas.openxmlformats.org/officeDocument/2006/customXml" ds:itemID="{AFA405CF-1346-460B-AA2D-987A1F5D80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15.3</vt:lpstr>
      <vt:lpstr>15.3.1</vt:lpstr>
      <vt:lpstr>'15.3'!Print_Area</vt:lpstr>
      <vt:lpstr>'15.3.1'!Print_Area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2023-03-02T17:12:32Z</dcterms:created>
  <dcterms:modified xsi:type="dcterms:W3CDTF">2023-03-09T22:42:21Z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