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2019WA/Compliance filing/Work Papers_Filed/"/>
    </mc:Choice>
  </mc:AlternateContent>
  <bookViews>
    <workbookView xWindow="0" yWindow="0" windowWidth="20160" windowHeight="8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6" i="1"/>
</calcChain>
</file>

<file path=xl/sharedStrings.xml><?xml version="1.0" encoding="utf-8"?>
<sst xmlns="http://schemas.openxmlformats.org/spreadsheetml/2006/main" count="104" uniqueCount="58">
  <si>
    <t>NW Natural</t>
  </si>
  <si>
    <t>UG - 181053 Compliance Filing</t>
  </si>
  <si>
    <t>Schedule</t>
  </si>
  <si>
    <t>Block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</si>
  <si>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</si>
  <si>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</si>
  <si>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</si>
  <si>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</si>
  <si>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</si>
  <si>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</si>
  <si>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</si>
  <si>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</si>
  <si>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</si>
  <si>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 Firm Trans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</si>
  <si>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</si>
  <si>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</si>
  <si>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</si>
  <si>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</si>
  <si>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</si>
  <si>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</si>
  <si>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</si>
  <si>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</si>
  <si>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42C Firm Trans</t>
  </si>
  <si>
    <t>42I Firm Trans</t>
  </si>
  <si>
    <t>42C Interr Sales</t>
  </si>
  <si>
    <t>42I Interr Sales</t>
  </si>
  <si>
    <t>42 Inter Trans</t>
  </si>
  <si>
    <t>43 Firm Trans</t>
  </si>
  <si>
    <t>43 Interr Trans</t>
  </si>
  <si>
    <t>Remove WACOG</t>
  </si>
  <si>
    <t>Remove Demand</t>
  </si>
  <si>
    <t>Remove Temps</t>
  </si>
  <si>
    <t>Current Base Rate</t>
  </si>
  <si>
    <t>WA GRC Base Rate Change</t>
  </si>
  <si>
    <t>Plant EDIT Amortization</t>
  </si>
  <si>
    <t>Proposed Base Rate</t>
  </si>
  <si>
    <t>Interim Period Tax Deferral Amort.</t>
  </si>
  <si>
    <t>Add WACOG</t>
  </si>
  <si>
    <t>Add Demand</t>
  </si>
  <si>
    <t>Add Temps</t>
  </si>
  <si>
    <t>Remove PGA EE</t>
  </si>
  <si>
    <t>Rate Increment Walk</t>
  </si>
  <si>
    <t>Difference</t>
  </si>
  <si>
    <t>Check</t>
  </si>
  <si>
    <t>Current Billing Rate (11/1/18)</t>
  </si>
  <si>
    <t>Proposed Tariff Rates (11/1/19)</t>
  </si>
  <si>
    <t>2018-2019 PGA Filing [1]</t>
  </si>
  <si>
    <t>UG - 181053 Rate Case [2]</t>
  </si>
  <si>
    <t>Compliance Filing Tariff Rates [2]</t>
  </si>
  <si>
    <t>Historical EE Amortization [3][4]</t>
  </si>
  <si>
    <t>2019-20 PGA [5]</t>
  </si>
  <si>
    <t>Future EE Increment [4][6]</t>
  </si>
  <si>
    <t>[1] See 2018-19 PGA Work Paper - "UG-181053-NWN-Cply-WP2-10-28-2019.xlsx"</t>
  </si>
  <si>
    <t>[2] See Compliance Filing Work Paper - "UG-181053-NWN-Cply-WP3-10-28-2019.xlsx"</t>
  </si>
  <si>
    <t>[3] See Historical EE Amortization Calculation - "UG-181053-NWN-Cply-WP4-10-28-2019.xlsx"</t>
  </si>
  <si>
    <t>[4] See historical and forecasted energy efficiency per therm increment calculations "UG-181053-NWN-Cply-WP5-10-28-2019.xlsx"</t>
  </si>
  <si>
    <t>[5] See 2019-20 PGA Work Paper - "UG-181053-NWN-Cply-WP6-10-28-2019.xlsx"</t>
  </si>
  <si>
    <t>[6] See forecast breakdown of forward looking energy efficiency for 2019-20 PGA year - "UG-181053-NWN-Cply-WP7-10-28-2019.xlsx"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</si>
</sst>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\(0.00\)"/>
    <numFmt numFmtId="165" formatCode="#,##0.00000_);\(#,##0.00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showGridLines="0" tabSelected="1" topLeftCell="A54" zoomScaleNormal="100" workbookViewId="0">
      <selection activeCell="B80" sqref="B80"/>
    </sheetView>
  </sheetViews>
  <sheetFormatPr defaultRowHeight="14.4" x14ac:dyDescent="0.3"/>
  <cols>
    <col min="1" max="1" width="25.21875" bestFit="1" customWidth="1"/>
    <col min="3" max="7" width="14.21875" style="1" customWidth="1"/>
    <col min="8" max="8" width="5.44140625" style="1" customWidth="1"/>
    <col min="9" max="12" width="14.21875" style="1" customWidth="1"/>
    <col min="13" max="13" width="14.33203125" style="1" customWidth="1"/>
    <col min="14" max="14" width="5.109375" style="13" customWidth="1"/>
    <col min="15" max="17" width="14.33203125" style="1" customWidth="1"/>
    <col min="18" max="20" width="14.33203125" customWidth="1"/>
    <col min="21" max="21" width="5.33203125" customWidth="1"/>
    <col min="22" max="22" width="16.5546875" customWidth="1"/>
  </cols>
  <sheetData>
    <row r="1" spans="1:23" x14ac:dyDescent="0.3">
      <c r="A1" s="14" t="s">
        <v>0</v>
      </c>
    </row>
    <row r="2" spans="1:23" x14ac:dyDescent="0.3">
      <c r="A2" s="14" t="s">
        <v>1</v>
      </c>
    </row>
    <row r="3" spans="1:23" x14ac:dyDescent="0.3">
      <c r="A3" s="14" t="s">
        <v>41</v>
      </c>
    </row>
    <row r="4" spans="1:23" ht="15" thickBot="1" x14ac:dyDescent="0.35">
      <c r="C4" s="21" t="s">
        <v>46</v>
      </c>
      <c r="D4" s="21"/>
      <c r="E4" s="21"/>
      <c r="F4" s="21"/>
      <c r="G4" s="21"/>
      <c r="H4" s="10"/>
      <c r="I4" s="21" t="s">
        <v>47</v>
      </c>
      <c r="J4" s="21"/>
      <c r="K4" s="21"/>
      <c r="L4" s="21"/>
      <c r="M4" s="21"/>
      <c r="N4" s="10"/>
      <c r="O4" s="21" t="s">
        <v>50</v>
      </c>
      <c r="P4" s="21"/>
      <c r="Q4" s="21"/>
      <c r="R4" s="21"/>
      <c r="S4" s="21"/>
      <c r="V4" s="21" t="s">
        <v>43</v>
      </c>
      <c r="W4" s="21"/>
    </row>
    <row r="5" spans="1:23" ht="43.95" customHeight="1" thickBot="1" x14ac:dyDescent="0.35">
      <c r="A5" s="2" t="s">
        <v>2</v>
      </c>
      <c r="B5" s="2" t="s">
        <v>3</v>
      </c>
      <c r="C5" s="2" t="s">
        <v>44</v>
      </c>
      <c r="D5" s="2" t="s">
        <v>29</v>
      </c>
      <c r="E5" s="2" t="s">
        <v>30</v>
      </c>
      <c r="F5" s="2" t="s">
        <v>31</v>
      </c>
      <c r="G5" s="2" t="s">
        <v>32</v>
      </c>
      <c r="H5" s="11"/>
      <c r="I5" s="2" t="s">
        <v>33</v>
      </c>
      <c r="J5" s="2" t="s">
        <v>34</v>
      </c>
      <c r="K5" s="2" t="s">
        <v>35</v>
      </c>
      <c r="L5" s="2" t="s">
        <v>36</v>
      </c>
      <c r="M5" s="2" t="s">
        <v>49</v>
      </c>
      <c r="N5" s="11"/>
      <c r="O5" s="2" t="s">
        <v>51</v>
      </c>
      <c r="P5" s="2" t="s">
        <v>37</v>
      </c>
      <c r="Q5" s="2" t="s">
        <v>38</v>
      </c>
      <c r="R5" s="2" t="s">
        <v>39</v>
      </c>
      <c r="S5" s="2" t="s">
        <v>40</v>
      </c>
      <c r="T5" s="12" t="s">
        <v>45</v>
      </c>
      <c r="V5" s="15" t="s">
        <v>48</v>
      </c>
      <c r="W5" s="15" t="s">
        <v>42</v>
      </c>
    </row>
    <row r="6" spans="1:23" x14ac:dyDescent="0.3">
      <c r="A6" s="3" t="s">
        <v>4</v>
      </c>
      <c r="B6" s="4"/>
      <c r="C6" s="16">
        <v>1.02918</v>
      </c>
      <c r="D6" s="16">
        <v>0.22356000000000001</v>
      </c>
      <c r="E6" s="16">
        <v>0.1113</v>
      </c>
      <c r="F6" s="19">
        <v>9.8399999999999876E-3</v>
      </c>
      <c r="G6" s="19">
        <f>C6-D6-E6-F6</f>
        <v>0.68448000000000009</v>
      </c>
      <c r="H6" s="20"/>
      <c r="I6" s="19">
        <v>3.4299999999999999E-3</v>
      </c>
      <c r="J6" s="16">
        <v>-1.1379999999999999E-2</v>
      </c>
      <c r="K6" s="16">
        <f>G6+I6+J6</f>
        <v>0.67653000000000019</v>
      </c>
      <c r="L6" s="16">
        <v>-4.7199999999999999E-2</v>
      </c>
      <c r="M6" s="16">
        <v>3.4020000000000002E-2</v>
      </c>
      <c r="N6" s="17"/>
      <c r="O6" s="16">
        <v>5.7979999999999997E-2</v>
      </c>
      <c r="P6" s="16">
        <v>0.20291000000000001</v>
      </c>
      <c r="Q6" s="16">
        <v>0.1109</v>
      </c>
      <c r="R6" s="16">
        <v>8.183E-2</v>
      </c>
      <c r="S6" s="16">
        <v>6.8110000000000004E-2</v>
      </c>
      <c r="T6" s="16">
        <f>K6+L6+M6+O6+P6+Q6+R6-S6</f>
        <v>1.0488600000000003</v>
      </c>
      <c r="V6" s="16">
        <v>1.0488600000000001</v>
      </c>
      <c r="W6" s="16">
        <f>T6-V6</f>
        <v>0</v>
      </c>
    </row>
    <row r="7" spans="1:23" x14ac:dyDescent="0.3">
      <c r="A7" s="3" t="s">
        <v>5</v>
      </c>
      <c r="B7" s="4"/>
      <c r="C7" s="16">
        <v>1.0187299999999997</v>
      </c>
      <c r="D7" s="16">
        <v>0.22356000000000001</v>
      </c>
      <c r="E7" s="16">
        <v>0.1113</v>
      </c>
      <c r="F7" s="19">
        <v>-1.9999999999999879E-4</v>
      </c>
      <c r="G7" s="19">
        <f t="shared" ref="G7:G65" si="0">C7-D7-E7-F7</f>
        <v>0.68406999999999973</v>
      </c>
      <c r="H7" s="20"/>
      <c r="I7" s="19">
        <v>5.6840000000000002E-2</v>
      </c>
      <c r="J7" s="16">
        <v>-9.4199999999999996E-3</v>
      </c>
      <c r="K7" s="16">
        <f t="shared" ref="K7:K65" si="1">G7+I7+J7</f>
        <v>0.73148999999999975</v>
      </c>
      <c r="L7" s="16">
        <v>-3.909E-2</v>
      </c>
      <c r="M7" s="16">
        <v>2.8139999999999998E-2</v>
      </c>
      <c r="N7" s="17"/>
      <c r="O7" s="16">
        <v>4.7940000000000003E-2</v>
      </c>
      <c r="P7" s="16">
        <v>0.20291000000000001</v>
      </c>
      <c r="Q7" s="16">
        <v>0.1109</v>
      </c>
      <c r="R7" s="16">
        <v>6.8720000000000003E-2</v>
      </c>
      <c r="S7" s="16">
        <v>5.6300000000000003E-2</v>
      </c>
      <c r="T7" s="16">
        <f t="shared" ref="T7:T65" si="2">K7+L7+M7+O7+P7+Q7+R7-S7</f>
        <v>1.0947099999999998</v>
      </c>
      <c r="V7" s="16">
        <v>1.0947099999999996</v>
      </c>
      <c r="W7" s="16">
        <f t="shared" ref="W7:W65" si="3">T7-V7</f>
        <v>0</v>
      </c>
    </row>
    <row r="8" spans="1:23" x14ac:dyDescent="0.3">
      <c r="A8" s="3" t="s">
        <v>6</v>
      </c>
      <c r="B8" s="4"/>
      <c r="C8" s="16">
        <v>0.73545999999999978</v>
      </c>
      <c r="D8" s="16">
        <v>0.22356000000000001</v>
      </c>
      <c r="E8" s="16">
        <v>0.1113</v>
      </c>
      <c r="F8" s="19">
        <v>-1.3939999999999994E-2</v>
      </c>
      <c r="G8" s="19">
        <f t="shared" si="0"/>
        <v>0.4145399999999998</v>
      </c>
      <c r="H8" s="20"/>
      <c r="I8" s="19">
        <v>5.0689999999999999E-2</v>
      </c>
      <c r="J8" s="16">
        <v>-7.0699999999999999E-3</v>
      </c>
      <c r="K8" s="16">
        <f t="shared" si="1"/>
        <v>0.45815999999999979</v>
      </c>
      <c r="L8" s="16">
        <v>-2.9340000000000001E-2</v>
      </c>
      <c r="M8" s="16">
        <v>2.0959999999999999E-2</v>
      </c>
      <c r="N8" s="17"/>
      <c r="O8" s="16">
        <v>3.5720000000000002E-2</v>
      </c>
      <c r="P8" s="16">
        <v>0.20291000000000001</v>
      </c>
      <c r="Q8" s="16">
        <v>0.1109</v>
      </c>
      <c r="R8" s="16">
        <v>5.285999999999999E-2</v>
      </c>
      <c r="S8" s="16">
        <v>4.1959999999999997E-2</v>
      </c>
      <c r="T8" s="16">
        <f t="shared" si="2"/>
        <v>0.81020999999999987</v>
      </c>
      <c r="V8" s="16">
        <v>0.81020999999999987</v>
      </c>
      <c r="W8" s="16">
        <f t="shared" si="3"/>
        <v>0</v>
      </c>
    </row>
    <row r="9" spans="1:23" x14ac:dyDescent="0.3">
      <c r="A9" s="3" t="s">
        <v>7</v>
      </c>
      <c r="B9" s="4"/>
      <c r="C9" s="16">
        <v>0.7353400000000001</v>
      </c>
      <c r="D9" s="16">
        <v>0.22356000000000001</v>
      </c>
      <c r="E9" s="16">
        <v>0.1113</v>
      </c>
      <c r="F9" s="19">
        <v>-1.8099999999999991E-2</v>
      </c>
      <c r="G9" s="19">
        <f t="shared" si="0"/>
        <v>0.41858000000000012</v>
      </c>
      <c r="H9" s="20"/>
      <c r="I9" s="19">
        <v>3.1440000000000003E-2</v>
      </c>
      <c r="J9" s="16">
        <v>-6.3400000000000001E-3</v>
      </c>
      <c r="K9" s="16">
        <f t="shared" si="1"/>
        <v>0.44368000000000013</v>
      </c>
      <c r="L9" s="16">
        <v>-2.6280000000000001E-2</v>
      </c>
      <c r="M9" s="16">
        <v>1.8700000000000001E-2</v>
      </c>
      <c r="N9" s="17"/>
      <c r="O9" s="16">
        <v>3.1859999999999999E-2</v>
      </c>
      <c r="P9" s="16">
        <v>0.20291000000000001</v>
      </c>
      <c r="Q9" s="16">
        <v>0.1109</v>
      </c>
      <c r="R9" s="16">
        <v>4.7849999999999997E-2</v>
      </c>
      <c r="S9" s="16">
        <v>3.7429999999999998E-2</v>
      </c>
      <c r="T9" s="16">
        <f t="shared" si="2"/>
        <v>0.79219000000000006</v>
      </c>
      <c r="V9" s="16">
        <v>0.79219000000000017</v>
      </c>
      <c r="W9" s="16">
        <f t="shared" si="3"/>
        <v>0</v>
      </c>
    </row>
    <row r="10" spans="1:23" x14ac:dyDescent="0.3">
      <c r="A10" s="3" t="s">
        <v>8</v>
      </c>
      <c r="B10" s="4"/>
      <c r="C10" s="16">
        <v>0.70457999999999954</v>
      </c>
      <c r="D10" s="16">
        <v>0.22356000000000001</v>
      </c>
      <c r="E10" s="16">
        <v>0.1113</v>
      </c>
      <c r="F10" s="19">
        <v>-4.8729999999999996E-2</v>
      </c>
      <c r="G10" s="19">
        <f t="shared" si="0"/>
        <v>0.41844999999999954</v>
      </c>
      <c r="H10" s="20"/>
      <c r="I10" s="19">
        <v>4.9669999999999999E-2</v>
      </c>
      <c r="J10" s="16">
        <v>-5.6299999999999996E-3</v>
      </c>
      <c r="K10" s="16">
        <f t="shared" si="1"/>
        <v>0.46248999999999951</v>
      </c>
      <c r="L10" s="16">
        <v>-2.3349999999999999E-2</v>
      </c>
      <c r="M10" s="16">
        <v>0</v>
      </c>
      <c r="N10" s="17"/>
      <c r="O10" s="16">
        <v>0</v>
      </c>
      <c r="P10" s="16">
        <v>0.20291000000000001</v>
      </c>
      <c r="Q10" s="16">
        <v>0.1109</v>
      </c>
      <c r="R10" s="16">
        <v>9.9999999999999967E-3</v>
      </c>
      <c r="S10" s="16">
        <v>0</v>
      </c>
      <c r="T10" s="16">
        <f t="shared" si="2"/>
        <v>0.76294999999999957</v>
      </c>
      <c r="V10" s="16">
        <v>0.76294999999999957</v>
      </c>
      <c r="W10" s="16">
        <f t="shared" si="3"/>
        <v>0</v>
      </c>
    </row>
    <row r="11" spans="1:23" x14ac:dyDescent="0.3">
      <c r="A11" s="5">
        <v>27</v>
      </c>
      <c r="B11" s="6"/>
      <c r="C11" s="16">
        <v>0.56221999999999983</v>
      </c>
      <c r="D11" s="16">
        <v>0.22356000000000001</v>
      </c>
      <c r="E11" s="16">
        <v>0.1113</v>
      </c>
      <c r="F11" s="19">
        <v>-2.6839999999999999E-2</v>
      </c>
      <c r="G11" s="19">
        <f t="shared" si="0"/>
        <v>0.25419999999999981</v>
      </c>
      <c r="H11" s="20"/>
      <c r="I11" s="19">
        <v>-8.5400000000000007E-3</v>
      </c>
      <c r="J11" s="16">
        <v>-4.7800000000000004E-3</v>
      </c>
      <c r="K11" s="16">
        <f t="shared" si="1"/>
        <v>0.24087999999999982</v>
      </c>
      <c r="L11" s="16">
        <v>-1.9800000000000002E-2</v>
      </c>
      <c r="M11" s="16">
        <v>1.426E-2</v>
      </c>
      <c r="N11" s="17"/>
      <c r="O11" s="16">
        <v>2.4299999999999999E-2</v>
      </c>
      <c r="P11" s="16">
        <v>0.20291000000000001</v>
      </c>
      <c r="Q11" s="16">
        <v>0.1109</v>
      </c>
      <c r="R11" s="16">
        <v>3.8009999999999995E-2</v>
      </c>
      <c r="S11" s="16">
        <v>2.8549999999999999E-2</v>
      </c>
      <c r="T11" s="16">
        <f t="shared" si="2"/>
        <v>0.58290999999999982</v>
      </c>
      <c r="V11" s="16">
        <v>0.58290999999999971</v>
      </c>
      <c r="W11" s="16">
        <f t="shared" si="3"/>
        <v>0</v>
      </c>
    </row>
    <row r="12" spans="1:23" x14ac:dyDescent="0.3">
      <c r="A12" s="7" t="s">
        <v>9</v>
      </c>
      <c r="B12" s="8" t="s">
        <v>10</v>
      </c>
      <c r="C12" s="17">
        <v>0.4992600000000002</v>
      </c>
      <c r="D12" s="17">
        <v>0.22356000000000001</v>
      </c>
      <c r="F12" s="20">
        <v>-2.5939999999999998E-2</v>
      </c>
      <c r="G12" s="20">
        <f t="shared" si="0"/>
        <v>0.30164000000000019</v>
      </c>
      <c r="H12" s="20"/>
      <c r="I12" s="20">
        <v>4.8070000000000002E-2</v>
      </c>
      <c r="J12" s="17">
        <v>-4.9699999999999996E-3</v>
      </c>
      <c r="K12" s="17">
        <f t="shared" si="1"/>
        <v>0.34474000000000021</v>
      </c>
      <c r="L12" s="17">
        <v>-2.061E-2</v>
      </c>
      <c r="M12" s="17">
        <v>1.47E-2</v>
      </c>
      <c r="N12" s="17"/>
      <c r="O12" s="17">
        <v>2.5049999999999999E-2</v>
      </c>
      <c r="P12" s="17">
        <v>0.20291000000000001</v>
      </c>
      <c r="Q12" s="17"/>
      <c r="R12" s="17">
        <v>3.8980000000000001E-2</v>
      </c>
      <c r="S12" s="17">
        <v>2.9430000000000001E-2</v>
      </c>
      <c r="T12" s="17">
        <f t="shared" si="2"/>
        <v>0.5763400000000003</v>
      </c>
      <c r="V12" s="17">
        <v>0.57634000000000019</v>
      </c>
      <c r="W12" s="17">
        <f t="shared" si="3"/>
        <v>0</v>
      </c>
    </row>
    <row r="13" spans="1:23" x14ac:dyDescent="0.3">
      <c r="A13" s="5"/>
      <c r="B13" s="9" t="s">
        <v>11</v>
      </c>
      <c r="C13" s="16">
        <v>0.46018000000000003</v>
      </c>
      <c r="D13" s="16">
        <v>0.22356000000000001</v>
      </c>
      <c r="F13" s="19">
        <v>-2.9169999999999995E-2</v>
      </c>
      <c r="G13" s="19">
        <f t="shared" si="0"/>
        <v>0.26579000000000003</v>
      </c>
      <c r="H13" s="20"/>
      <c r="I13" s="19">
        <v>4.2360000000000002E-2</v>
      </c>
      <c r="J13" s="16">
        <v>-4.3800000000000002E-3</v>
      </c>
      <c r="K13" s="16">
        <f t="shared" si="1"/>
        <v>0.30377000000000004</v>
      </c>
      <c r="L13" s="16">
        <v>-1.8159999999999999E-2</v>
      </c>
      <c r="M13" s="16">
        <v>1.295E-2</v>
      </c>
      <c r="N13" s="17"/>
      <c r="O13" s="16">
        <v>2.2069999999999999E-2</v>
      </c>
      <c r="P13" s="16">
        <v>0.20291000000000001</v>
      </c>
      <c r="Q13" s="16"/>
      <c r="R13" s="16">
        <v>3.5099999999999999E-2</v>
      </c>
      <c r="S13" s="16">
        <v>2.5930000000000002E-2</v>
      </c>
      <c r="T13" s="16">
        <f t="shared" si="2"/>
        <v>0.53271000000000002</v>
      </c>
      <c r="V13" s="16">
        <v>0.53271000000000002</v>
      </c>
      <c r="W13" s="16">
        <f t="shared" si="3"/>
        <v>0</v>
      </c>
    </row>
    <row r="14" spans="1:23" x14ac:dyDescent="0.3">
      <c r="A14" s="7" t="s">
        <v>12</v>
      </c>
      <c r="B14" s="8" t="s">
        <v>10</v>
      </c>
      <c r="C14" s="17">
        <v>0.51518999999999993</v>
      </c>
      <c r="D14" s="17">
        <v>0.22356000000000001</v>
      </c>
      <c r="F14" s="20">
        <v>-9.779999999999997E-3</v>
      </c>
      <c r="G14" s="20">
        <f t="shared" si="0"/>
        <v>0.30140999999999996</v>
      </c>
      <c r="H14" s="20"/>
      <c r="I14" s="20">
        <v>4.734E-2</v>
      </c>
      <c r="J14" s="17">
        <v>-5.0200000000000002E-3</v>
      </c>
      <c r="K14" s="17">
        <f t="shared" si="1"/>
        <v>0.34372999999999992</v>
      </c>
      <c r="L14" s="17">
        <v>-2.0799999999999999E-2</v>
      </c>
      <c r="M14" s="17">
        <v>1.384E-2</v>
      </c>
      <c r="N14" s="17"/>
      <c r="O14" s="17">
        <v>2.358E-2</v>
      </c>
      <c r="P14" s="17">
        <v>0.20291000000000001</v>
      </c>
      <c r="Q14" s="17"/>
      <c r="R14" s="17">
        <v>5.6059999999999999E-2</v>
      </c>
      <c r="S14" s="17">
        <v>2.7699999999999999E-2</v>
      </c>
      <c r="T14" s="17">
        <f t="shared" si="2"/>
        <v>0.59162000000000003</v>
      </c>
      <c r="V14" s="17">
        <v>0.59162000000000003</v>
      </c>
      <c r="W14" s="17">
        <f t="shared" si="3"/>
        <v>0</v>
      </c>
    </row>
    <row r="15" spans="1:23" x14ac:dyDescent="0.3">
      <c r="A15" s="5"/>
      <c r="B15" s="9" t="s">
        <v>11</v>
      </c>
      <c r="C15" s="16">
        <v>0.47625999999999991</v>
      </c>
      <c r="D15" s="16">
        <v>0.22356000000000001</v>
      </c>
      <c r="F15" s="19">
        <v>-1.286E-2</v>
      </c>
      <c r="G15" s="19">
        <f t="shared" si="0"/>
        <v>0.26555999999999991</v>
      </c>
      <c r="H15" s="20"/>
      <c r="I15" s="19">
        <v>4.1709999999999997E-2</v>
      </c>
      <c r="J15" s="16">
        <v>-4.4200000000000003E-3</v>
      </c>
      <c r="K15" s="16">
        <f t="shared" si="1"/>
        <v>0.30284999999999995</v>
      </c>
      <c r="L15" s="16">
        <v>-1.8329999999999999E-2</v>
      </c>
      <c r="M15" s="16">
        <v>1.2189999999999999E-2</v>
      </c>
      <c r="N15" s="17"/>
      <c r="O15" s="16">
        <v>2.078E-2</v>
      </c>
      <c r="P15" s="16">
        <v>0.20291000000000001</v>
      </c>
      <c r="Q15" s="16"/>
      <c r="R15" s="16">
        <v>5.2400000000000002E-2</v>
      </c>
      <c r="S15" s="16">
        <v>2.4400000000000002E-2</v>
      </c>
      <c r="T15" s="16">
        <f t="shared" si="2"/>
        <v>0.5484</v>
      </c>
      <c r="V15" s="16">
        <v>0.54839999999999989</v>
      </c>
      <c r="W15" s="16">
        <f t="shared" si="3"/>
        <v>0</v>
      </c>
    </row>
    <row r="16" spans="1:23" x14ac:dyDescent="0.3">
      <c r="A16" s="7" t="s">
        <v>13</v>
      </c>
      <c r="B16" s="8" t="s">
        <v>10</v>
      </c>
      <c r="C16" s="17">
        <v>0.30018999999999996</v>
      </c>
      <c r="D16" s="17">
        <v>0</v>
      </c>
      <c r="F16" s="20">
        <v>-5.8E-4</v>
      </c>
      <c r="G16" s="20">
        <f t="shared" si="0"/>
        <v>0.30076999999999998</v>
      </c>
      <c r="H16" s="20"/>
      <c r="I16" s="20">
        <v>5.2569999999999999E-2</v>
      </c>
      <c r="J16" s="17">
        <v>-5.4299999999999999E-3</v>
      </c>
      <c r="K16" s="17">
        <f t="shared" si="1"/>
        <v>0.34791</v>
      </c>
      <c r="L16" s="17">
        <v>-2.2530000000000001E-2</v>
      </c>
      <c r="M16" s="17">
        <v>0</v>
      </c>
      <c r="N16" s="17"/>
      <c r="O16" s="17">
        <v>0</v>
      </c>
      <c r="P16" s="17">
        <v>0</v>
      </c>
      <c r="Q16" s="17"/>
      <c r="R16" s="17">
        <v>-4.8999999999999998E-4</v>
      </c>
      <c r="S16" s="17">
        <v>0</v>
      </c>
      <c r="T16" s="17">
        <f t="shared" si="2"/>
        <v>0.32489000000000001</v>
      </c>
      <c r="V16" s="17">
        <v>0.32489000000000001</v>
      </c>
      <c r="W16" s="17">
        <f t="shared" si="3"/>
        <v>0</v>
      </c>
    </row>
    <row r="17" spans="1:23" x14ac:dyDescent="0.3">
      <c r="A17" s="5"/>
      <c r="B17" s="9" t="s">
        <v>11</v>
      </c>
      <c r="C17" s="16">
        <v>0.26449</v>
      </c>
      <c r="D17" s="16">
        <v>0</v>
      </c>
      <c r="F17" s="19">
        <v>-5.1000000000000004E-4</v>
      </c>
      <c r="G17" s="19">
        <f t="shared" si="0"/>
        <v>0.26500000000000001</v>
      </c>
      <c r="H17" s="20"/>
      <c r="I17" s="19">
        <v>4.632E-2</v>
      </c>
      <c r="J17" s="16">
        <v>-4.79E-3</v>
      </c>
      <c r="K17" s="16">
        <f t="shared" si="1"/>
        <v>0.30653000000000002</v>
      </c>
      <c r="L17" s="16">
        <v>-1.985E-2</v>
      </c>
      <c r="M17" s="16">
        <v>0</v>
      </c>
      <c r="N17" s="17"/>
      <c r="O17" s="16">
        <v>0</v>
      </c>
      <c r="P17" s="16">
        <v>0</v>
      </c>
      <c r="Q17" s="16"/>
      <c r="R17" s="16">
        <v>-4.2999999999999999E-4</v>
      </c>
      <c r="S17" s="16">
        <v>0</v>
      </c>
      <c r="T17" s="16">
        <f t="shared" si="2"/>
        <v>0.28625000000000006</v>
      </c>
      <c r="V17" s="16">
        <v>0.28625000000000006</v>
      </c>
      <c r="W17" s="16">
        <f t="shared" si="3"/>
        <v>0</v>
      </c>
    </row>
    <row r="18" spans="1:23" x14ac:dyDescent="0.3">
      <c r="A18" s="7" t="s">
        <v>14</v>
      </c>
      <c r="B18" s="8" t="s">
        <v>10</v>
      </c>
      <c r="C18" s="17">
        <v>0.47592000000000029</v>
      </c>
      <c r="D18" s="17">
        <v>0.22356000000000001</v>
      </c>
      <c r="F18" s="20">
        <v>-4.9319999999999996E-2</v>
      </c>
      <c r="G18" s="20">
        <f t="shared" si="0"/>
        <v>0.30168000000000023</v>
      </c>
      <c r="H18" s="20"/>
      <c r="I18" s="20">
        <v>4.7379999999999999E-2</v>
      </c>
      <c r="J18" s="17">
        <v>-4.8999999999999998E-3</v>
      </c>
      <c r="K18" s="17">
        <f t="shared" si="1"/>
        <v>0.34416000000000019</v>
      </c>
      <c r="L18" s="17">
        <v>-2.0310000000000002E-2</v>
      </c>
      <c r="M18" s="17">
        <v>0</v>
      </c>
      <c r="N18" s="17"/>
      <c r="O18" s="17">
        <v>0</v>
      </c>
      <c r="P18" s="17">
        <v>0.20291000000000001</v>
      </c>
      <c r="Q18" s="17"/>
      <c r="R18" s="17">
        <v>9.4599999999999962E-3</v>
      </c>
      <c r="S18" s="17">
        <v>0</v>
      </c>
      <c r="T18" s="17">
        <f t="shared" si="2"/>
        <v>0.53622000000000025</v>
      </c>
      <c r="V18" s="17">
        <v>0.53622000000000025</v>
      </c>
      <c r="W18" s="17">
        <f t="shared" si="3"/>
        <v>0</v>
      </c>
    </row>
    <row r="19" spans="1:23" x14ac:dyDescent="0.3">
      <c r="A19" s="5"/>
      <c r="B19" s="9" t="s">
        <v>11</v>
      </c>
      <c r="C19" s="16">
        <v>0.43959999999999988</v>
      </c>
      <c r="D19" s="16">
        <v>0.22356000000000001</v>
      </c>
      <c r="F19" s="19">
        <v>-4.9779999999999998E-2</v>
      </c>
      <c r="G19" s="19">
        <f t="shared" si="0"/>
        <v>0.26581999999999989</v>
      </c>
      <c r="H19" s="20"/>
      <c r="I19" s="19">
        <v>4.1750000000000002E-2</v>
      </c>
      <c r="J19" s="16">
        <v>-4.3200000000000001E-3</v>
      </c>
      <c r="K19" s="16">
        <f t="shared" si="1"/>
        <v>0.30324999999999991</v>
      </c>
      <c r="L19" s="16">
        <v>-1.7899999999999999E-2</v>
      </c>
      <c r="M19" s="16">
        <v>0</v>
      </c>
      <c r="N19" s="17"/>
      <c r="O19" s="16">
        <v>0</v>
      </c>
      <c r="P19" s="16">
        <v>0.20291000000000001</v>
      </c>
      <c r="Q19" s="16"/>
      <c r="R19" s="16">
        <v>9.099999999999997E-3</v>
      </c>
      <c r="S19" s="16">
        <v>0</v>
      </c>
      <c r="T19" s="16">
        <f t="shared" si="2"/>
        <v>0.49735999999999991</v>
      </c>
      <c r="V19" s="16">
        <v>0.49735999999999991</v>
      </c>
      <c r="W19" s="16">
        <f t="shared" si="3"/>
        <v>0</v>
      </c>
    </row>
    <row r="20" spans="1:23" x14ac:dyDescent="0.3">
      <c r="A20" s="7" t="s">
        <v>15</v>
      </c>
      <c r="B20" s="8" t="s">
        <v>10</v>
      </c>
      <c r="C20" s="17">
        <v>0.49300000000000005</v>
      </c>
      <c r="D20" s="17">
        <v>0.22356000000000001</v>
      </c>
      <c r="F20" s="20">
        <v>-3.1969999999999998E-2</v>
      </c>
      <c r="G20" s="20">
        <f t="shared" si="0"/>
        <v>0.30141000000000001</v>
      </c>
      <c r="H20" s="20"/>
      <c r="I20" s="20">
        <v>4.734E-2</v>
      </c>
      <c r="J20" s="17">
        <v>-5.0200000000000002E-3</v>
      </c>
      <c r="K20" s="17">
        <f t="shared" si="1"/>
        <v>0.34372999999999998</v>
      </c>
      <c r="L20" s="17">
        <v>-2.0799999999999999E-2</v>
      </c>
      <c r="M20" s="17">
        <v>0</v>
      </c>
      <c r="N20" s="17"/>
      <c r="O20" s="17">
        <v>0</v>
      </c>
      <c r="P20" s="17">
        <v>0.20291000000000001</v>
      </c>
      <c r="Q20" s="17"/>
      <c r="R20" s="17">
        <v>2.8359999999999996E-2</v>
      </c>
      <c r="S20" s="17">
        <v>0</v>
      </c>
      <c r="T20" s="17">
        <f t="shared" si="2"/>
        <v>0.55420000000000003</v>
      </c>
      <c r="V20" s="17">
        <v>0.55420000000000003</v>
      </c>
      <c r="W20" s="17">
        <f t="shared" si="3"/>
        <v>0</v>
      </c>
    </row>
    <row r="21" spans="1:23" x14ac:dyDescent="0.3">
      <c r="A21" s="5"/>
      <c r="B21" s="9" t="s">
        <v>11</v>
      </c>
      <c r="C21" s="16">
        <v>0.45670999999999995</v>
      </c>
      <c r="D21" s="16">
        <v>0.22356000000000001</v>
      </c>
      <c r="F21" s="19">
        <v>-3.2409999999999994E-2</v>
      </c>
      <c r="G21" s="19">
        <f t="shared" si="0"/>
        <v>0.26555999999999991</v>
      </c>
      <c r="H21" s="20"/>
      <c r="I21" s="19">
        <v>4.1709999999999997E-2</v>
      </c>
      <c r="J21" s="16">
        <v>-4.4200000000000003E-3</v>
      </c>
      <c r="K21" s="16">
        <f t="shared" si="1"/>
        <v>0.30284999999999995</v>
      </c>
      <c r="L21" s="16">
        <v>-1.8329999999999999E-2</v>
      </c>
      <c r="M21" s="16">
        <v>0</v>
      </c>
      <c r="N21" s="17"/>
      <c r="O21" s="16">
        <v>0</v>
      </c>
      <c r="P21" s="16">
        <v>0.20291000000000001</v>
      </c>
      <c r="Q21" s="16"/>
      <c r="R21" s="16">
        <v>2.7999999999999997E-2</v>
      </c>
      <c r="S21" s="16">
        <v>0</v>
      </c>
      <c r="T21" s="16">
        <f t="shared" si="2"/>
        <v>0.51542999999999994</v>
      </c>
      <c r="V21" s="16">
        <v>0.51542999999999994</v>
      </c>
      <c r="W21" s="16">
        <f t="shared" si="3"/>
        <v>0</v>
      </c>
    </row>
    <row r="22" spans="1:23" x14ac:dyDescent="0.3">
      <c r="A22" s="7" t="s">
        <v>16</v>
      </c>
      <c r="B22" s="8" t="s">
        <v>10</v>
      </c>
      <c r="C22" s="17">
        <v>0.30433999999999994</v>
      </c>
      <c r="D22" s="17">
        <v>0.22356000000000001</v>
      </c>
      <c r="F22" s="20">
        <v>-3.7989999999999996E-2</v>
      </c>
      <c r="G22" s="20">
        <f t="shared" si="0"/>
        <v>0.11876999999999993</v>
      </c>
      <c r="H22" s="20"/>
      <c r="I22" s="20">
        <v>3.6949999999999997E-2</v>
      </c>
      <c r="J22" s="17">
        <v>-3.2599999999999999E-3</v>
      </c>
      <c r="K22" s="17">
        <f t="shared" si="1"/>
        <v>0.1524599999999999</v>
      </c>
      <c r="L22" s="17">
        <v>-1.3520000000000001E-2</v>
      </c>
      <c r="M22" s="17">
        <v>7.9799999999999992E-3</v>
      </c>
      <c r="N22" s="17"/>
      <c r="O22" s="17">
        <v>1.359E-2</v>
      </c>
      <c r="P22" s="17">
        <v>0.20291000000000001</v>
      </c>
      <c r="Q22" s="17"/>
      <c r="R22" s="17">
        <v>2.4049999999999995E-2</v>
      </c>
      <c r="S22" s="17">
        <v>1.5959999999999998E-2</v>
      </c>
      <c r="T22" s="17">
        <f t="shared" si="2"/>
        <v>0.3715099999999999</v>
      </c>
      <c r="V22" s="17">
        <v>0.37150999999999995</v>
      </c>
      <c r="W22" s="17">
        <f t="shared" si="3"/>
        <v>0</v>
      </c>
    </row>
    <row r="23" spans="1:23" x14ac:dyDescent="0.3">
      <c r="A23" s="7"/>
      <c r="B23" s="8" t="s">
        <v>11</v>
      </c>
      <c r="C23" s="17">
        <v>0.29029999999999978</v>
      </c>
      <c r="D23" s="17">
        <v>0.22356000000000001</v>
      </c>
      <c r="F23" s="20">
        <v>-3.9579999999999997E-2</v>
      </c>
      <c r="G23" s="20">
        <f t="shared" si="0"/>
        <v>0.10631999999999978</v>
      </c>
      <c r="H23" s="20"/>
      <c r="I23" s="20">
        <v>3.3070000000000002E-2</v>
      </c>
      <c r="J23" s="17">
        <v>-2.9199999999999999E-3</v>
      </c>
      <c r="K23" s="17">
        <f t="shared" si="1"/>
        <v>0.13646999999999979</v>
      </c>
      <c r="L23" s="17">
        <v>-1.2109999999999999E-2</v>
      </c>
      <c r="M23" s="17">
        <v>7.1399999999999996E-3</v>
      </c>
      <c r="N23" s="17"/>
      <c r="O23" s="17">
        <v>1.217E-2</v>
      </c>
      <c r="P23" s="17">
        <v>0.20291000000000001</v>
      </c>
      <c r="Q23" s="17"/>
      <c r="R23" s="17">
        <v>2.2209999999999997E-2</v>
      </c>
      <c r="S23" s="17">
        <v>1.4290000000000001E-2</v>
      </c>
      <c r="T23" s="17">
        <f t="shared" si="2"/>
        <v>0.35449999999999976</v>
      </c>
      <c r="V23" s="17">
        <v>0.35449999999999976</v>
      </c>
      <c r="W23" s="17">
        <f t="shared" si="3"/>
        <v>0</v>
      </c>
    </row>
    <row r="24" spans="1:23" x14ac:dyDescent="0.3">
      <c r="A24" s="7"/>
      <c r="B24" s="8" t="s">
        <v>17</v>
      </c>
      <c r="C24" s="17">
        <v>0.26236999999999994</v>
      </c>
      <c r="D24" s="17">
        <v>0.22356000000000001</v>
      </c>
      <c r="F24" s="20">
        <v>-4.2729999999999997E-2</v>
      </c>
      <c r="G24" s="20">
        <f t="shared" si="0"/>
        <v>8.1539999999999918E-2</v>
      </c>
      <c r="H24" s="20"/>
      <c r="I24" s="20">
        <v>2.537E-2</v>
      </c>
      <c r="J24" s="17">
        <v>-2.2399999999999998E-3</v>
      </c>
      <c r="K24" s="17">
        <f t="shared" si="1"/>
        <v>0.10466999999999992</v>
      </c>
      <c r="L24" s="17">
        <v>-9.2800000000000001E-3</v>
      </c>
      <c r="M24" s="17">
        <v>5.4799999999999996E-3</v>
      </c>
      <c r="N24" s="17"/>
      <c r="O24" s="17">
        <v>9.3299999999999998E-3</v>
      </c>
      <c r="P24" s="17">
        <v>0.20291000000000001</v>
      </c>
      <c r="Q24" s="17"/>
      <c r="R24" s="17">
        <v>1.8519999999999995E-2</v>
      </c>
      <c r="S24" s="17">
        <v>1.0959999999999999E-2</v>
      </c>
      <c r="T24" s="17">
        <f t="shared" si="2"/>
        <v>0.3206699999999999</v>
      </c>
      <c r="V24" s="17">
        <v>0.32066999999999996</v>
      </c>
      <c r="W24" s="17">
        <f t="shared" si="3"/>
        <v>0</v>
      </c>
    </row>
    <row r="25" spans="1:23" x14ac:dyDescent="0.3">
      <c r="A25" s="7"/>
      <c r="B25" s="8" t="s">
        <v>18</v>
      </c>
      <c r="C25" s="17">
        <v>0.24398000000000022</v>
      </c>
      <c r="D25" s="17">
        <v>0.22356000000000001</v>
      </c>
      <c r="F25" s="20">
        <v>-4.4809999999999996E-2</v>
      </c>
      <c r="G25" s="20">
        <f t="shared" si="0"/>
        <v>6.5230000000000204E-2</v>
      </c>
      <c r="H25" s="20"/>
      <c r="I25" s="20">
        <v>2.0289999999999999E-2</v>
      </c>
      <c r="J25" s="17">
        <v>-1.7899999999999999E-3</v>
      </c>
      <c r="K25" s="17">
        <f t="shared" si="1"/>
        <v>8.3730000000000207E-2</v>
      </c>
      <c r="L25" s="17">
        <v>-7.43E-3</v>
      </c>
      <c r="M25" s="17">
        <v>4.3800000000000002E-3</v>
      </c>
      <c r="N25" s="17"/>
      <c r="O25" s="17">
        <v>7.4599999999999996E-3</v>
      </c>
      <c r="P25" s="17">
        <v>0.20291000000000001</v>
      </c>
      <c r="Q25" s="17"/>
      <c r="R25" s="17">
        <v>1.6099999999999996E-2</v>
      </c>
      <c r="S25" s="17">
        <v>8.77E-3</v>
      </c>
      <c r="T25" s="17">
        <f t="shared" si="2"/>
        <v>0.2983800000000002</v>
      </c>
      <c r="V25" s="17">
        <v>0.2983800000000002</v>
      </c>
      <c r="W25" s="17">
        <f t="shared" si="3"/>
        <v>0</v>
      </c>
    </row>
    <row r="26" spans="1:23" x14ac:dyDescent="0.3">
      <c r="A26" s="7"/>
      <c r="B26" s="8" t="s">
        <v>19</v>
      </c>
      <c r="C26" s="17">
        <v>0.21944999999999995</v>
      </c>
      <c r="D26" s="17">
        <v>0.22356000000000001</v>
      </c>
      <c r="F26" s="20">
        <v>-4.7589999999999993E-2</v>
      </c>
      <c r="G26" s="20">
        <f t="shared" si="0"/>
        <v>4.3479999999999935E-2</v>
      </c>
      <c r="H26" s="20"/>
      <c r="I26" s="20">
        <v>1.3520000000000001E-2</v>
      </c>
      <c r="J26" s="17">
        <v>-1.1900000000000001E-3</v>
      </c>
      <c r="K26" s="17">
        <f t="shared" si="1"/>
        <v>5.5809999999999943E-2</v>
      </c>
      <c r="L26" s="17">
        <v>-4.9500000000000004E-3</v>
      </c>
      <c r="M26" s="17">
        <v>2.9199999999999999E-3</v>
      </c>
      <c r="N26" s="17"/>
      <c r="O26" s="17">
        <v>4.9800000000000001E-3</v>
      </c>
      <c r="P26" s="17">
        <v>0.20291000000000001</v>
      </c>
      <c r="Q26" s="17"/>
      <c r="R26" s="17">
        <v>1.2849999999999997E-2</v>
      </c>
      <c r="S26" s="17">
        <v>5.8399999999999997E-3</v>
      </c>
      <c r="T26" s="17">
        <f t="shared" si="2"/>
        <v>0.26867999999999992</v>
      </c>
      <c r="V26" s="17">
        <v>0.26867999999999997</v>
      </c>
      <c r="W26" s="17">
        <f t="shared" si="3"/>
        <v>0</v>
      </c>
    </row>
    <row r="27" spans="1:23" x14ac:dyDescent="0.3">
      <c r="A27" s="5"/>
      <c r="B27" s="9" t="s">
        <v>20</v>
      </c>
      <c r="C27" s="16">
        <v>0.18881000000000009</v>
      </c>
      <c r="D27" s="16">
        <v>0.22356000000000001</v>
      </c>
      <c r="F27" s="19">
        <v>-5.1049999999999998E-2</v>
      </c>
      <c r="G27" s="19">
        <f t="shared" si="0"/>
        <v>1.6300000000000078E-2</v>
      </c>
      <c r="H27" s="20"/>
      <c r="I27" s="19">
        <v>5.0699999999999999E-3</v>
      </c>
      <c r="J27" s="16">
        <v>-4.4999999999999999E-4</v>
      </c>
      <c r="K27" s="16">
        <f t="shared" si="1"/>
        <v>2.0920000000000077E-2</v>
      </c>
      <c r="L27" s="16">
        <v>-1.8600000000000001E-3</v>
      </c>
      <c r="M27" s="16">
        <v>1.09E-3</v>
      </c>
      <c r="N27" s="17"/>
      <c r="O27" s="16">
        <v>1.8699999999999999E-3</v>
      </c>
      <c r="P27" s="16">
        <v>0.20291000000000001</v>
      </c>
      <c r="Q27" s="16"/>
      <c r="R27" s="16">
        <v>8.7999999999999971E-3</v>
      </c>
      <c r="S27" s="16">
        <v>2.1900000000000001E-3</v>
      </c>
      <c r="T27" s="16">
        <f t="shared" si="2"/>
        <v>0.23154000000000008</v>
      </c>
      <c r="V27" s="16">
        <v>0.23154000000000005</v>
      </c>
      <c r="W27" s="16">
        <f t="shared" si="3"/>
        <v>0</v>
      </c>
    </row>
    <row r="28" spans="1:23" x14ac:dyDescent="0.3">
      <c r="A28" s="7" t="s">
        <v>21</v>
      </c>
      <c r="B28" s="8" t="s">
        <v>10</v>
      </c>
      <c r="C28" s="17">
        <v>0.29139999999999999</v>
      </c>
      <c r="D28" s="17">
        <v>0.22356000000000001</v>
      </c>
      <c r="F28" s="20">
        <v>-5.0869999999999999E-2</v>
      </c>
      <c r="G28" s="20">
        <f t="shared" si="0"/>
        <v>0.11870999999999998</v>
      </c>
      <c r="H28" s="20"/>
      <c r="I28" s="20">
        <v>3.1390000000000001E-2</v>
      </c>
      <c r="J28" s="17">
        <v>-2.8900000000000002E-3</v>
      </c>
      <c r="K28" s="17">
        <f t="shared" si="1"/>
        <v>0.14720999999999998</v>
      </c>
      <c r="L28" s="17">
        <v>-1.2E-2</v>
      </c>
      <c r="M28" s="17">
        <v>0</v>
      </c>
      <c r="N28" s="17"/>
      <c r="O28" s="17">
        <v>0</v>
      </c>
      <c r="P28" s="17">
        <v>0.20291000000000001</v>
      </c>
      <c r="Q28" s="17"/>
      <c r="R28" s="17">
        <v>8.289999999999997E-3</v>
      </c>
      <c r="S28" s="17">
        <v>0</v>
      </c>
      <c r="T28" s="17">
        <f t="shared" si="2"/>
        <v>0.34641</v>
      </c>
      <c r="V28" s="17">
        <v>0.34641000000000005</v>
      </c>
      <c r="W28" s="17">
        <f t="shared" si="3"/>
        <v>0</v>
      </c>
    </row>
    <row r="29" spans="1:23" x14ac:dyDescent="0.3">
      <c r="A29" s="7"/>
      <c r="B29" s="8" t="s">
        <v>11</v>
      </c>
      <c r="C29" s="17">
        <v>0.27872000000000008</v>
      </c>
      <c r="D29" s="17">
        <v>0.22356000000000001</v>
      </c>
      <c r="F29" s="20">
        <v>-5.11E-2</v>
      </c>
      <c r="G29" s="20">
        <f t="shared" si="0"/>
        <v>0.10626000000000008</v>
      </c>
      <c r="H29" s="20"/>
      <c r="I29" s="20">
        <v>2.81E-2</v>
      </c>
      <c r="J29" s="17">
        <v>-2.5899999999999999E-3</v>
      </c>
      <c r="K29" s="17">
        <f t="shared" si="1"/>
        <v>0.13177000000000008</v>
      </c>
      <c r="L29" s="17">
        <v>-1.074E-2</v>
      </c>
      <c r="M29" s="17">
        <v>0</v>
      </c>
      <c r="N29" s="17"/>
      <c r="O29" s="17">
        <v>0</v>
      </c>
      <c r="P29" s="17">
        <v>0.20291000000000001</v>
      </c>
      <c r="Q29" s="17"/>
      <c r="R29" s="17">
        <v>8.0999999999999961E-3</v>
      </c>
      <c r="S29" s="17">
        <v>0</v>
      </c>
      <c r="T29" s="17">
        <f t="shared" si="2"/>
        <v>0.33204000000000011</v>
      </c>
      <c r="V29" s="17">
        <v>0.33204000000000006</v>
      </c>
      <c r="W29" s="17">
        <f t="shared" si="3"/>
        <v>0</v>
      </c>
    </row>
    <row r="30" spans="1:23" x14ac:dyDescent="0.3">
      <c r="A30" s="7"/>
      <c r="B30" s="8" t="s">
        <v>17</v>
      </c>
      <c r="C30" s="17">
        <v>0.25346999999999992</v>
      </c>
      <c r="D30" s="17">
        <v>0.22356000000000001</v>
      </c>
      <c r="F30" s="20">
        <v>-5.1579999999999994E-2</v>
      </c>
      <c r="G30" s="20">
        <f t="shared" si="0"/>
        <v>8.1489999999999896E-2</v>
      </c>
      <c r="H30" s="20"/>
      <c r="I30" s="20">
        <v>2.155E-2</v>
      </c>
      <c r="J30" s="17">
        <v>-1.99E-3</v>
      </c>
      <c r="K30" s="17">
        <f t="shared" si="1"/>
        <v>0.10104999999999989</v>
      </c>
      <c r="L30" s="17">
        <v>-8.2400000000000008E-3</v>
      </c>
      <c r="M30" s="17">
        <v>0</v>
      </c>
      <c r="N30" s="17"/>
      <c r="O30" s="17">
        <v>0</v>
      </c>
      <c r="P30" s="17">
        <v>0.20291000000000001</v>
      </c>
      <c r="Q30" s="17"/>
      <c r="R30" s="17">
        <v>7.6899999999999972E-3</v>
      </c>
      <c r="S30" s="17">
        <v>0</v>
      </c>
      <c r="T30" s="17">
        <f t="shared" si="2"/>
        <v>0.30340999999999985</v>
      </c>
      <c r="V30" s="17">
        <v>0.30340999999999985</v>
      </c>
      <c r="W30" s="17">
        <f t="shared" si="3"/>
        <v>0</v>
      </c>
    </row>
    <row r="31" spans="1:23" x14ac:dyDescent="0.3">
      <c r="A31" s="7"/>
      <c r="B31" s="8" t="s">
        <v>18</v>
      </c>
      <c r="C31" s="17">
        <v>0.23686000000000018</v>
      </c>
      <c r="D31" s="17">
        <v>0.22356000000000001</v>
      </c>
      <c r="F31" s="20">
        <v>-5.1889999999999999E-2</v>
      </c>
      <c r="G31" s="20">
        <f t="shared" si="0"/>
        <v>6.5190000000000164E-2</v>
      </c>
      <c r="H31" s="20"/>
      <c r="I31" s="20">
        <v>1.7239999999999998E-2</v>
      </c>
      <c r="J31" s="17">
        <v>-1.5900000000000001E-3</v>
      </c>
      <c r="K31" s="17">
        <f t="shared" si="1"/>
        <v>8.0840000000000176E-2</v>
      </c>
      <c r="L31" s="17">
        <v>-6.5900000000000004E-3</v>
      </c>
      <c r="M31" s="17">
        <v>0</v>
      </c>
      <c r="N31" s="17"/>
      <c r="O31" s="17">
        <v>0</v>
      </c>
      <c r="P31" s="17">
        <v>0.20291000000000001</v>
      </c>
      <c r="Q31" s="17"/>
      <c r="R31" s="17">
        <v>7.4299999999999965E-3</v>
      </c>
      <c r="S31" s="17">
        <v>0</v>
      </c>
      <c r="T31" s="17">
        <f t="shared" si="2"/>
        <v>0.28459000000000018</v>
      </c>
      <c r="V31" s="17">
        <v>0.28459000000000018</v>
      </c>
      <c r="W31" s="17">
        <f t="shared" si="3"/>
        <v>0</v>
      </c>
    </row>
    <row r="32" spans="1:23" x14ac:dyDescent="0.3">
      <c r="A32" s="7"/>
      <c r="B32" s="8" t="s">
        <v>19</v>
      </c>
      <c r="C32" s="17">
        <v>0.2147300000000002</v>
      </c>
      <c r="D32" s="17">
        <v>0.22356000000000001</v>
      </c>
      <c r="F32" s="20">
        <v>-5.2299999999999999E-2</v>
      </c>
      <c r="G32" s="20">
        <f t="shared" si="0"/>
        <v>4.3470000000000189E-2</v>
      </c>
      <c r="H32" s="20"/>
      <c r="I32" s="20">
        <v>1.15E-2</v>
      </c>
      <c r="J32" s="17">
        <v>-1.06E-3</v>
      </c>
      <c r="K32" s="17">
        <f t="shared" si="1"/>
        <v>5.3910000000000187E-2</v>
      </c>
      <c r="L32" s="17">
        <v>-4.3899999999999998E-3</v>
      </c>
      <c r="M32" s="17">
        <v>0</v>
      </c>
      <c r="N32" s="17"/>
      <c r="O32" s="17">
        <v>0</v>
      </c>
      <c r="P32" s="17">
        <v>0.20291000000000001</v>
      </c>
      <c r="Q32" s="17"/>
      <c r="R32" s="17">
        <v>7.0799999999999969E-3</v>
      </c>
      <c r="S32" s="17">
        <v>0</v>
      </c>
      <c r="T32" s="17">
        <f t="shared" si="2"/>
        <v>0.25951000000000018</v>
      </c>
      <c r="V32" s="17">
        <v>0.25951000000000018</v>
      </c>
      <c r="W32" s="17">
        <f t="shared" si="3"/>
        <v>0</v>
      </c>
    </row>
    <row r="33" spans="1:23" x14ac:dyDescent="0.3">
      <c r="A33" s="5"/>
      <c r="B33" s="9" t="s">
        <v>20</v>
      </c>
      <c r="C33" s="16">
        <v>0.18703999999999993</v>
      </c>
      <c r="D33" s="16">
        <v>0.22356000000000001</v>
      </c>
      <c r="F33" s="19">
        <v>-5.2809999999999996E-2</v>
      </c>
      <c r="G33" s="19">
        <f t="shared" si="0"/>
        <v>1.6289999999999916E-2</v>
      </c>
      <c r="H33" s="20"/>
      <c r="I33" s="19">
        <v>4.3099999999999996E-3</v>
      </c>
      <c r="J33" s="16">
        <v>-4.0000000000000002E-4</v>
      </c>
      <c r="K33" s="16">
        <f t="shared" si="1"/>
        <v>2.0199999999999916E-2</v>
      </c>
      <c r="L33" s="16">
        <v>-1.65E-3</v>
      </c>
      <c r="M33" s="16">
        <v>0</v>
      </c>
      <c r="N33" s="17"/>
      <c r="O33" s="16">
        <v>0</v>
      </c>
      <c r="P33" s="16">
        <v>0.20291000000000001</v>
      </c>
      <c r="Q33" s="16"/>
      <c r="R33" s="16">
        <v>6.6399999999999966E-3</v>
      </c>
      <c r="S33" s="16">
        <v>0</v>
      </c>
      <c r="T33" s="16">
        <f t="shared" si="2"/>
        <v>0.22809999999999994</v>
      </c>
      <c r="V33" s="16">
        <v>0.22809999999999994</v>
      </c>
      <c r="W33" s="16">
        <f t="shared" si="3"/>
        <v>0</v>
      </c>
    </row>
    <row r="34" spans="1:23" x14ac:dyDescent="0.3">
      <c r="A34" s="7" t="s">
        <v>22</v>
      </c>
      <c r="B34" s="8" t="s">
        <v>10</v>
      </c>
      <c r="C34" s="17">
        <v>0.11795</v>
      </c>
      <c r="D34" s="17">
        <v>0</v>
      </c>
      <c r="F34" s="20">
        <v>-2.3000000000000001E-4</v>
      </c>
      <c r="G34" s="20">
        <f t="shared" si="0"/>
        <v>0.11817999999999999</v>
      </c>
      <c r="H34" s="20"/>
      <c r="I34" s="20">
        <v>2.188E-2</v>
      </c>
      <c r="J34" s="17">
        <v>-2.14E-3</v>
      </c>
      <c r="K34" s="17">
        <f t="shared" si="1"/>
        <v>0.13791999999999999</v>
      </c>
      <c r="L34" s="17">
        <v>-8.8599999999999998E-3</v>
      </c>
      <c r="M34" s="17">
        <v>0</v>
      </c>
      <c r="N34" s="17"/>
      <c r="O34" s="17">
        <v>0</v>
      </c>
      <c r="P34" s="17">
        <v>0</v>
      </c>
      <c r="Q34" s="17"/>
      <c r="R34" s="17">
        <v>-2.2000000000000001E-4</v>
      </c>
      <c r="S34" s="17">
        <v>0</v>
      </c>
      <c r="T34" s="17">
        <f t="shared" si="2"/>
        <v>0.12883999999999998</v>
      </c>
      <c r="V34" s="17">
        <v>0.12883999999999998</v>
      </c>
      <c r="W34" s="17">
        <f t="shared" si="3"/>
        <v>0</v>
      </c>
    </row>
    <row r="35" spans="1:23" x14ac:dyDescent="0.3">
      <c r="A35" s="7"/>
      <c r="B35" s="8" t="s">
        <v>11</v>
      </c>
      <c r="C35" s="17">
        <v>0.10557999999999999</v>
      </c>
      <c r="D35" s="17">
        <v>0</v>
      </c>
      <c r="F35" s="20">
        <v>-2.1000000000000001E-4</v>
      </c>
      <c r="G35" s="20">
        <f t="shared" si="0"/>
        <v>0.10579</v>
      </c>
      <c r="H35" s="20"/>
      <c r="I35" s="20">
        <v>1.959E-2</v>
      </c>
      <c r="J35" s="17">
        <v>-1.91E-3</v>
      </c>
      <c r="K35" s="17">
        <f t="shared" si="1"/>
        <v>0.12347</v>
      </c>
      <c r="L35" s="17">
        <v>-7.9299999999999995E-3</v>
      </c>
      <c r="M35" s="17">
        <v>0</v>
      </c>
      <c r="N35" s="17"/>
      <c r="O35" s="17">
        <v>0</v>
      </c>
      <c r="P35" s="17">
        <v>0</v>
      </c>
      <c r="Q35" s="17"/>
      <c r="R35" s="17">
        <v>-2.0000000000000001E-4</v>
      </c>
      <c r="S35" s="17">
        <v>0</v>
      </c>
      <c r="T35" s="17">
        <f t="shared" si="2"/>
        <v>0.11534</v>
      </c>
      <c r="V35" s="17">
        <v>0.11533999999999998</v>
      </c>
      <c r="W35" s="17">
        <f t="shared" si="3"/>
        <v>0</v>
      </c>
    </row>
    <row r="36" spans="1:23" x14ac:dyDescent="0.3">
      <c r="A36" s="7"/>
      <c r="B36" s="8" t="s">
        <v>17</v>
      </c>
      <c r="C36" s="17">
        <v>8.0960000000000004E-2</v>
      </c>
      <c r="D36" s="17">
        <v>0</v>
      </c>
      <c r="F36" s="20">
        <v>-1.6000000000000001E-4</v>
      </c>
      <c r="G36" s="20">
        <f t="shared" si="0"/>
        <v>8.1119999999999998E-2</v>
      </c>
      <c r="H36" s="20"/>
      <c r="I36" s="20">
        <v>1.502E-2</v>
      </c>
      <c r="J36" s="17">
        <v>-1.47E-3</v>
      </c>
      <c r="K36" s="17">
        <f t="shared" si="1"/>
        <v>9.4670000000000004E-2</v>
      </c>
      <c r="L36" s="17">
        <v>-6.0800000000000003E-3</v>
      </c>
      <c r="M36" s="17">
        <v>0</v>
      </c>
      <c r="N36" s="17"/>
      <c r="O36" s="17">
        <v>0</v>
      </c>
      <c r="P36" s="17">
        <v>0</v>
      </c>
      <c r="Q36" s="17"/>
      <c r="R36" s="17">
        <v>-1.4999999999999999E-4</v>
      </c>
      <c r="S36" s="17">
        <v>0</v>
      </c>
      <c r="T36" s="17">
        <f t="shared" si="2"/>
        <v>8.8440000000000005E-2</v>
      </c>
      <c r="V36" s="17">
        <v>8.8440000000000005E-2</v>
      </c>
      <c r="W36" s="17">
        <f t="shared" si="3"/>
        <v>0</v>
      </c>
    </row>
    <row r="37" spans="1:23" x14ac:dyDescent="0.3">
      <c r="A37" s="7"/>
      <c r="B37" s="8" t="s">
        <v>18</v>
      </c>
      <c r="C37" s="17">
        <v>6.4769999999999994E-2</v>
      </c>
      <c r="D37" s="17">
        <v>0</v>
      </c>
      <c r="F37" s="20">
        <v>-1.2999999999999999E-4</v>
      </c>
      <c r="G37" s="20">
        <f t="shared" si="0"/>
        <v>6.4899999999999999E-2</v>
      </c>
      <c r="H37" s="20"/>
      <c r="I37" s="20">
        <v>1.2019999999999999E-2</v>
      </c>
      <c r="J37" s="17">
        <v>-1.17E-3</v>
      </c>
      <c r="K37" s="17">
        <f t="shared" si="1"/>
        <v>7.5749999999999998E-2</v>
      </c>
      <c r="L37" s="17">
        <v>-4.8599999999999997E-3</v>
      </c>
      <c r="M37" s="17">
        <v>0</v>
      </c>
      <c r="N37" s="17"/>
      <c r="O37" s="17">
        <v>0</v>
      </c>
      <c r="P37" s="17">
        <v>0</v>
      </c>
      <c r="Q37" s="17"/>
      <c r="R37" s="17">
        <v>-1.2E-4</v>
      </c>
      <c r="S37" s="17">
        <v>0</v>
      </c>
      <c r="T37" s="17">
        <f t="shared" si="2"/>
        <v>7.077E-2</v>
      </c>
      <c r="V37" s="17">
        <v>7.0770000000000013E-2</v>
      </c>
      <c r="W37" s="17">
        <f t="shared" si="3"/>
        <v>0</v>
      </c>
    </row>
    <row r="38" spans="1:23" x14ac:dyDescent="0.3">
      <c r="A38" s="7"/>
      <c r="B38" s="8" t="s">
        <v>19</v>
      </c>
      <c r="C38" s="17">
        <v>4.3180000000000003E-2</v>
      </c>
      <c r="D38" s="17">
        <v>0</v>
      </c>
      <c r="F38" s="20">
        <v>-9.0000000000000006E-5</v>
      </c>
      <c r="G38" s="20">
        <f t="shared" si="0"/>
        <v>4.3270000000000003E-2</v>
      </c>
      <c r="H38" s="20"/>
      <c r="I38" s="20">
        <v>8.0099999999999998E-3</v>
      </c>
      <c r="J38" s="17">
        <v>-7.7999999999999999E-4</v>
      </c>
      <c r="K38" s="17">
        <f t="shared" si="1"/>
        <v>5.0500000000000003E-2</v>
      </c>
      <c r="L38" s="17">
        <v>-3.2399999999999998E-3</v>
      </c>
      <c r="M38" s="17">
        <v>0</v>
      </c>
      <c r="N38" s="17"/>
      <c r="O38" s="17">
        <v>0</v>
      </c>
      <c r="P38" s="17">
        <v>0</v>
      </c>
      <c r="Q38" s="17"/>
      <c r="R38" s="17">
        <v>-8.0000000000000007E-5</v>
      </c>
      <c r="S38" s="17">
        <v>0</v>
      </c>
      <c r="T38" s="17">
        <f t="shared" si="2"/>
        <v>4.7180000000000007E-2</v>
      </c>
      <c r="V38" s="17">
        <v>4.7180000000000007E-2</v>
      </c>
      <c r="W38" s="17">
        <f t="shared" si="3"/>
        <v>0</v>
      </c>
    </row>
    <row r="39" spans="1:23" x14ac:dyDescent="0.3">
      <c r="A39" s="5"/>
      <c r="B39" s="9" t="s">
        <v>20</v>
      </c>
      <c r="C39" s="16">
        <v>1.619E-2</v>
      </c>
      <c r="D39" s="16">
        <v>0</v>
      </c>
      <c r="F39" s="19">
        <v>-3.0000000000000001E-5</v>
      </c>
      <c r="G39" s="19">
        <f t="shared" si="0"/>
        <v>1.6219999999999998E-2</v>
      </c>
      <c r="H39" s="20"/>
      <c r="I39" s="19">
        <v>3.0000000000000001E-3</v>
      </c>
      <c r="J39" s="16">
        <v>-2.9E-4</v>
      </c>
      <c r="K39" s="16">
        <f t="shared" si="1"/>
        <v>1.8929999999999999E-2</v>
      </c>
      <c r="L39" s="16">
        <v>-1.2199999999999999E-3</v>
      </c>
      <c r="M39" s="16">
        <v>0</v>
      </c>
      <c r="N39" s="17"/>
      <c r="O39" s="16">
        <v>0</v>
      </c>
      <c r="P39" s="16">
        <v>0</v>
      </c>
      <c r="Q39" s="16"/>
      <c r="R39" s="16">
        <v>-3.0000000000000001E-5</v>
      </c>
      <c r="S39" s="16">
        <v>0</v>
      </c>
      <c r="T39" s="16">
        <f t="shared" si="2"/>
        <v>1.7680000000000001E-2</v>
      </c>
      <c r="V39" s="16">
        <v>1.7679999999999998E-2</v>
      </c>
      <c r="W39" s="16">
        <f t="shared" si="3"/>
        <v>0</v>
      </c>
    </row>
    <row r="40" spans="1:23" x14ac:dyDescent="0.3">
      <c r="A40" s="7" t="s">
        <v>23</v>
      </c>
      <c r="B40" s="8" t="s">
        <v>10</v>
      </c>
      <c r="C40" s="17">
        <v>0.11795</v>
      </c>
      <c r="D40" s="17">
        <v>0</v>
      </c>
      <c r="F40" s="20">
        <v>-2.3000000000000001E-4</v>
      </c>
      <c r="G40" s="20">
        <f>C40-D40-E40-F40</f>
        <v>0.11817999999999999</v>
      </c>
      <c r="H40" s="20"/>
      <c r="I40" s="20">
        <v>2.2780000000000002E-2</v>
      </c>
      <c r="J40" s="17">
        <v>-1.5499999999999999E-3</v>
      </c>
      <c r="K40" s="17">
        <f t="shared" si="1"/>
        <v>0.13941000000000001</v>
      </c>
      <c r="L40" s="17">
        <v>-6.4400000000000004E-3</v>
      </c>
      <c r="M40" s="17">
        <v>0</v>
      </c>
      <c r="N40" s="17"/>
      <c r="O40" s="17">
        <v>0</v>
      </c>
      <c r="P40" s="17">
        <v>0</v>
      </c>
      <c r="Q40" s="17"/>
      <c r="R40" s="17">
        <v>-2.2000000000000001E-4</v>
      </c>
      <c r="S40" s="17">
        <v>0</v>
      </c>
      <c r="T40" s="17">
        <f t="shared" si="2"/>
        <v>0.13275000000000001</v>
      </c>
      <c r="V40" s="17">
        <v>0.13275000000000001</v>
      </c>
      <c r="W40" s="17">
        <f t="shared" si="3"/>
        <v>0</v>
      </c>
    </row>
    <row r="41" spans="1:23" x14ac:dyDescent="0.3">
      <c r="A41" s="7"/>
      <c r="B41" s="8" t="s">
        <v>11</v>
      </c>
      <c r="C41" s="17">
        <v>0.10557999999999999</v>
      </c>
      <c r="D41" s="17">
        <v>0</v>
      </c>
      <c r="F41" s="20">
        <v>-2.1000000000000001E-4</v>
      </c>
      <c r="G41" s="20">
        <f t="shared" si="0"/>
        <v>0.10579</v>
      </c>
      <c r="H41" s="20"/>
      <c r="I41" s="20">
        <v>2.0389999999999998E-2</v>
      </c>
      <c r="J41" s="17">
        <v>-1.39E-3</v>
      </c>
      <c r="K41" s="17">
        <f t="shared" si="1"/>
        <v>0.12478999999999998</v>
      </c>
      <c r="L41" s="17">
        <v>-5.7600000000000004E-3</v>
      </c>
      <c r="M41" s="17">
        <v>0</v>
      </c>
      <c r="N41" s="17"/>
      <c r="O41" s="17">
        <v>0</v>
      </c>
      <c r="P41" s="17">
        <v>0</v>
      </c>
      <c r="Q41" s="17"/>
      <c r="R41" s="17">
        <v>-2.0000000000000001E-4</v>
      </c>
      <c r="S41" s="17">
        <v>0</v>
      </c>
      <c r="T41" s="17">
        <f t="shared" si="2"/>
        <v>0.11882999999999998</v>
      </c>
      <c r="V41" s="17">
        <v>0.11882999999999998</v>
      </c>
      <c r="W41" s="17">
        <f t="shared" si="3"/>
        <v>0</v>
      </c>
    </row>
    <row r="42" spans="1:23" x14ac:dyDescent="0.3">
      <c r="A42" s="7"/>
      <c r="B42" s="8" t="s">
        <v>17</v>
      </c>
      <c r="C42" s="17">
        <v>8.0960000000000004E-2</v>
      </c>
      <c r="D42" s="17">
        <v>0</v>
      </c>
      <c r="F42" s="20">
        <v>-1.6000000000000001E-4</v>
      </c>
      <c r="G42" s="20">
        <f t="shared" si="0"/>
        <v>8.1119999999999998E-2</v>
      </c>
      <c r="H42" s="20"/>
      <c r="I42" s="20">
        <v>1.5640000000000001E-2</v>
      </c>
      <c r="J42" s="17">
        <v>-1.07E-3</v>
      </c>
      <c r="K42" s="17">
        <f t="shared" si="1"/>
        <v>9.5689999999999997E-2</v>
      </c>
      <c r="L42" s="17">
        <v>-4.4200000000000003E-3</v>
      </c>
      <c r="M42" s="17">
        <v>0</v>
      </c>
      <c r="N42" s="17"/>
      <c r="O42" s="17">
        <v>0</v>
      </c>
      <c r="P42" s="17">
        <v>0</v>
      </c>
      <c r="Q42" s="17"/>
      <c r="R42" s="17">
        <v>-1.4999999999999999E-4</v>
      </c>
      <c r="S42" s="17">
        <v>0</v>
      </c>
      <c r="T42" s="17">
        <f t="shared" si="2"/>
        <v>9.1119999999999993E-2</v>
      </c>
      <c r="V42" s="17">
        <v>9.1120000000000007E-2</v>
      </c>
      <c r="W42" s="17">
        <f t="shared" si="3"/>
        <v>0</v>
      </c>
    </row>
    <row r="43" spans="1:23" x14ac:dyDescent="0.3">
      <c r="A43" s="7"/>
      <c r="B43" s="8" t="s">
        <v>18</v>
      </c>
      <c r="C43" s="17">
        <v>6.4769999999999994E-2</v>
      </c>
      <c r="D43" s="17">
        <v>0</v>
      </c>
      <c r="F43" s="20">
        <v>-1.2999999999999999E-4</v>
      </c>
      <c r="G43" s="20">
        <f t="shared" si="0"/>
        <v>6.4899999999999999E-2</v>
      </c>
      <c r="H43" s="20"/>
      <c r="I43" s="20">
        <v>1.251E-2</v>
      </c>
      <c r="J43" s="17">
        <v>-8.4999999999999995E-4</v>
      </c>
      <c r="K43" s="17">
        <f t="shared" si="1"/>
        <v>7.6560000000000003E-2</v>
      </c>
      <c r="L43" s="17">
        <v>-3.5300000000000002E-3</v>
      </c>
      <c r="M43" s="17">
        <v>0</v>
      </c>
      <c r="N43" s="17"/>
      <c r="O43" s="17">
        <v>0</v>
      </c>
      <c r="P43" s="17">
        <v>0</v>
      </c>
      <c r="Q43" s="17"/>
      <c r="R43" s="17">
        <v>-1.2E-4</v>
      </c>
      <c r="S43" s="17">
        <v>0</v>
      </c>
      <c r="T43" s="17">
        <f t="shared" si="2"/>
        <v>7.2910000000000003E-2</v>
      </c>
      <c r="V43" s="17">
        <v>7.2910000000000016E-2</v>
      </c>
      <c r="W43" s="17">
        <f t="shared" si="3"/>
        <v>0</v>
      </c>
    </row>
    <row r="44" spans="1:23" x14ac:dyDescent="0.3">
      <c r="A44" s="7"/>
      <c r="B44" s="8" t="s">
        <v>19</v>
      </c>
      <c r="C44" s="17">
        <v>4.3180000000000003E-2</v>
      </c>
      <c r="D44" s="17">
        <v>0</v>
      </c>
      <c r="F44" s="20">
        <v>-9.0000000000000006E-5</v>
      </c>
      <c r="G44" s="20">
        <f t="shared" si="0"/>
        <v>4.3270000000000003E-2</v>
      </c>
      <c r="H44" s="20"/>
      <c r="I44" s="20">
        <v>8.3400000000000002E-3</v>
      </c>
      <c r="J44" s="17">
        <v>-5.6999999999999998E-4</v>
      </c>
      <c r="K44" s="17">
        <f t="shared" si="1"/>
        <v>5.1040000000000002E-2</v>
      </c>
      <c r="L44" s="17">
        <v>-2.3600000000000001E-3</v>
      </c>
      <c r="M44" s="17">
        <v>0</v>
      </c>
      <c r="N44" s="17"/>
      <c r="O44" s="17">
        <v>0</v>
      </c>
      <c r="P44" s="17">
        <v>0</v>
      </c>
      <c r="Q44" s="17"/>
      <c r="R44" s="17">
        <v>-8.0000000000000007E-5</v>
      </c>
      <c r="S44" s="17">
        <v>0</v>
      </c>
      <c r="T44" s="17">
        <f t="shared" si="2"/>
        <v>4.8600000000000004E-2</v>
      </c>
      <c r="V44" s="17">
        <v>4.8600000000000004E-2</v>
      </c>
      <c r="W44" s="17">
        <f t="shared" si="3"/>
        <v>0</v>
      </c>
    </row>
    <row r="45" spans="1:23" x14ac:dyDescent="0.3">
      <c r="A45" s="5"/>
      <c r="B45" s="9" t="s">
        <v>20</v>
      </c>
      <c r="C45" s="16">
        <v>1.619E-2</v>
      </c>
      <c r="D45" s="16">
        <v>0</v>
      </c>
      <c r="F45" s="19">
        <v>-3.0000000000000001E-5</v>
      </c>
      <c r="G45" s="19">
        <f t="shared" si="0"/>
        <v>1.6219999999999998E-2</v>
      </c>
      <c r="H45" s="20"/>
      <c r="I45" s="19">
        <v>3.13E-3</v>
      </c>
      <c r="J45" s="16">
        <v>-2.1000000000000001E-4</v>
      </c>
      <c r="K45" s="16">
        <f t="shared" si="1"/>
        <v>1.9140000000000001E-2</v>
      </c>
      <c r="L45" s="16">
        <v>-8.8000000000000003E-4</v>
      </c>
      <c r="M45" s="16">
        <v>0</v>
      </c>
      <c r="N45" s="17"/>
      <c r="O45" s="16">
        <v>0</v>
      </c>
      <c r="P45" s="16">
        <v>0</v>
      </c>
      <c r="Q45" s="16"/>
      <c r="R45" s="16">
        <v>-3.0000000000000001E-5</v>
      </c>
      <c r="S45" s="16">
        <v>0</v>
      </c>
      <c r="T45" s="16">
        <f t="shared" si="2"/>
        <v>1.8230000000000003E-2</v>
      </c>
      <c r="V45" s="16">
        <v>1.823E-2</v>
      </c>
      <c r="W45" s="16">
        <f t="shared" si="3"/>
        <v>0</v>
      </c>
    </row>
    <row r="46" spans="1:23" x14ac:dyDescent="0.3">
      <c r="A46" s="7" t="s">
        <v>24</v>
      </c>
      <c r="B46" s="8" t="s">
        <v>10</v>
      </c>
      <c r="C46" s="17">
        <v>0.31897999999999999</v>
      </c>
      <c r="D46" s="17">
        <v>0.22356000000000001</v>
      </c>
      <c r="F46" s="20">
        <v>-2.3139999999999997E-2</v>
      </c>
      <c r="G46" s="20">
        <f t="shared" si="0"/>
        <v>0.11855999999999997</v>
      </c>
      <c r="H46" s="20"/>
      <c r="I46" s="20">
        <v>2.053E-2</v>
      </c>
      <c r="J46" s="17">
        <v>-2.2699999999999999E-3</v>
      </c>
      <c r="K46" s="17">
        <f t="shared" si="1"/>
        <v>0.13681999999999997</v>
      </c>
      <c r="L46" s="17">
        <v>-9.4199999999999996E-3</v>
      </c>
      <c r="M46" s="17">
        <v>6.11E-3</v>
      </c>
      <c r="N46" s="17"/>
      <c r="O46" s="17">
        <v>1.0410000000000001E-2</v>
      </c>
      <c r="P46" s="17">
        <v>0.20291000000000001</v>
      </c>
      <c r="Q46" s="17"/>
      <c r="R46" s="17">
        <v>3.8870000000000002E-2</v>
      </c>
      <c r="S46" s="17">
        <v>1.223E-2</v>
      </c>
      <c r="T46" s="17">
        <f t="shared" si="2"/>
        <v>0.37346999999999997</v>
      </c>
      <c r="V46" s="17">
        <v>0.37347000000000002</v>
      </c>
      <c r="W46" s="17">
        <f t="shared" si="3"/>
        <v>0</v>
      </c>
    </row>
    <row r="47" spans="1:23" x14ac:dyDescent="0.3">
      <c r="A47" s="7"/>
      <c r="B47" s="8" t="s">
        <v>11</v>
      </c>
      <c r="C47" s="17">
        <v>0.30522999999999989</v>
      </c>
      <c r="D47" s="17">
        <v>0.22356000000000001</v>
      </c>
      <c r="F47" s="20">
        <v>-2.445E-2</v>
      </c>
      <c r="G47" s="20">
        <f t="shared" si="0"/>
        <v>0.10611999999999988</v>
      </c>
      <c r="H47" s="20"/>
      <c r="I47" s="20">
        <v>1.8380000000000001E-2</v>
      </c>
      <c r="J47" s="17">
        <v>-2.0300000000000001E-3</v>
      </c>
      <c r="K47" s="17">
        <f t="shared" si="1"/>
        <v>0.12246999999999988</v>
      </c>
      <c r="L47" s="17">
        <v>-8.43E-3</v>
      </c>
      <c r="M47" s="17">
        <v>5.47E-3</v>
      </c>
      <c r="N47" s="17"/>
      <c r="O47" s="17">
        <v>9.3200000000000002E-3</v>
      </c>
      <c r="P47" s="17">
        <v>0.20291000000000001</v>
      </c>
      <c r="Q47" s="17"/>
      <c r="R47" s="17">
        <v>3.7449999999999997E-2</v>
      </c>
      <c r="S47" s="17">
        <v>1.094E-2</v>
      </c>
      <c r="T47" s="17">
        <f t="shared" si="2"/>
        <v>0.3582499999999999</v>
      </c>
      <c r="V47" s="17">
        <v>0.3582499999999999</v>
      </c>
      <c r="W47" s="17">
        <f t="shared" si="3"/>
        <v>0</v>
      </c>
    </row>
    <row r="48" spans="1:23" x14ac:dyDescent="0.3">
      <c r="A48" s="7"/>
      <c r="B48" s="8" t="s">
        <v>17</v>
      </c>
      <c r="C48" s="17">
        <v>0.27787000000000012</v>
      </c>
      <c r="D48" s="17">
        <v>0.22356000000000001</v>
      </c>
      <c r="F48" s="20">
        <v>-2.7069999999999997E-2</v>
      </c>
      <c r="G48" s="20">
        <f t="shared" si="0"/>
        <v>8.1380000000000105E-2</v>
      </c>
      <c r="H48" s="20"/>
      <c r="I48" s="20">
        <v>1.409E-2</v>
      </c>
      <c r="J48" s="17">
        <v>-1.56E-3</v>
      </c>
      <c r="K48" s="17">
        <f t="shared" si="1"/>
        <v>9.3910000000000105E-2</v>
      </c>
      <c r="L48" s="17">
        <v>-6.4599999999999996E-3</v>
      </c>
      <c r="M48" s="17">
        <v>4.1900000000000001E-3</v>
      </c>
      <c r="N48" s="17"/>
      <c r="O48" s="17">
        <v>7.1399999999999996E-3</v>
      </c>
      <c r="P48" s="17">
        <v>0.20291000000000001</v>
      </c>
      <c r="Q48" s="17"/>
      <c r="R48" s="17">
        <v>3.4619999999999998E-2</v>
      </c>
      <c r="S48" s="17">
        <v>8.3899999999999999E-3</v>
      </c>
      <c r="T48" s="17">
        <f t="shared" si="2"/>
        <v>0.3279200000000001</v>
      </c>
      <c r="V48" s="17">
        <v>0.3279200000000001</v>
      </c>
      <c r="W48" s="17">
        <f t="shared" si="3"/>
        <v>0</v>
      </c>
    </row>
    <row r="49" spans="1:23" x14ac:dyDescent="0.3">
      <c r="A49" s="7"/>
      <c r="B49" s="8" t="s">
        <v>18</v>
      </c>
      <c r="C49" s="17">
        <v>0.25987999999999994</v>
      </c>
      <c r="D49" s="17">
        <v>0.22356000000000001</v>
      </c>
      <c r="F49" s="20">
        <v>-2.8779999999999997E-2</v>
      </c>
      <c r="G49" s="20">
        <f t="shared" si="0"/>
        <v>6.5099999999999936E-2</v>
      </c>
      <c r="H49" s="20"/>
      <c r="I49" s="20">
        <v>1.128E-2</v>
      </c>
      <c r="J49" s="17">
        <v>-1.25E-3</v>
      </c>
      <c r="K49" s="17">
        <f t="shared" si="1"/>
        <v>7.5129999999999933E-2</v>
      </c>
      <c r="L49" s="17">
        <v>-5.1700000000000001E-3</v>
      </c>
      <c r="M49" s="17">
        <v>3.3500000000000001E-3</v>
      </c>
      <c r="N49" s="17"/>
      <c r="O49" s="17">
        <v>5.7200000000000003E-3</v>
      </c>
      <c r="P49" s="17">
        <v>0.20291000000000001</v>
      </c>
      <c r="Q49" s="17"/>
      <c r="R49" s="17">
        <v>3.2759999999999997E-2</v>
      </c>
      <c r="S49" s="17">
        <v>6.7099999999999998E-3</v>
      </c>
      <c r="T49" s="17">
        <f t="shared" si="2"/>
        <v>0.30798999999999999</v>
      </c>
      <c r="V49" s="17">
        <v>0.30798999999999999</v>
      </c>
      <c r="W49" s="17">
        <f t="shared" si="3"/>
        <v>0</v>
      </c>
    </row>
    <row r="50" spans="1:23" x14ac:dyDescent="0.3">
      <c r="A50" s="7"/>
      <c r="B50" s="8" t="s">
        <v>19</v>
      </c>
      <c r="C50" s="17">
        <v>0.23588000000000003</v>
      </c>
      <c r="D50" s="17">
        <v>0.22356000000000001</v>
      </c>
      <c r="F50" s="20">
        <v>-3.1079999999999997E-2</v>
      </c>
      <c r="G50" s="20">
        <f t="shared" si="0"/>
        <v>4.3400000000000022E-2</v>
      </c>
      <c r="H50" s="20"/>
      <c r="I50" s="20">
        <v>7.5199999999999998E-3</v>
      </c>
      <c r="J50" s="17">
        <v>-8.3000000000000001E-4</v>
      </c>
      <c r="K50" s="17">
        <f t="shared" si="1"/>
        <v>5.0090000000000023E-2</v>
      </c>
      <c r="L50" s="17">
        <v>-3.4499999999999999E-3</v>
      </c>
      <c r="M50" s="17">
        <v>2.2399999999999998E-3</v>
      </c>
      <c r="N50" s="17"/>
      <c r="O50" s="17">
        <v>3.81E-3</v>
      </c>
      <c r="P50" s="17">
        <v>0.20291000000000001</v>
      </c>
      <c r="Q50" s="17"/>
      <c r="R50" s="17">
        <v>3.0289999999999997E-2</v>
      </c>
      <c r="S50" s="17">
        <v>4.4799999999999996E-3</v>
      </c>
      <c r="T50" s="17">
        <f t="shared" si="2"/>
        <v>0.28141000000000005</v>
      </c>
      <c r="V50" s="17">
        <v>0.28140999999999999</v>
      </c>
      <c r="W50" s="17">
        <f t="shared" si="3"/>
        <v>0</v>
      </c>
    </row>
    <row r="51" spans="1:23" x14ac:dyDescent="0.3">
      <c r="A51" s="5"/>
      <c r="B51" s="9" t="s">
        <v>20</v>
      </c>
      <c r="C51" s="16">
        <v>0.20589999999999992</v>
      </c>
      <c r="D51" s="16">
        <v>0.22356000000000001</v>
      </c>
      <c r="F51" s="19">
        <v>-3.3939999999999998E-2</v>
      </c>
      <c r="G51" s="19">
        <f t="shared" si="0"/>
        <v>1.6279999999999906E-2</v>
      </c>
      <c r="H51" s="20"/>
      <c r="I51" s="19">
        <v>2.82E-3</v>
      </c>
      <c r="J51" s="16">
        <v>-3.1E-4</v>
      </c>
      <c r="K51" s="16">
        <f t="shared" si="1"/>
        <v>1.8789999999999904E-2</v>
      </c>
      <c r="L51" s="16">
        <v>-1.2899999999999999E-3</v>
      </c>
      <c r="M51" s="16">
        <v>8.4000000000000003E-4</v>
      </c>
      <c r="N51" s="17"/>
      <c r="O51" s="16">
        <v>1.4300000000000001E-3</v>
      </c>
      <c r="P51" s="16">
        <v>0.20291000000000001</v>
      </c>
      <c r="Q51" s="16"/>
      <c r="R51" s="16">
        <v>2.7189999999999999E-2</v>
      </c>
      <c r="S51" s="16">
        <v>1.6800000000000001E-3</v>
      </c>
      <c r="T51" s="16">
        <f t="shared" si="2"/>
        <v>0.24818999999999991</v>
      </c>
      <c r="V51" s="16">
        <v>0.24818999999999991</v>
      </c>
      <c r="W51" s="16">
        <f t="shared" si="3"/>
        <v>0</v>
      </c>
    </row>
    <row r="52" spans="1:23" x14ac:dyDescent="0.3">
      <c r="A52" s="7" t="s">
        <v>25</v>
      </c>
      <c r="B52" s="8" t="s">
        <v>10</v>
      </c>
      <c r="C52" s="17">
        <v>0.30886999999999998</v>
      </c>
      <c r="D52" s="17">
        <v>0.22356000000000001</v>
      </c>
      <c r="F52" s="20">
        <v>-3.3389999999999996E-2</v>
      </c>
      <c r="G52" s="20">
        <f t="shared" si="0"/>
        <v>0.11869999999999997</v>
      </c>
      <c r="H52" s="20"/>
      <c r="I52" s="20">
        <v>3.0089999999999999E-2</v>
      </c>
      <c r="J52" s="17">
        <v>-2.9499999999999999E-3</v>
      </c>
      <c r="K52" s="17">
        <f t="shared" si="1"/>
        <v>0.14583999999999997</v>
      </c>
      <c r="L52" s="17">
        <v>-1.225E-2</v>
      </c>
      <c r="M52" s="17">
        <v>0</v>
      </c>
      <c r="N52" s="17"/>
      <c r="O52" s="17">
        <v>0</v>
      </c>
      <c r="P52" s="17">
        <v>0.20291000000000001</v>
      </c>
      <c r="Q52" s="17"/>
      <c r="R52" s="17">
        <v>2.7669999999999997E-2</v>
      </c>
      <c r="S52" s="17">
        <v>0</v>
      </c>
      <c r="T52" s="17">
        <f t="shared" si="2"/>
        <v>0.36416999999999994</v>
      </c>
      <c r="V52" s="17">
        <v>0.36416999999999994</v>
      </c>
      <c r="W52" s="17">
        <f t="shared" si="3"/>
        <v>0</v>
      </c>
    </row>
    <row r="53" spans="1:23" x14ac:dyDescent="0.3">
      <c r="A53" s="7"/>
      <c r="B53" s="8" t="s">
        <v>11</v>
      </c>
      <c r="C53" s="17">
        <v>0.29617999999999989</v>
      </c>
      <c r="D53" s="17">
        <v>0.22356000000000001</v>
      </c>
      <c r="F53" s="20">
        <v>-3.363E-2</v>
      </c>
      <c r="G53" s="20">
        <f t="shared" si="0"/>
        <v>0.10624999999999987</v>
      </c>
      <c r="H53" s="20"/>
      <c r="I53" s="20">
        <v>2.6939999999999999E-2</v>
      </c>
      <c r="J53" s="17">
        <v>-2.64E-3</v>
      </c>
      <c r="K53" s="17">
        <f t="shared" si="1"/>
        <v>0.13054999999999986</v>
      </c>
      <c r="L53" s="17">
        <v>-1.0959999999999999E-2</v>
      </c>
      <c r="M53" s="17">
        <v>0</v>
      </c>
      <c r="N53" s="17"/>
      <c r="O53" s="17">
        <v>0</v>
      </c>
      <c r="P53" s="17">
        <v>0.20291000000000001</v>
      </c>
      <c r="Q53" s="17"/>
      <c r="R53" s="17">
        <v>2.743E-2</v>
      </c>
      <c r="S53" s="17">
        <v>0</v>
      </c>
      <c r="T53" s="17">
        <f t="shared" si="2"/>
        <v>0.34992999999999991</v>
      </c>
      <c r="V53" s="17">
        <v>0.34992999999999991</v>
      </c>
      <c r="W53" s="17">
        <f t="shared" si="3"/>
        <v>0</v>
      </c>
    </row>
    <row r="54" spans="1:23" x14ac:dyDescent="0.3">
      <c r="A54" s="7"/>
      <c r="B54" s="8" t="s">
        <v>17</v>
      </c>
      <c r="C54" s="17">
        <v>0.27094000000000007</v>
      </c>
      <c r="D54" s="17">
        <v>0.22356000000000001</v>
      </c>
      <c r="F54" s="20">
        <v>-3.4099999999999998E-2</v>
      </c>
      <c r="G54" s="20">
        <f t="shared" si="0"/>
        <v>8.1480000000000052E-2</v>
      </c>
      <c r="H54" s="20"/>
      <c r="I54" s="20">
        <v>2.0660000000000001E-2</v>
      </c>
      <c r="J54" s="17">
        <v>-2.0300000000000001E-3</v>
      </c>
      <c r="K54" s="17">
        <f t="shared" si="1"/>
        <v>0.10011000000000005</v>
      </c>
      <c r="L54" s="17">
        <v>-8.4100000000000008E-3</v>
      </c>
      <c r="M54" s="17">
        <v>0</v>
      </c>
      <c r="N54" s="17"/>
      <c r="O54" s="17">
        <v>0</v>
      </c>
      <c r="P54" s="17">
        <v>0.20291000000000001</v>
      </c>
      <c r="Q54" s="17"/>
      <c r="R54" s="17">
        <v>2.6939999999999999E-2</v>
      </c>
      <c r="S54" s="17">
        <v>0</v>
      </c>
      <c r="T54" s="17">
        <f t="shared" si="2"/>
        <v>0.32155000000000006</v>
      </c>
      <c r="V54" s="17">
        <v>0.32155000000000006</v>
      </c>
      <c r="W54" s="17">
        <f t="shared" si="3"/>
        <v>0</v>
      </c>
    </row>
    <row r="55" spans="1:23" x14ac:dyDescent="0.3">
      <c r="A55" s="7"/>
      <c r="B55" s="8" t="s">
        <v>18</v>
      </c>
      <c r="C55" s="17">
        <v>0.25432999999999983</v>
      </c>
      <c r="D55" s="17">
        <v>0.22356000000000001</v>
      </c>
      <c r="F55" s="20">
        <v>-3.4409999999999996E-2</v>
      </c>
      <c r="G55" s="20">
        <f t="shared" si="0"/>
        <v>6.5179999999999821E-2</v>
      </c>
      <c r="H55" s="20"/>
      <c r="I55" s="20">
        <v>1.653E-2</v>
      </c>
      <c r="J55" s="17">
        <v>-1.6199999999999999E-3</v>
      </c>
      <c r="K55" s="17">
        <f t="shared" si="1"/>
        <v>8.0089999999999828E-2</v>
      </c>
      <c r="L55" s="17">
        <v>-6.7200000000000003E-3</v>
      </c>
      <c r="M55" s="17">
        <v>0</v>
      </c>
      <c r="N55" s="17"/>
      <c r="O55" s="17">
        <v>0</v>
      </c>
      <c r="P55" s="17">
        <v>0.20291000000000001</v>
      </c>
      <c r="Q55" s="17"/>
      <c r="R55" s="17">
        <v>2.6609999999999998E-2</v>
      </c>
      <c r="S55" s="17">
        <v>0</v>
      </c>
      <c r="T55" s="17">
        <f t="shared" si="2"/>
        <v>0.30288999999999988</v>
      </c>
      <c r="V55" s="17">
        <v>0.30288999999999983</v>
      </c>
      <c r="W55" s="17">
        <f t="shared" si="3"/>
        <v>0</v>
      </c>
    </row>
    <row r="56" spans="1:23" x14ac:dyDescent="0.3">
      <c r="A56" s="7"/>
      <c r="B56" s="8" t="s">
        <v>19</v>
      </c>
      <c r="C56" s="17">
        <v>0.23218000000000003</v>
      </c>
      <c r="D56" s="17">
        <v>0.22356000000000001</v>
      </c>
      <c r="F56" s="20">
        <v>-3.483E-2</v>
      </c>
      <c r="G56" s="20">
        <f t="shared" si="0"/>
        <v>4.3450000000000016E-2</v>
      </c>
      <c r="H56" s="20"/>
      <c r="I56" s="20">
        <v>1.102E-2</v>
      </c>
      <c r="J56" s="17">
        <v>-1.08E-3</v>
      </c>
      <c r="K56" s="17">
        <f t="shared" si="1"/>
        <v>5.3390000000000021E-2</v>
      </c>
      <c r="L56" s="17">
        <v>-4.4799999999999996E-3</v>
      </c>
      <c r="M56" s="17">
        <v>0</v>
      </c>
      <c r="N56" s="17"/>
      <c r="O56" s="17">
        <v>0</v>
      </c>
      <c r="P56" s="17">
        <v>0.20291000000000001</v>
      </c>
      <c r="Q56" s="17"/>
      <c r="R56" s="17">
        <v>2.6179999999999998E-2</v>
      </c>
      <c r="S56" s="17">
        <v>0</v>
      </c>
      <c r="T56" s="17">
        <f t="shared" si="2"/>
        <v>0.27800000000000002</v>
      </c>
      <c r="V56" s="17">
        <v>0.27800000000000002</v>
      </c>
      <c r="W56" s="17">
        <f t="shared" si="3"/>
        <v>0</v>
      </c>
    </row>
    <row r="57" spans="1:23" x14ac:dyDescent="0.3">
      <c r="A57" s="5"/>
      <c r="B57" s="9" t="s">
        <v>20</v>
      </c>
      <c r="C57" s="16">
        <v>0.20451999999999992</v>
      </c>
      <c r="D57" s="16">
        <v>0.22356000000000001</v>
      </c>
      <c r="F57" s="19">
        <v>-3.5339999999999996E-2</v>
      </c>
      <c r="G57" s="19">
        <f t="shared" si="0"/>
        <v>1.6299999999999912E-2</v>
      </c>
      <c r="H57" s="20"/>
      <c r="I57" s="19">
        <v>4.13E-3</v>
      </c>
      <c r="J57" s="16">
        <v>-4.0999999999999999E-4</v>
      </c>
      <c r="K57" s="16">
        <f t="shared" si="1"/>
        <v>2.0019999999999913E-2</v>
      </c>
      <c r="L57" s="16">
        <v>-1.6800000000000001E-3</v>
      </c>
      <c r="M57" s="16">
        <v>0</v>
      </c>
      <c r="N57" s="17"/>
      <c r="O57" s="16">
        <v>0</v>
      </c>
      <c r="P57" s="16">
        <v>0.20291000000000001</v>
      </c>
      <c r="Q57" s="16"/>
      <c r="R57" s="16">
        <v>2.5649999999999999E-2</v>
      </c>
      <c r="S57" s="16">
        <v>0</v>
      </c>
      <c r="T57" s="16">
        <f t="shared" si="2"/>
        <v>0.24689999999999993</v>
      </c>
      <c r="V57" s="16">
        <v>0.24689999999999993</v>
      </c>
      <c r="W57" s="16">
        <f t="shared" si="3"/>
        <v>0</v>
      </c>
    </row>
    <row r="58" spans="1:23" x14ac:dyDescent="0.3">
      <c r="A58" s="7" t="s">
        <v>26</v>
      </c>
      <c r="B58" s="8" t="s">
        <v>10</v>
      </c>
      <c r="C58" s="17">
        <v>0.11796999999999999</v>
      </c>
      <c r="D58" s="17">
        <v>0</v>
      </c>
      <c r="F58" s="20">
        <v>-2.1000000000000001E-4</v>
      </c>
      <c r="G58" s="20">
        <f t="shared" si="0"/>
        <v>0.11817999999999999</v>
      </c>
      <c r="H58" s="20"/>
      <c r="I58" s="20">
        <v>1.78E-2</v>
      </c>
      <c r="J58" s="17">
        <v>-1.9499999999999999E-3</v>
      </c>
      <c r="K58" s="17">
        <f t="shared" si="1"/>
        <v>0.13402999999999998</v>
      </c>
      <c r="L58" s="17">
        <v>-8.09E-3</v>
      </c>
      <c r="M58" s="17">
        <v>0</v>
      </c>
      <c r="N58" s="17"/>
      <c r="O58" s="17">
        <v>0</v>
      </c>
      <c r="P58" s="17">
        <v>0</v>
      </c>
      <c r="Q58" s="17"/>
      <c r="R58" s="17">
        <v>-2.0000000000000001E-4</v>
      </c>
      <c r="S58" s="17">
        <v>0</v>
      </c>
      <c r="T58" s="17">
        <f t="shared" si="2"/>
        <v>0.12573999999999999</v>
      </c>
      <c r="V58" s="17">
        <v>0.12573999999999999</v>
      </c>
      <c r="W58" s="17">
        <f t="shared" si="3"/>
        <v>0</v>
      </c>
    </row>
    <row r="59" spans="1:23" x14ac:dyDescent="0.3">
      <c r="A59" s="7"/>
      <c r="B59" s="8" t="s">
        <v>11</v>
      </c>
      <c r="C59" s="17">
        <v>0.1056</v>
      </c>
      <c r="D59" s="17">
        <v>0</v>
      </c>
      <c r="F59" s="20">
        <v>-1.9000000000000001E-4</v>
      </c>
      <c r="G59" s="20">
        <f t="shared" si="0"/>
        <v>0.10579</v>
      </c>
      <c r="H59" s="20"/>
      <c r="I59" s="20">
        <v>1.5939999999999999E-2</v>
      </c>
      <c r="J59" s="17">
        <v>-1.75E-3</v>
      </c>
      <c r="K59" s="17">
        <f t="shared" si="1"/>
        <v>0.11997999999999999</v>
      </c>
      <c r="L59" s="17">
        <v>-7.2399999999999999E-3</v>
      </c>
      <c r="M59" s="17">
        <v>0</v>
      </c>
      <c r="N59" s="17"/>
      <c r="O59" s="17">
        <v>0</v>
      </c>
      <c r="P59" s="17">
        <v>0</v>
      </c>
      <c r="Q59" s="17"/>
      <c r="R59" s="17">
        <v>-1.8000000000000001E-4</v>
      </c>
      <c r="S59" s="17">
        <v>0</v>
      </c>
      <c r="T59" s="17">
        <f t="shared" si="2"/>
        <v>0.11255999999999999</v>
      </c>
      <c r="V59" s="17">
        <v>0.11255999999999999</v>
      </c>
      <c r="W59" s="17">
        <f t="shared" si="3"/>
        <v>0</v>
      </c>
    </row>
    <row r="60" spans="1:23" x14ac:dyDescent="0.3">
      <c r="A60" s="7"/>
      <c r="B60" s="8" t="s">
        <v>17</v>
      </c>
      <c r="C60" s="17">
        <v>8.0979999999999996E-2</v>
      </c>
      <c r="D60" s="17">
        <v>0</v>
      </c>
      <c r="F60" s="20">
        <v>-1.3999999999999999E-4</v>
      </c>
      <c r="G60" s="20">
        <f t="shared" si="0"/>
        <v>8.1119999999999998E-2</v>
      </c>
      <c r="H60" s="20"/>
      <c r="I60" s="20">
        <v>1.222E-2</v>
      </c>
      <c r="J60" s="17">
        <v>-1.34E-3</v>
      </c>
      <c r="K60" s="17">
        <f t="shared" si="1"/>
        <v>9.1999999999999998E-2</v>
      </c>
      <c r="L60" s="17">
        <v>-5.5500000000000002E-3</v>
      </c>
      <c r="M60" s="17">
        <v>0</v>
      </c>
      <c r="N60" s="17"/>
      <c r="O60" s="17">
        <v>0</v>
      </c>
      <c r="P60" s="17">
        <v>0</v>
      </c>
      <c r="Q60" s="17"/>
      <c r="R60" s="17">
        <v>-1.3999999999999999E-4</v>
      </c>
      <c r="S60" s="17">
        <v>0</v>
      </c>
      <c r="T60" s="17">
        <f t="shared" si="2"/>
        <v>8.6309999999999998E-2</v>
      </c>
      <c r="V60" s="17">
        <v>8.6309999999999998E-2</v>
      </c>
      <c r="W60" s="17">
        <f t="shared" si="3"/>
        <v>0</v>
      </c>
    </row>
    <row r="61" spans="1:23" x14ac:dyDescent="0.3">
      <c r="A61" s="7"/>
      <c r="B61" s="8" t="s">
        <v>18</v>
      </c>
      <c r="C61" s="17">
        <v>6.479E-2</v>
      </c>
      <c r="D61" s="17">
        <v>0</v>
      </c>
      <c r="F61" s="20">
        <v>-1.1E-4</v>
      </c>
      <c r="G61" s="20">
        <f t="shared" si="0"/>
        <v>6.4899999999999999E-2</v>
      </c>
      <c r="H61" s="20"/>
      <c r="I61" s="20">
        <v>9.7800000000000005E-3</v>
      </c>
      <c r="J61" s="17">
        <v>-1.07E-3</v>
      </c>
      <c r="K61" s="17">
        <f t="shared" si="1"/>
        <v>7.3609999999999995E-2</v>
      </c>
      <c r="L61" s="17">
        <v>-4.4400000000000004E-3</v>
      </c>
      <c r="M61" s="17">
        <v>0</v>
      </c>
      <c r="N61" s="17"/>
      <c r="O61" s="17">
        <v>0</v>
      </c>
      <c r="P61" s="17">
        <v>0</v>
      </c>
      <c r="Q61" s="17"/>
      <c r="R61" s="17">
        <v>-1.1E-4</v>
      </c>
      <c r="S61" s="17">
        <v>0</v>
      </c>
      <c r="T61" s="17">
        <f t="shared" si="2"/>
        <v>6.9059999999999996E-2</v>
      </c>
      <c r="V61" s="17">
        <v>6.9059999999999996E-2</v>
      </c>
      <c r="W61" s="17">
        <f t="shared" si="3"/>
        <v>0</v>
      </c>
    </row>
    <row r="62" spans="1:23" x14ac:dyDescent="0.3">
      <c r="A62" s="7"/>
      <c r="B62" s="8" t="s">
        <v>19</v>
      </c>
      <c r="C62" s="17">
        <v>4.3190000000000006E-2</v>
      </c>
      <c r="D62" s="17">
        <v>0</v>
      </c>
      <c r="F62" s="20">
        <v>-8.0000000000000007E-5</v>
      </c>
      <c r="G62" s="20">
        <f t="shared" si="0"/>
        <v>4.3270000000000003E-2</v>
      </c>
      <c r="H62" s="20"/>
      <c r="I62" s="20">
        <v>6.5199999999999998E-3</v>
      </c>
      <c r="J62" s="17">
        <v>-7.1000000000000002E-4</v>
      </c>
      <c r="K62" s="17">
        <f t="shared" si="1"/>
        <v>4.9079999999999999E-2</v>
      </c>
      <c r="L62" s="17">
        <v>-2.96E-3</v>
      </c>
      <c r="M62" s="17">
        <v>0</v>
      </c>
      <c r="N62" s="17"/>
      <c r="O62" s="17">
        <v>0</v>
      </c>
      <c r="P62" s="17">
        <v>0</v>
      </c>
      <c r="Q62" s="17"/>
      <c r="R62" s="17">
        <v>-6.9999999999999994E-5</v>
      </c>
      <c r="S62" s="17">
        <v>0</v>
      </c>
      <c r="T62" s="17">
        <f t="shared" si="2"/>
        <v>4.6050000000000001E-2</v>
      </c>
      <c r="V62" s="17">
        <v>4.6050000000000001E-2</v>
      </c>
      <c r="W62" s="17">
        <f t="shared" si="3"/>
        <v>0</v>
      </c>
    </row>
    <row r="63" spans="1:23" x14ac:dyDescent="0.3">
      <c r="A63" s="5"/>
      <c r="B63" s="9" t="s">
        <v>20</v>
      </c>
      <c r="C63" s="16">
        <v>1.619E-2</v>
      </c>
      <c r="D63" s="16">
        <v>0</v>
      </c>
      <c r="F63" s="19">
        <v>-3.0000000000000001E-5</v>
      </c>
      <c r="G63" s="19">
        <f t="shared" si="0"/>
        <v>1.6219999999999998E-2</v>
      </c>
      <c r="H63" s="20"/>
      <c r="I63" s="19">
        <v>2.4399999999999999E-3</v>
      </c>
      <c r="J63" s="16">
        <v>-2.7E-4</v>
      </c>
      <c r="K63" s="16">
        <f t="shared" si="1"/>
        <v>1.839E-2</v>
      </c>
      <c r="L63" s="16">
        <v>-1.1100000000000001E-3</v>
      </c>
      <c r="M63" s="16">
        <v>0</v>
      </c>
      <c r="N63" s="17"/>
      <c r="O63" s="16">
        <v>0</v>
      </c>
      <c r="P63" s="16">
        <v>0</v>
      </c>
      <c r="Q63" s="16"/>
      <c r="R63" s="16">
        <v>-3.0000000000000001E-5</v>
      </c>
      <c r="S63" s="16">
        <v>0</v>
      </c>
      <c r="T63" s="16">
        <f t="shared" si="2"/>
        <v>1.7250000000000001E-2</v>
      </c>
      <c r="V63" s="16">
        <v>1.7250000000000001E-2</v>
      </c>
      <c r="W63" s="16">
        <f t="shared" si="3"/>
        <v>0</v>
      </c>
    </row>
    <row r="64" spans="1:23" x14ac:dyDescent="0.3">
      <c r="A64" s="5" t="s">
        <v>27</v>
      </c>
      <c r="B64" s="6"/>
      <c r="C64" s="18">
        <v>4.9800000000000001E-3</v>
      </c>
      <c r="D64" s="18">
        <v>0</v>
      </c>
      <c r="F64" s="18">
        <v>-1.0000000000000001E-5</v>
      </c>
      <c r="G64" s="18">
        <f t="shared" si="0"/>
        <v>4.9899999999999996E-3</v>
      </c>
      <c r="H64" s="17"/>
      <c r="I64" s="18">
        <v>0</v>
      </c>
      <c r="J64" s="18">
        <v>-8.0000000000000007E-5</v>
      </c>
      <c r="K64" s="18">
        <f t="shared" si="1"/>
        <v>4.9099999999999994E-3</v>
      </c>
      <c r="L64" s="18">
        <v>-3.4000000000000002E-4</v>
      </c>
      <c r="M64" s="18">
        <v>0</v>
      </c>
      <c r="N64" s="17"/>
      <c r="O64" s="18">
        <v>0</v>
      </c>
      <c r="P64" s="18">
        <v>0</v>
      </c>
      <c r="Q64" s="18"/>
      <c r="R64" s="18">
        <v>-1.0000000000000001E-5</v>
      </c>
      <c r="S64" s="18">
        <v>0</v>
      </c>
      <c r="T64" s="18">
        <f t="shared" si="2"/>
        <v>4.5599999999999998E-3</v>
      </c>
      <c r="V64" s="18">
        <v>4.5599999999999998E-3</v>
      </c>
      <c r="W64" s="18">
        <f t="shared" si="3"/>
        <v>0</v>
      </c>
    </row>
    <row r="65" spans="1:23" x14ac:dyDescent="0.3">
      <c r="A65" s="3" t="s">
        <v>28</v>
      </c>
      <c r="B65" s="4"/>
      <c r="C65" s="16">
        <v>4.9800000000000001E-3</v>
      </c>
      <c r="D65" s="16">
        <v>0</v>
      </c>
      <c r="F65" s="16">
        <v>-1.0000000000000001E-5</v>
      </c>
      <c r="G65" s="16">
        <f t="shared" si="0"/>
        <v>4.9899999999999996E-3</v>
      </c>
      <c r="H65" s="17"/>
      <c r="I65" s="16">
        <v>0</v>
      </c>
      <c r="J65" s="16">
        <v>-8.0000000000000007E-5</v>
      </c>
      <c r="K65" s="16">
        <f t="shared" si="1"/>
        <v>4.9099999999999994E-3</v>
      </c>
      <c r="L65" s="16">
        <v>-3.4000000000000002E-4</v>
      </c>
      <c r="M65" s="16">
        <v>0</v>
      </c>
      <c r="N65" s="17"/>
      <c r="O65" s="16">
        <v>0</v>
      </c>
      <c r="P65" s="16">
        <v>0</v>
      </c>
      <c r="Q65" s="16"/>
      <c r="R65" s="16">
        <v>-1.0000000000000001E-5</v>
      </c>
      <c r="S65" s="16">
        <v>0</v>
      </c>
      <c r="T65" s="16">
        <f t="shared" si="2"/>
        <v>4.5599999999999998E-3</v>
      </c>
      <c r="V65" s="16">
        <v>4.5599999999999998E-3</v>
      </c>
      <c r="W65" s="16">
        <f t="shared" si="3"/>
        <v>0</v>
      </c>
    </row>
    <row r="68" spans="1:23" x14ac:dyDescent="0.3">
      <c r="A68" t="s">
        <v>52</v>
      </c>
    </row>
    <row r="69" spans="1:23" x14ac:dyDescent="0.3">
      <c r="A69" t="s">
        <v>53</v>
      </c>
    </row>
    <row r="70" spans="1:23" x14ac:dyDescent="0.3">
      <c r="A70" t="s">
        <v>54</v>
      </c>
    </row>
    <row r="71" spans="1:23" x14ac:dyDescent="0.3">
      <c r="A71" t="s">
        <v>55</v>
      </c>
    </row>
    <row r="72" spans="1:23" x14ac:dyDescent="0.3">
      <c r="A72" t="s">
        <v>56</v>
      </c>
    </row>
    <row r="73" spans="1:23" x14ac:dyDescent="0.3">
      <c r="A73" t="s">
        <v>57</v>
      </c>
    </row>
  </sheetData>
  <mergeCells count="4">
    <mergeCell ref="C4:G4"/>
    <mergeCell ref="I4:M4"/>
    <mergeCell ref="O4:S4"/>
    <mergeCell ref="V4:W4"/>
  </mergeCells>
  <pageMargins left="0.7" right="0.7" top="0.75" bottom="0.75" header="0.3" footer="0.3"/>
  <pageSetup orientation="portrait" horizontalDpi="4294967295" verticalDpi="4294967295" r:id="rId1"/>
  <headerFooter>
    <oddHeader>&amp;RUG-181053 NWN Compliance Filing
Advice 19-07 / Work Paper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BAE6BAB-88A9-4E8C-AA9C-F789A7CEBE25}"/>
</file>

<file path=customXml/itemProps2.xml><?xml version="1.0" encoding="utf-8"?>
<ds:datastoreItem xmlns:ds="http://schemas.openxmlformats.org/officeDocument/2006/customXml" ds:itemID="{27450B8B-F0A8-4FD1-A9D0-6DB338401A4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E1EB56-1061-4BEE-8C74-9381CC92E1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0A2429-189B-4D64-86FE-53EDAF48C8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Lee, Erica N</cp:lastModifiedBy>
  <dcterms:created xsi:type="dcterms:W3CDTF">2019-10-23T12:22:13Z</dcterms:created>
  <dcterms:modified xsi:type="dcterms:W3CDTF">2019-10-28T21:12:46Z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