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A3278BB-6162-4DA7-82A6-F37AA683D119}" xr6:coauthVersionLast="47" xr6:coauthVersionMax="47" xr10:uidLastSave="{00000000-0000-0000-0000-000000000000}"/>
  <bookViews>
    <workbookView xWindow="-120" yWindow="-120" windowWidth="29040" windowHeight="15840" xr2:uid="{6FC1B419-BF90-42AD-8B62-BE3EED668ED5}"/>
  </bookViews>
  <sheets>
    <sheet name="10.2" sheetId="1" r:id="rId1"/>
    <sheet name="10.2.1" sheetId="2" r:id="rId2"/>
    <sheet name="10.2.2"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ACEDREVGR" hidden="1">'[2]Revenue-monthly'!#REF!</definedName>
    <definedName name="__123Graph_B" hidden="1">[1]Inputs!#REF!</definedName>
    <definedName name="__123Graph_BCEDREVGR" hidden="1">'[2]Revenue-monthly'!#REF!</definedName>
    <definedName name="__123Graph_D" hidden="1">[1]Inputs!#REF!</definedName>
    <definedName name="__123Graph_E" hidden="1">'[2]Revenue-monthly'!#REF!</definedName>
    <definedName name="__123Graph_F" hidden="1">'[2]Revenue-monthly'!#REF!</definedName>
    <definedName name="__123Graph_X" hidden="1">'[2]Revenue-monthly'!$A$12:$A$23</definedName>
    <definedName name="__123Graph_XCEDREVGR" hidden="1">'[2]Revenue-monthly'!$A$12:$A$23</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_123Graph_ACHART_17" hidden="1">'[3]10'!#REF!</definedName>
    <definedName name="_1__123Graph_ACONTRACT_BY_B_U" hidden="1">'[4]QRE Charts'!$D$275:$Q$275</definedName>
    <definedName name="_10__123Graph_BQRE_S_BY_TYPE" hidden="1">'[4]QRE''s'!$D$100:$R$100</definedName>
    <definedName name="_11__123Graph_BSENS_COMPARISON" hidden="1">'[4]QRE Charts'!$E$366:$O$366</definedName>
    <definedName name="_12__123Graph_BSUPPLIES_BY_B_U" hidden="1">'[4]QRE Charts'!$D$250:$Q$250</definedName>
    <definedName name="_13__123Graph_BTAX_CREDIT" hidden="1">'[4]QRE Charts'!$E$332:$E$342</definedName>
    <definedName name="_14__123Graph_BWAGES_BY_B_U" hidden="1">'[4]QRE Charts'!$D$224:$R$224</definedName>
    <definedName name="_15__123Graph_CCONTRACT_BY_B_U" hidden="1">'[4]QRE Charts'!$D$277:$Q$277</definedName>
    <definedName name="_16__123Graph_CQRE_S_BY_CO." hidden="1">'[4]QRE Charts'!$D$303:$R$303</definedName>
    <definedName name="_17__123Graph_CQRE_S_BY_TYPE" hidden="1">'[4]QRE''s'!$D$101:$R$101</definedName>
    <definedName name="_18__123Graph_CSENS_COMPARISON" hidden="1">'[4]QRE Charts'!$E$367:$O$367</definedName>
    <definedName name="_19__123Graph_CSUPPLIES_BY_B_U" hidden="1">'[4]QRE Charts'!$D$251:$Q$251</definedName>
    <definedName name="_2__123Graph_AQRE_S_BY_CO." hidden="1">'[4]QRE Charts'!$D$301:$R$301</definedName>
    <definedName name="_20__123Graph_CWAGES_BY_B_U" hidden="1">'[4]QRE Charts'!$D$225:$R$225</definedName>
    <definedName name="_21__123Graph_DCONTRACT_BY_B_U" hidden="1">'[4]QRE Charts'!$D$278:$Q$278</definedName>
    <definedName name="_22__123Graph_DQRE_S_BY_CO." hidden="1">'[4]QRE Charts'!$D$304:$R$304</definedName>
    <definedName name="_23__123Graph_DSUPPLIES_BY_B_U" hidden="1">'[4]QRE Charts'!$D$252:$Q$252</definedName>
    <definedName name="_24__123Graph_DWAGES_BY_B_U" hidden="1">'[4]QRE Charts'!$D$226:$R$226</definedName>
    <definedName name="_25__123Graph_ECONTRACT_BY_B_U" hidden="1">'[4]QRE Charts'!$D$279:$Q$279</definedName>
    <definedName name="_26__123Graph_EQRE_S_BY_CO." hidden="1">'[4]QRE Charts'!$D$305:$R$305</definedName>
    <definedName name="_27__123Graph_ESUPPLIES_BY_B_U" hidden="1">'[4]QRE Charts'!$D$253:$Q$253</definedName>
    <definedName name="_28__123Graph_EWAGES_BY_B_U" hidden="1">'[4]QRE Charts'!$D$227:$R$227</definedName>
    <definedName name="_29__123Graph_FCONTRACT_BY_B_U" hidden="1">'[4]QRE Charts'!$D$280:$Q$280</definedName>
    <definedName name="_3__123Graph_AQRE_S_BY_TYPE" hidden="1">'[4]QRE''s'!$D$99:$R$99</definedName>
    <definedName name="_30__123Graph_FQRE_S_BY_CO." hidden="1">'[4]QRE Charts'!$D$306:$R$306</definedName>
    <definedName name="_31__123Graph_FSUPPLIES_BY_B_U" hidden="1">'[4]QRE Charts'!$D$254:$Q$254</definedName>
    <definedName name="_32__123Graph_FWAGES_BY_B_U" hidden="1">'[4]QRE Charts'!$D$228:$R$228</definedName>
    <definedName name="_33__123Graph_XCONTRACT_BY_B_U" hidden="1">'[4]QRE Charts'!$D$222:$R$222</definedName>
    <definedName name="_34__123Graph_XQRE_S_BY_CO." hidden="1">'[4]QRE Charts'!$D$222:$R$222</definedName>
    <definedName name="_35__123Graph_XQRE_S_BY_TYPE" hidden="1">'[4]QRE Charts'!$D$222:$R$222</definedName>
    <definedName name="_36__123Graph_XSUPPLIES_BY_B_U" hidden="1">'[4]QRE Charts'!$D$222:$R$222</definedName>
    <definedName name="_37__123Graph_XTAX_CREDIT" hidden="1">'[4]QRE Charts'!$C$332:$C$342</definedName>
    <definedName name="_4__123Graph_ASENS_COMPARISON" hidden="1">'[4]QRE Charts'!$E$365:$O$365</definedName>
    <definedName name="_5__123Graph_ASUPPLIES_BY_B_U" hidden="1">'[4]QRE Charts'!$D$249:$Q$249</definedName>
    <definedName name="_6__123Graph_ATAX_CREDIT" hidden="1">'[4]QRE Charts'!$D$332:$D$342</definedName>
    <definedName name="_7__123Graph_AWAGES_BY_B_U" hidden="1">'[4]QRE Charts'!$D$223:$R$223</definedName>
    <definedName name="_8__123Graph_BCONTRACT_BY_B_U" hidden="1">'[4]QRE Charts'!$D$276:$Q$276</definedName>
    <definedName name="_9__123Graph_BQRE_S_BY_CO." hidden="1">'[4]QRE Charts'!$D$302:$R$302</definedName>
    <definedName name="_Fill" hidden="1">#REF!</definedName>
    <definedName name="_xlnm._FilterDatabase" hidden="1">'[5]3 - 2004 Budg Recap'!$A$5:$K$16</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[6]A!#REF!</definedName>
    <definedName name="_OM1" hidden="1">{#N/A,#N/A,FALSE,"Summary";#N/A,#N/A,FALSE,"SmPlants";#N/A,#N/A,FALSE,"Utah";#N/A,#N/A,FALSE,"Idaho";#N/A,#N/A,FALSE,"Lewis River";#N/A,#N/A,FALSE,"NrthUmpq";#N/A,#N/A,FALSE,"KlamRog"}</definedName>
    <definedName name="_Order1" hidden="1">255</definedName>
    <definedName name="_Order2" hidden="1">255</definedName>
    <definedName name="_Sort" hidden="1">#REF!</definedName>
    <definedName name="_www1" hidden="1">{#N/A,#N/A,FALSE,"schA"}</definedName>
    <definedName name="a" hidden="1">{#N/A,#N/A,FALSE,"Bgt";#N/A,#N/A,FALSE,"Act";#N/A,#N/A,FALSE,"Chrt Data";#N/A,#N/A,FALSE,"Bus Result";#N/A,#N/A,FALSE,"Main Charts";#N/A,#N/A,FALSE,"P&amp;L Ttl";#N/A,#N/A,FALSE,"P&amp;L C_Ttl";#N/A,#N/A,FALSE,"P&amp;L C_Oct";#N/A,#N/A,FALSE,"P&amp;L C_Sep";#N/A,#N/A,FALSE,"1996";#N/A,#N/A,FALSE,"Data"}</definedName>
    <definedName name="Access_Button1" hidden="1">"Headcount_Workbook_Schedules_List"</definedName>
    <definedName name="AccessDatabase" hidden="1">"P:\HR\SharonPlummer\Headcount Workbook.mdb"</definedName>
    <definedName name="adf" hidden="1">{#N/A,#N/A,FALSE,"Summary";#N/A,#N/A,FALSE,"SmPlants";#N/A,#N/A,FALSE,"Utah";#N/A,#N/A,FALSE,"Idaho";#N/A,#N/A,FALSE,"Lewis River";#N/A,#N/A,FALSE,"NrthUmpq";#N/A,#N/A,FALSE,"KlamRog"}</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{#N/A,#N/A,FALSE,"Actual";#N/A,#N/A,FALSE,"Normalized";#N/A,#N/A,FALSE,"Electric Actual";#N/A,#N/A,FALSE,"Electric Normalized"}</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d" hidden="1">{#N/A,#N/A,FALSE,"Bgt";#N/A,#N/A,FALSE,"Act";#N/A,#N/A,FALSE,"Chrt Data";#N/A,#N/A,FALSE,"Bus Result";#N/A,#N/A,FALSE,"Main Charts";#N/A,#N/A,FALSE,"P&amp;L Ttl";#N/A,#N/A,FALSE,"P&amp;L C_Ttl";#N/A,#N/A,FALSE,"P&amp;L C_Oct";#N/A,#N/A,FALSE,"P&amp;L C_Sep";#N/A,#N/A,FALSE,"1996";#N/A,#N/A,FALSE,"Data"}</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d" hidden="1">#REF!</definedName>
    <definedName name="dfd" hidden="1">{#N/A,#N/A,FALSE,"CHECKREQ"}</definedName>
    <definedName name="dfdfdfd" hidden="1">{#N/A,#N/A,FALSE,"CHECKREQ"}</definedName>
    <definedName name="DUDE" hidden="1">#REF!</definedName>
    <definedName name="e" hidden="1">{#N/A,#N/A,FALSE,"Loans";#N/A,#N/A,FALSE,"Program Costs";#N/A,#N/A,FALSE,"Measures";#N/A,#N/A,FALSE,"Net Lost Rev";#N/A,#N/A,FALSE,"Incentive"}</definedName>
    <definedName name="energy" hidden="1">{#N/A,#N/A,FALSE,"Bgt";#N/A,#N/A,FALSE,"Act";#N/A,#N/A,FALSE,"Chrt Data";#N/A,#N/A,FALSE,"Bus Result";#N/A,#N/A,FALSE,"Main Charts";#N/A,#N/A,FALSE,"P&amp;L Ttl";#N/A,#N/A,FALSE,"P&amp;L C_Ttl";#N/A,#N/A,FALSE,"P&amp;L C_Oct";#N/A,#N/A,FALSE,"P&amp;L C_Sep";#N/A,#N/A,FALSE,"1996";#N/A,#N/A,FALSE,"Data"}</definedName>
    <definedName name="Energy1"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 hidden="1">{#N/A,#N/A,FALSE,"Summary EPS";#N/A,#N/A,FALSE,"1st Qtr Electric";#N/A,#N/A,FALSE,"1st Qtr Australia";#N/A,#N/A,FALSE,"1st Qtr Telecom";#N/A,#N/A,FALSE,"1st QTR Other"}</definedName>
    <definedName name="h" hidden="1">{#N/A,#N/A,FALSE,"Summary 1";#N/A,#N/A,FALSE,"Domestic";#N/A,#N/A,FALSE,"Australia";#N/A,#N/A,FALSE,"Other"}</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41088.2720949074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PUpdate2" hidden="1">{#N/A,#N/A,FALSE,"Bgt";#N/A,#N/A,FALSE,"Act";#N/A,#N/A,FALSE,"Chrt Data";#N/A,#N/A,FALSE,"Bus Result";#N/A,#N/A,FALSE,"Main Charts";#N/A,#N/A,FALSE,"P&amp;L Ttl";#N/A,#N/A,FALSE,"P&amp;L C_Ttl";#N/A,#N/A,FALSE,"P&amp;L C_Oct";#N/A,#N/A,FALSE,"P&amp;L C_Sep";#N/A,#N/A,FALSE,"1996";#N/A,#N/A,FALSE,"Data"}</definedName>
    <definedName name="J" hidden="1">#REF!</definedName>
    <definedName name="Jane" hidden="1">{#N/A,#N/A,FALSE,"Expenditures";#N/A,#N/A,FALSE,"Property Placed In-Service";#N/A,#N/A,FALSE,"Removals";#N/A,#N/A,FALSE,"Retirements";#N/A,#N/A,FALSE,"CWIP Balances";#N/A,#N/A,FALSE,"CWIP_Expend_Ratios";#N/A,#N/A,FALSE,"CWIP_Yr_End"}</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n" hidden="1">[6]A!#REF!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[7]Inputs!#REF!</definedName>
    <definedName name="q" hidden="1">#REF!</definedName>
    <definedName name="qqq" hidden="1">{#N/A,#N/A,FALSE,"schA"}</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"3X9515H6NMHHR47UHVC5TXHCB"</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ippw1" hidden="1">{#N/A,#N/A,FALSE,"Actual";#N/A,#N/A,FALSE,"Normalized";#N/A,#N/A,FALSE,"Electric Actual";#N/A,#N/A,FALSE,"Electric Normalized"}</definedName>
    <definedName name="spippwstub" hidden="1">{#N/A,#N/A,FALSE,"Actual";#N/A,#N/A,FALSE,"Normalized";#N/A,#N/A,FALSE,"Electric Actual";#N/A,#N/A,FALSE,"Electric Normalized"}</definedName>
    <definedName name="standard1" hidden="1">{"YTD-Total",#N/A,FALSE,"Provision"}</definedName>
    <definedName name="standard1stub" hidden="1">{"YTD-Total",#N/A,FALSE,"Provision"}</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{#N/A,#N/A,FALSE,"Summary 1";#N/A,#N/A,FALSE,"Domestic";#N/A,#N/A,FALSE,"Australia";#N/A,#N/A,FALSE,"Other"}</definedName>
    <definedName name="wrn.all._.pages.1" hidden="1">{#N/A,#N/A,FALSE,"Summary 1";#N/A,#N/A,FALSE,"Domestic";#N/A,#N/A,FALSE,"Australia";#N/A,#N/A,FALSE,"Other"}</definedName>
    <definedName name="wrn.All._.pages.stub" hidden="1">{#N/A,#N/A,FALSE,"Summary 1";#N/A,#N/A,FALSE,"Domestic";#N/A,#N/A,FALSE,"Australia";#N/A,#N/A,FALSE,"Other"}</definedName>
    <definedName name="wrn.all.1" hidden="1">{#N/A,#N/A,FALSE,"Summary EPS";#N/A,#N/A,FALSE,"1st Qtr Electric";#N/A,#N/A,FALSE,"1st Qtr Australia";#N/A,#N/A,FALSE,"1st Qtr Telecom";#N/A,#N/A,FALSE,"1st QTR Other"}</definedName>
    <definedName name="wrn.ALLstub" hidden="1">{#N/A,#N/A,FALSE,"Summary EPS";#N/A,#N/A,FALSE,"1st Qtr Electric";#N/A,#N/A,FALSE,"1st Qtr Australia";#N/A,#N/A,FALSE,"1st Qtr Telecom";#N/A,#N/A,FALSE,"1st QTR Other"}</definedName>
    <definedName name="wrn.BUS._.RPT." hidden="1">{#N/A,#N/A,FALSE,"P&amp;L Ttl";#N/A,#N/A,FALSE,"P&amp;L C_Ttl New";#N/A,#N/A,FALSE,"Bus Res";#N/A,#N/A,FALSE,"Chrts";#N/A,#N/A,FALSE,"pcf";#N/A,#N/A,FALSE,"pcr ";#N/A,#N/A,FALSE,"Exp Stmt ";#N/A,#N/A,FALSE,"Exp Stmt BU";#N/A,#N/A,FALSE,"Cap";#N/A,#N/A,FALSE,"IT Ytd"}</definedName>
    <definedName name="wrn.BUS._.RPT.1"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Exec._.Summary.1"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report.1"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ll._.View.stub"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life.1"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ges.1"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hidden="1">{"PFS recon view",#N/A,FALSE,"Hyperion Proof"}</definedName>
    <definedName name="wrn.PFSreconview.stub" hidden="1">{"PFS recon view",#N/A,FALSE,"Hyperion Proof"}</definedName>
    <definedName name="wrn.PGHCreconview." hidden="1">{"PGHC recon view",#N/A,FALSE,"Hyperion Proof"}</definedName>
    <definedName name="wrn.PGHCreconview.stub"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CoCodeView.stub" hidden="1">{"PPM Co Code View",#N/A,FALSE,"Comp Codes"}</definedName>
    <definedName name="wrn.PPMreconview." hidden="1">{"PPM Recon View",#N/A,FALSE,"Hyperion Proof"}</definedName>
    <definedName name="wrn.PPMreconview.stub"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ElectricOnly.stub" hidden="1">{"Electric Only",#N/A,FALSE,"Hyperion Proof"}</definedName>
    <definedName name="wrn.ProofTotal." hidden="1">{"Proof Total",#N/A,FALSE,"Hyperion Proof"}</definedName>
    <definedName name="wrn.ProofTotal.stub" hidden="1">{"Proof Total",#N/A,FALSE,"Hyperion Proof"}</definedName>
    <definedName name="wrn.Reformat._.only." hidden="1">{#N/A,#N/A,FALSE,"Dec 1999 mapping"}</definedName>
    <definedName name="wrn.Reformat._.only.1" hidden="1">{#N/A,#N/A,FALSE,"Dec 1999 mapping"}</definedName>
    <definedName name="wrn.Reformat._.only.stub"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NonUtility._.Only.stub" hidden="1">{"YTD-NonUtility",#N/A,FALSE,"Prov NonUtility"}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{#N/A,#N/A,FALSE,"Sum Qtr";#N/A,#N/A,FALSE,"Oper Sum";#N/A,#N/A,FALSE,"Land Sales";#N/A,#N/A,FALSE,"Finance";#N/A,#N/A,FALSE,"Oper Ass"}</definedName>
    <definedName name="wrn.Summary._.View." hidden="1">{#N/A,#N/A,FALSE,"Consltd-For contngcy"}</definedName>
    <definedName name="wrn.Summary._.View.stub" hidden="1">{#N/A,#N/A,FALSE,"Consltd-For contngcy"}</definedName>
    <definedName name="wrn.Summary.1" hidden="1">{#N/A,#N/A,FALSE,"Sum Qtr";#N/A,#N/A,FALSE,"Oper Sum";#N/A,#N/A,FALSE,"Land Sales";#N/A,#N/A,FALSE,"Finance";#N/A,#N/A,FALSE,"Oper Ass"}</definedName>
    <definedName name="wrn.Total._.Summary." hidden="1">{"Total Summary",#N/A,FALSE,"Summary"}</definedName>
    <definedName name="wrn.UK._.Conversion._.Only." hidden="1">{#N/A,#N/A,FALSE,"Dec 1999 UK Continuing Ops"}</definedName>
    <definedName name="wrn.UK._.Conversion._.Only.stub"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YearEnd." hidden="1">{"Factors Pages 1-2",#N/A,FALSE,"Variables";"Factors Page 3",#N/A,FALSE,"Variables";"Factors Page 4",#N/A,FALSE,"Variables";"Factors Page 5",#N/A,FALSE,"Variables";"YE Pages 7-26",#N/A,FALSE,"Variables"}</definedName>
    <definedName name="www" hidden="1">{#N/A,#N/A,FALSE,"schA"}</definedName>
    <definedName name="x" hidden="1">{"YTD-Total",#N/A,TRUE,"Provision";"YTD-Utility",#N/A,TRUE,"Prov Utility";"YTD-NonUtility",#N/A,TRUE,"Prov NonUtility"}</definedName>
    <definedName name="xxx" hidden="1">{"YTD-Utility",#N/A,FALSE,"Prov Utility"}</definedName>
    <definedName name="y" hidden="1">#REF!</definedName>
    <definedName name="Z" hidden="1">#REF!</definedName>
    <definedName name="Z_01844156_6462_4A28_9785_1A86F4D0C834_.wvu.PrintTitles" hidden="1">#REF!</definedName>
    <definedName name="Z_0812E158_60AF_4748_9D60_BA152A363DB4_.wvu.FilterData" hidden="1">#REF!</definedName>
    <definedName name="Z_1391A18D_EA4F_4636_B998_2633FD3B2094_.wvu.Cols" hidden="1">#REF!</definedName>
    <definedName name="Z_1391A18D_EA4F_4636_B998_2633FD3B2094_.wvu.PrintTitles" hidden="1">#REF!</definedName>
    <definedName name="Z_16D5E97F_8C9B_487E_BF16_975792C15482_.wvu.FilterData" hidden="1">#REF!</definedName>
    <definedName name="Z_19CC6C2C_A028_4AC4_AE84_DBD820044B98_.wvu.FilterData" hidden="1">#REF!</definedName>
    <definedName name="Z_1ADFA915_E517_44CA_AE12_B3FCA710D98D_.wvu.FilterData" hidden="1">#REF!</definedName>
    <definedName name="Z_233462A6_B1D7_4155_85D9_7E2A95D78004_.wvu.FilterData" hidden="1">#REF!</definedName>
    <definedName name="Z_233462A6_B1D7_4155_85D9_7E2A95D78004_.wvu.PrintArea" hidden="1">#REF!</definedName>
    <definedName name="Z_4F0AB477_042A_4B6F_AB97_4706B152AB31_.wvu.FilterData" hidden="1">#REF!</definedName>
    <definedName name="Z_598DCEB6_772F_4B9C_903A_2EDBEEB33CF4_.wvu.FilterData" hidden="1">#REF!</definedName>
    <definedName name="Z_5E979AE2_0492_4168_B562_C1FAA5DFFE07_.wvu.FilterData" hidden="1">#REF!</definedName>
    <definedName name="Z_5FB4782B_7B0D_4E01_AC8B_69DBE0A52BEC_.wvu.FilterData" hidden="1">#REF!</definedName>
    <definedName name="Z_6D0E5842_E50D_423C_AB06_3367F9C4A2D8_.wvu.PrintArea" hidden="1">#REF!</definedName>
    <definedName name="Z_6D0E5842_E50D_423C_AB06_3367F9C4A2D8_.wvu.PrintTitles" hidden="1">#REF!</definedName>
    <definedName name="Z_8134085D_C2A5_4927_AA1A_7FC7CF5BC66B_.wvu.FilterData" hidden="1">#REF!</definedName>
    <definedName name="Z_8D231058_2525_481C_9D5C_44C05AC41C4A_.wvu.FilterData" hidden="1">#REF!</definedName>
    <definedName name="Z_933CED9D_0EC4_445D_8384_0CF8DA995EDF_.wvu.FilterData" hidden="1">#REF!</definedName>
    <definedName name="Z_A521AD5C_6A6C_48B7_95FC_73371C2B1D6C_.wvu.FilterData" hidden="1">#REF!</definedName>
    <definedName name="Z_AACC722C_7223_4A60_9EDA_0E100C6000E7_.wvu.PrintArea" hidden="1">#REF!</definedName>
    <definedName name="Z_AACC722C_7223_4A60_9EDA_0E100C6000E7_.wvu.PrintTitles" hidden="1">#REF!</definedName>
    <definedName name="Z_B5949F76_D4A6_408D_B4D9_E074BEB7FBBC_.wvu.FilterData" hidden="1">#REF!</definedName>
    <definedName name="Z_BF75FF89_03D8_4DB8_AE0E_0E2B86BFB998_.wvu.PrintTitles" hidden="1">#REF!</definedName>
    <definedName name="Z_BF75FF89_03D8_4DB8_AE0E_0E2B86BFB998_.wvu.Rows" hidden="1">'[8]Report Distribution'!#REF!</definedName>
    <definedName name="Z_C9973EFB_CE14_44BB_BC9B_98FD9E1841AA_.wvu.FilterData" hidden="1">#REF!</definedName>
    <definedName name="Z_DA1DE6F9_80DB_4FE8_B495_733E4DF8BE60_.wvu.Cols" hidden="1">#REF!</definedName>
    <definedName name="Z_DA1DE6F9_80DB_4FE8_B495_733E4DF8BE60_.wvu.PrintTitles" hidden="1">#REF!</definedName>
    <definedName name="Z_DE0117F4_0A48_47D9_9D64_C85E2A23A245_.wvu.PrintTitles" hidden="1">#REF!</definedName>
    <definedName name="Z_DE0117F4_0A48_47D9_9D64_C85E2A23A245_.wvu.Rows" hidden="1">#REF!</definedName>
    <definedName name="zz"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 l="1"/>
  <c r="A3" i="2"/>
  <c r="A1" i="2"/>
  <c r="I22" i="1"/>
  <c r="A3" i="3"/>
  <c r="A2" i="2"/>
  <c r="B22" i="2" l="1"/>
  <c r="D10" i="2"/>
  <c r="D11" i="2" s="1"/>
  <c r="D12" i="2" s="1"/>
  <c r="D13" i="2" s="1"/>
  <c r="D14" i="2" s="1"/>
  <c r="D15" i="2" s="1"/>
  <c r="A2" i="3"/>
  <c r="D16" i="2" l="1"/>
  <c r="D17" i="2" s="1"/>
  <c r="D18" i="2" s="1"/>
  <c r="D19" i="2" s="1"/>
  <c r="D20" i="2" s="1"/>
  <c r="D21" i="2" s="1"/>
  <c r="D22" i="2" s="1"/>
  <c r="F10" i="1" l="1"/>
  <c r="D8" i="3"/>
  <c r="D9" i="3" s="1"/>
  <c r="D15" i="3" s="1"/>
  <c r="F13" i="1" s="1"/>
  <c r="I13" i="1" s="1"/>
  <c r="D30" i="2"/>
  <c r="I10" i="1" l="1"/>
  <c r="D34" i="2"/>
  <c r="D41" i="2"/>
  <c r="D33" i="2"/>
  <c r="D40" i="2"/>
  <c r="D32" i="2"/>
  <c r="D39" i="2"/>
  <c r="D31" i="2"/>
  <c r="D38" i="2"/>
  <c r="D37" i="2"/>
  <c r="D36" i="2"/>
  <c r="D35" i="2"/>
  <c r="D42" i="2" l="1"/>
  <c r="F16" i="1" s="1"/>
  <c r="F20" i="1" s="1"/>
  <c r="I16" i="1" l="1"/>
  <c r="F21" i="1"/>
  <c r="I20" i="1"/>
  <c r="I21" i="1" l="1"/>
</calcChain>
</file>

<file path=xl/sharedStrings.xml><?xml version="1.0" encoding="utf-8"?>
<sst xmlns="http://schemas.openxmlformats.org/spreadsheetml/2006/main" count="73" uniqueCount="54">
  <si>
    <t>PacifiCorp</t>
  </si>
  <si>
    <t>PAGE</t>
  </si>
  <si>
    <t>TOTAL</t>
  </si>
  <si>
    <t>WASHINGTON</t>
  </si>
  <si>
    <t>ACCOUNT</t>
  </si>
  <si>
    <t>Type</t>
  </si>
  <si>
    <t>COMPANY</t>
  </si>
  <si>
    <t>FACTOR</t>
  </si>
  <si>
    <t>FACTOR %</t>
  </si>
  <si>
    <t>ALLOCATED</t>
  </si>
  <si>
    <t>REF</t>
  </si>
  <si>
    <t>Adjustment to Rate Base:</t>
  </si>
  <si>
    <t>Steam Plant</t>
  </si>
  <si>
    <t>RES</t>
  </si>
  <si>
    <t>JBG</t>
  </si>
  <si>
    <t>10.2.1</t>
  </si>
  <si>
    <t>108SP</t>
  </si>
  <si>
    <t>Adjustment to Depreciation Expense:</t>
  </si>
  <si>
    <t>Depreciation Expense</t>
  </si>
  <si>
    <t>403SP</t>
  </si>
  <si>
    <t>PRO</t>
  </si>
  <si>
    <t>Adjustment to Tax</t>
  </si>
  <si>
    <t>Schedule M - Book Depreciation</t>
  </si>
  <si>
    <t>SCHMAT</t>
  </si>
  <si>
    <t>DIT Expense - Book Depreciation</t>
  </si>
  <si>
    <t>Accum Def Income Tax Balance</t>
  </si>
  <si>
    <t>Description of Adjustment:</t>
  </si>
  <si>
    <t>12 Months Ended June 2022</t>
  </si>
  <si>
    <t>Capital Additions</t>
  </si>
  <si>
    <t>Cumulative Balance</t>
  </si>
  <si>
    <t>Steam</t>
  </si>
  <si>
    <t>Ref 10.2</t>
  </si>
  <si>
    <t>Pro Forma Depreciation Rate:</t>
  </si>
  <si>
    <t>12 ME Dec-24 Annual</t>
  </si>
  <si>
    <t>Depreciation Reserves</t>
  </si>
  <si>
    <t>EOP</t>
  </si>
  <si>
    <t>Gross Plant</t>
  </si>
  <si>
    <t>Jun-22</t>
  </si>
  <si>
    <t>Total Jim Bridger Plant</t>
  </si>
  <si>
    <t>Line 1 (Ref 10.1.1)</t>
  </si>
  <si>
    <t>Jim Bridger SCRs</t>
  </si>
  <si>
    <t>Line 2 (Ref 10.2.1)</t>
  </si>
  <si>
    <t>Jim Bridger SCRs %</t>
  </si>
  <si>
    <t>Line 3 = Line 2 / Line 1</t>
  </si>
  <si>
    <t>Accumulated Reserves</t>
  </si>
  <si>
    <t>Line 4 (Ref 10.1.1)</t>
  </si>
  <si>
    <t>Line 5 = Line 3 x Line 4</t>
  </si>
  <si>
    <t>10.2</t>
  </si>
  <si>
    <t>Washington 2023 General Rate Case</t>
  </si>
  <si>
    <t>Jim Bridger SCRs Removal</t>
  </si>
  <si>
    <t>PAGE 10.2.2</t>
  </si>
  <si>
    <t>PAGE 10.2.1</t>
  </si>
  <si>
    <t>This restating adjustment removes the specific Jim Bridger unit 3 and unit 4 SCR systems assets from rate base as ordered in Docket UE-152253 Order 12, as well as additional maintenance costs associated with the specific disallowed Jim Bridger unit 3 and unit 4 SCR projects in Docket UE-152253 that has been capitalized since. 
These assets are excluded from Adjustment 6.1 - Pro Forma Depreciation &amp; Amortization Expense calculations, which effectively removes depreciation expenses associated with these assets from pro forma depreciation expense calculated through calendar year 2024.  Accordingly, this adjustment adds back an annual level of depreciation expense for the Rate Year 1, since Order 12 in Docket UE-152253 only denied the Company from collecting any return on these investments.  The Company is allowed to continue collecting a return of (i.e. depreciation expense) these investments.</t>
  </si>
  <si>
    <t>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</si>
</sst>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
    <numFmt numFmtId="166" formatCode="0.0000%"/>
  </numFmts>
  <fonts count="6" x14ac:knownFonts="1">
    <font>
      <sz val="12"/>
      <name val="Times New Roman"/>
      <family val="1"/>
    </font>
    <font>
      <sz val="12"/>
      <name val="Times New Roman"/>
      <family val="1"/>
    </font>
    <font>
      <sz val="10"/>
      <name val="Arial"/>
      <family val="2"/>
    </font>
    <font>
      <b/>
      <sz val="10"/>
      <name val="Arial"/>
      <family val="2"/>
    </font>
    <font>
      <u/>
      <sz val="10"/>
      <name val="Arial"/>
      <family val="2"/>
    </font>
    <font>
      <sz val="10"/>
      <color rgb="FFC00000"/>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2" fillId="0" borderId="0" xfId="0" applyFont="1"/>
    <xf numFmtId="0" fontId="3" fillId="0" borderId="0" xfId="0" applyFont="1"/>
    <xf numFmtId="0" fontId="2" fillId="0" borderId="0" xfId="0" applyFont="1" applyAlignment="1">
      <alignment horizontal="center"/>
    </xf>
    <xf numFmtId="0" fontId="2" fillId="0" borderId="0" xfId="0" applyFont="1" applyAlignment="1">
      <alignment horizontal="right"/>
    </xf>
    <xf numFmtId="0" fontId="4" fillId="0" borderId="0" xfId="0" applyFont="1" applyAlignment="1">
      <alignment horizontal="center"/>
    </xf>
    <xf numFmtId="0" fontId="3" fillId="0" borderId="0" xfId="0" applyFont="1" applyAlignment="1">
      <alignment horizontal="left"/>
    </xf>
    <xf numFmtId="164" fontId="2" fillId="0" borderId="0" xfId="1" applyNumberFormat="1" applyFont="1" applyBorder="1" applyAlignment="1">
      <alignment horizontal="center"/>
    </xf>
    <xf numFmtId="41" fontId="2" fillId="0" borderId="0" xfId="1" applyNumberFormat="1" applyFont="1" applyBorder="1" applyAlignment="1">
      <alignment horizontal="center"/>
    </xf>
    <xf numFmtId="165" fontId="2" fillId="0" borderId="0" xfId="2" applyNumberFormat="1" applyFont="1" applyFill="1" applyAlignment="1" applyProtection="1">
      <alignment horizontal="center"/>
      <protection locked="0"/>
    </xf>
    <xf numFmtId="41" fontId="2" fillId="0" borderId="0" xfId="1" applyNumberFormat="1" applyFont="1" applyAlignment="1">
      <alignment horizontal="center"/>
    </xf>
    <xf numFmtId="165" fontId="2" fillId="0" borderId="0" xfId="2" applyNumberFormat="1" applyFont="1" applyFill="1" applyAlignment="1">
      <alignment horizontal="center"/>
    </xf>
    <xf numFmtId="0" fontId="2" fillId="0" borderId="0" xfId="0" applyFont="1" applyAlignment="1">
      <alignment horizontal="left"/>
    </xf>
    <xf numFmtId="41" fontId="2" fillId="0" borderId="0" xfId="1" applyNumberFormat="1" applyFont="1" applyFill="1" applyBorder="1" applyAlignment="1">
      <alignment horizontal="center"/>
    </xf>
    <xf numFmtId="164" fontId="2" fillId="0" borderId="0" xfId="1" applyNumberFormat="1" applyFont="1"/>
    <xf numFmtId="165" fontId="2" fillId="0" borderId="0" xfId="2" applyNumberFormat="1" applyFont="1" applyAlignment="1">
      <alignment horizontal="center"/>
    </xf>
    <xf numFmtId="166" fontId="2" fillId="0" borderId="0" xfId="2" applyNumberFormat="1" applyFont="1" applyAlignment="1">
      <alignment horizontal="center"/>
    </xf>
    <xf numFmtId="41" fontId="2" fillId="0" borderId="0" xfId="0" applyNumberFormat="1" applyFont="1" applyAlignment="1">
      <alignment horizontal="center"/>
    </xf>
    <xf numFmtId="0" fontId="2" fillId="0" borderId="1" xfId="0" applyFont="1" applyBorder="1"/>
    <xf numFmtId="0" fontId="2" fillId="0" borderId="4" xfId="0" applyFont="1" applyBorder="1"/>
    <xf numFmtId="0" fontId="2" fillId="0" borderId="6" xfId="0" applyFont="1" applyBorder="1"/>
    <xf numFmtId="0" fontId="3" fillId="0" borderId="0" xfId="0" applyFont="1" applyAlignment="1">
      <alignment horizontal="center" vertical="center"/>
    </xf>
    <xf numFmtId="0" fontId="3" fillId="0" borderId="9" xfId="0" applyFont="1" applyBorder="1" applyAlignment="1">
      <alignment horizontal="center" vertical="center"/>
    </xf>
    <xf numFmtId="17" fontId="2" fillId="0" borderId="0" xfId="0" applyNumberFormat="1" applyFont="1" applyAlignment="1">
      <alignment horizontal="center"/>
    </xf>
    <xf numFmtId="164" fontId="2" fillId="0" borderId="0" xfId="1" applyNumberFormat="1" applyFont="1" applyBorder="1"/>
    <xf numFmtId="164" fontId="2" fillId="0" borderId="10" xfId="0" applyNumberFormat="1" applyFont="1" applyBorder="1"/>
    <xf numFmtId="164" fontId="3" fillId="0" borderId="10" xfId="0" applyNumberFormat="1" applyFont="1" applyBorder="1"/>
    <xf numFmtId="0" fontId="3" fillId="0" borderId="0" xfId="0" applyFont="1" applyAlignment="1">
      <alignment horizontal="right"/>
    </xf>
    <xf numFmtId="43" fontId="2" fillId="0" borderId="0" xfId="0" applyNumberFormat="1" applyFont="1"/>
    <xf numFmtId="10" fontId="2" fillId="0" borderId="0" xfId="0" applyNumberFormat="1" applyFont="1"/>
    <xf numFmtId="0" fontId="5" fillId="0" borderId="0" xfId="0" applyFont="1"/>
    <xf numFmtId="164" fontId="2" fillId="0" borderId="0" xfId="0" applyNumberFormat="1" applyFont="1"/>
    <xf numFmtId="0" fontId="3" fillId="0" borderId="0" xfId="0" applyFont="1" applyAlignment="1">
      <alignment horizontal="centerContinuous"/>
    </xf>
    <xf numFmtId="0" fontId="3" fillId="0" borderId="9" xfId="0" applyFont="1" applyBorder="1" applyAlignment="1">
      <alignment horizontal="center"/>
    </xf>
    <xf numFmtId="17" fontId="3" fillId="0" borderId="0" xfId="0" applyNumberFormat="1" applyFont="1" applyAlignment="1">
      <alignment horizontal="center"/>
    </xf>
    <xf numFmtId="164" fontId="3" fillId="0" borderId="0" xfId="0" applyNumberFormat="1" applyFont="1" applyAlignment="1">
      <alignment horizontal="right"/>
    </xf>
    <xf numFmtId="0" fontId="4" fillId="0" borderId="0" xfId="0" applyFont="1"/>
    <xf numFmtId="0" fontId="3" fillId="0" borderId="0" xfId="0" applyFont="1" applyAlignment="1">
      <alignment horizontal="center" wrapText="1"/>
    </xf>
    <xf numFmtId="16" fontId="3" fillId="0" borderId="0" xfId="0" quotePrefix="1" applyNumberFormat="1" applyFont="1" applyAlignment="1">
      <alignment horizontal="center"/>
    </xf>
    <xf numFmtId="10" fontId="2" fillId="0" borderId="0" xfId="2" applyNumberFormat="1" applyFont="1" applyBorder="1" applyAlignment="1">
      <alignment horizontal="center"/>
    </xf>
    <xf numFmtId="164" fontId="2" fillId="0" borderId="9" xfId="1" applyNumberFormat="1" applyFont="1" applyBorder="1"/>
    <xf numFmtId="10" fontId="2" fillId="0" borderId="0" xfId="2" applyNumberFormat="1" applyFont="1" applyBorder="1"/>
    <xf numFmtId="0" fontId="3" fillId="0" borderId="0" xfId="0" applyFont="1" applyAlignment="1">
      <alignment horizontal="center"/>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3" fillId="0" borderId="0" xfId="0" applyFont="1" applyAlignment="1">
      <alignment horizontal="center"/>
    </xf>
  </cellXfs>
  <cellStyles count="3">
    <cellStyle name="Comma" xfId="1" builtinId="3"/>
    <cellStyle name="Normal" xfId="0" builtinId="0"/>
    <cellStyle name="Percent 5" xfId="2" xr:uid="{517D979E-C399-46AE-B1F3-0B6BAC28C4A7}"/>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yeh001\My%20Documents\Agouron\Ready%20for%20Review\Executive%20Summary\california%20Agouron%20Supermodel@10%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f701\z52297$\EXCEL\BUDGETS\PAC\2005%20FYE\2004%20PacifiCorp%20Budget%20Book%20(for%20J%20Gri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x/Pacificorp%20Tax/PowerTax/2013/Tax%20Return/1%20-%20Case%20Mgmt/Case%20712%20Mgmt%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t="str">
            <v/>
          </cell>
          <cell r="E225" t="str">
            <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row>
        <row r="226">
          <cell r="D226" t="str">
            <v/>
          </cell>
          <cell r="E226" t="str">
            <v/>
          </cell>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row>
        <row r="227">
          <cell r="D227" t="str">
            <v/>
          </cell>
          <cell r="E227" t="str">
            <v/>
          </cell>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row>
        <row r="228">
          <cell r="D228" t="str">
            <v/>
          </cell>
          <cell r="E228" t="str">
            <v/>
          </cell>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t="str">
            <v/>
          </cell>
          <cell r="E251" t="str">
            <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row>
        <row r="252">
          <cell r="D252" t="str">
            <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row>
        <row r="253">
          <cell r="D253" t="str">
            <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row>
        <row r="254">
          <cell r="D254" t="str">
            <v/>
          </cell>
          <cell r="E254" t="str">
            <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str">
            <v/>
          </cell>
          <cell r="Q277" t="str">
            <v/>
          </cell>
        </row>
        <row r="278">
          <cell r="D278" t="str">
            <v/>
          </cell>
          <cell r="E278" t="str">
            <v/>
          </cell>
          <cell r="F278" t="str">
            <v/>
          </cell>
          <cell r="G278" t="str">
            <v/>
          </cell>
          <cell r="H278" t="str">
            <v/>
          </cell>
          <cell r="I278" t="str">
            <v/>
          </cell>
          <cell r="J278" t="str">
            <v/>
          </cell>
          <cell r="K278" t="str">
            <v/>
          </cell>
          <cell r="L278" t="str">
            <v/>
          </cell>
          <cell r="M278" t="str">
            <v/>
          </cell>
          <cell r="N278" t="str">
            <v/>
          </cell>
          <cell r="O278" t="str">
            <v/>
          </cell>
          <cell r="P278" t="str">
            <v/>
          </cell>
          <cell r="Q278" t="str">
            <v/>
          </cell>
        </row>
        <row r="279">
          <cell r="D279" t="str">
            <v/>
          </cell>
          <cell r="E279" t="str">
            <v/>
          </cell>
          <cell r="F279" t="str">
            <v/>
          </cell>
          <cell r="G279" t="str">
            <v/>
          </cell>
          <cell r="H279" t="str">
            <v/>
          </cell>
          <cell r="I279" t="str">
            <v/>
          </cell>
          <cell r="J279" t="str">
            <v/>
          </cell>
          <cell r="K279" t="str">
            <v/>
          </cell>
          <cell r="L279" t="str">
            <v/>
          </cell>
          <cell r="M279" t="str">
            <v/>
          </cell>
          <cell r="N279" t="str">
            <v/>
          </cell>
          <cell r="O279" t="str">
            <v/>
          </cell>
          <cell r="P279" t="str">
            <v/>
          </cell>
          <cell r="Q279" t="str">
            <v/>
          </cell>
        </row>
        <row r="280">
          <cell r="D280" t="str">
            <v/>
          </cell>
          <cell r="E280" t="str">
            <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 Org 2003"/>
      <sheetName val="2 - Org 2004"/>
      <sheetName val="3 - Budg Comp by Func Cat"/>
      <sheetName val="3 - 2004 Budg Recap"/>
      <sheetName val="4 - 2004 Budg vs.2003 Budg"/>
      <sheetName val="4 - 2004 Budg vs.2003 YE Proj"/>
      <sheetName val="4 - 2004 Budg vs. 2002 Actual"/>
      <sheetName val="7 - Personnel Inventory"/>
      <sheetName val="7 - EE Trends"/>
      <sheetName val="7 - Overhaul"/>
      <sheetName val="7 - 10 Yr Plan"/>
      <sheetName val="3 - 2004 Budget Recap"/>
      <sheetName val="PP BHE"/>
    </sheetNames>
    <sheetDataSet>
      <sheetData sheetId="0" refreshError="1"/>
      <sheetData sheetId="1" refreshError="1"/>
      <sheetData sheetId="2" refreshError="1"/>
      <sheetData sheetId="3" refreshError="1">
        <row r="5">
          <cell r="A5" t="str">
            <v>2004 Cholla O&amp;M Budget</v>
          </cell>
          <cell r="B5" t="str">
            <v>2004 CHOLLA APS (7901) BUDGET</v>
          </cell>
          <cell r="H5" t="str">
            <v>2004 PCORP Budget</v>
          </cell>
        </row>
        <row r="6">
          <cell r="A6" t="str">
            <v>for PacifiCorp Budget meeting 10/3/2003</v>
          </cell>
        </row>
        <row r="7">
          <cell r="A7" t="str">
            <v>and for APS 2003 LRF rev 4</v>
          </cell>
          <cell r="E7">
            <v>0.62350000000000005</v>
          </cell>
          <cell r="F7" t="str">
            <v>APS</v>
          </cell>
          <cell r="G7" t="str">
            <v>TOTAL</v>
          </cell>
          <cell r="I7">
            <v>0.3765</v>
          </cell>
          <cell r="J7" t="str">
            <v xml:space="preserve">PAC </v>
          </cell>
          <cell r="K7" t="str">
            <v>TOTAL</v>
          </cell>
        </row>
        <row r="8">
          <cell r="A8" t="str">
            <v>(Revised 9/10/03)  -  Rev. 1</v>
          </cell>
          <cell r="B8" t="str">
            <v>UNIT 1</v>
          </cell>
          <cell r="C8" t="str">
            <v>UNIT 2</v>
          </cell>
          <cell r="D8" t="str">
            <v>UNIT 3</v>
          </cell>
          <cell r="E8" t="str">
            <v>COMMON</v>
          </cell>
          <cell r="F8" t="str">
            <v>TOTAL</v>
          </cell>
          <cell r="G8" t="str">
            <v>COMMON</v>
          </cell>
          <cell r="H8" t="str">
            <v>UNIT 4</v>
          </cell>
          <cell r="I8" t="str">
            <v>COMMON</v>
          </cell>
          <cell r="J8" t="str">
            <v>TOTAL</v>
          </cell>
          <cell r="K8" t="str">
            <v>CHOLLA</v>
          </cell>
        </row>
        <row r="9">
          <cell r="A9" t="str">
            <v>PAYROLL</v>
          </cell>
        </row>
        <row r="10">
          <cell r="A10" t="str">
            <v xml:space="preserve">     OPERATIONS</v>
          </cell>
          <cell r="B10">
            <v>1841731.4389673269</v>
          </cell>
          <cell r="C10">
            <v>1721752.3457659213</v>
          </cell>
          <cell r="D10">
            <v>1225227.5243906709</v>
          </cell>
          <cell r="E10">
            <v>713046.03422905935</v>
          </cell>
          <cell r="F10">
            <v>5501757.3433529781</v>
          </cell>
          <cell r="G10">
            <v>1143618.3387795659</v>
          </cell>
          <cell r="H10">
            <v>2298393.8495551683</v>
          </cell>
          <cell r="I10">
            <v>430572.30455050658</v>
          </cell>
          <cell r="J10">
            <v>2728966.1541056749</v>
          </cell>
          <cell r="K10">
            <v>8230723.4974586526</v>
          </cell>
        </row>
        <row r="11">
          <cell r="A11" t="str">
            <v xml:space="preserve">     MAINTENANCE</v>
          </cell>
        </row>
        <row r="12">
          <cell r="A12" t="str">
            <v xml:space="preserve">          Routine</v>
          </cell>
          <cell r="B12">
            <v>1236633.2977124453</v>
          </cell>
          <cell r="C12">
            <v>1798113.5523820273</v>
          </cell>
          <cell r="D12">
            <v>1237889.3281561681</v>
          </cell>
          <cell r="E12">
            <v>3017798.229983021</v>
          </cell>
          <cell r="F12">
            <v>7290434.4082336612</v>
          </cell>
          <cell r="G12">
            <v>4840093.3921139063</v>
          </cell>
          <cell r="H12">
            <v>1866646.8349815118</v>
          </cell>
          <cell r="I12">
            <v>1822295.1621308858</v>
          </cell>
          <cell r="J12">
            <v>3688941.9971123976</v>
          </cell>
          <cell r="K12">
            <v>10979376.405346058</v>
          </cell>
        </row>
        <row r="13">
          <cell r="A13" t="str">
            <v xml:space="preserve">          Capacity Factor Increases</v>
          </cell>
          <cell r="B13">
            <v>0</v>
          </cell>
          <cell r="C13">
            <v>71500</v>
          </cell>
          <cell r="D13">
            <v>71500</v>
          </cell>
          <cell r="E13">
            <v>0</v>
          </cell>
          <cell r="F13">
            <v>143000</v>
          </cell>
          <cell r="G13">
            <v>0</v>
          </cell>
          <cell r="H13">
            <v>0</v>
          </cell>
          <cell r="I13">
            <v>0</v>
          </cell>
          <cell r="J13">
            <v>0</v>
          </cell>
          <cell r="K13">
            <v>143000</v>
          </cell>
        </row>
        <row r="14">
          <cell r="A14" t="str">
            <v xml:space="preserve">          Overhaul</v>
          </cell>
          <cell r="B14">
            <v>130786.96049999999</v>
          </cell>
          <cell r="C14">
            <v>0</v>
          </cell>
          <cell r="D14">
            <v>0</v>
          </cell>
          <cell r="F14">
            <v>130786.96049999999</v>
          </cell>
          <cell r="H14">
            <v>311388</v>
          </cell>
          <cell r="J14">
            <v>311388</v>
          </cell>
          <cell r="K14">
            <v>442174.96049999999</v>
          </cell>
        </row>
        <row r="15">
          <cell r="A15" t="str">
            <v xml:space="preserve">     MAINT TOTAL</v>
          </cell>
          <cell r="B15">
            <v>1367420.2582124453</v>
          </cell>
          <cell r="C15">
            <v>1869613.5523820273</v>
          </cell>
          <cell r="D15">
            <v>1309389.3281561681</v>
          </cell>
          <cell r="E15">
            <v>3017798.229983021</v>
          </cell>
          <cell r="F15">
            <v>7564221.3687336612</v>
          </cell>
          <cell r="G15">
            <v>4840093.3921139063</v>
          </cell>
          <cell r="H15">
            <v>2178034.8349815118</v>
          </cell>
          <cell r="I15">
            <v>1822295.1621308858</v>
          </cell>
          <cell r="J15">
            <v>4000329.9971123976</v>
          </cell>
          <cell r="K15">
            <v>11564551.365846058</v>
          </cell>
        </row>
        <row r="16">
          <cell r="A16" t="str">
            <v>PAYROLL TOTAL</v>
          </cell>
          <cell r="B16">
            <v>3209151.697179772</v>
          </cell>
          <cell r="C16">
            <v>3591365.8981479486</v>
          </cell>
          <cell r="D16">
            <v>2534616.852546839</v>
          </cell>
          <cell r="E16">
            <v>3730844.2642120803</v>
          </cell>
          <cell r="F16">
            <v>13065978.71208664</v>
          </cell>
          <cell r="G16">
            <v>5983711.7308934722</v>
          </cell>
          <cell r="H16">
            <v>4476428.6845366806</v>
          </cell>
          <cell r="I16">
            <v>2252867.4666813924</v>
          </cell>
          <cell r="J16">
            <v>6729296.1512180725</v>
          </cell>
          <cell r="K16">
            <v>19795274.863304712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59 PC"/>
      <sheetName val="R257-Pollution"/>
      <sheetName val="R257-SHL"/>
      <sheetName val="R257"/>
      <sheetName val="R249"/>
      <sheetName val="R248"/>
      <sheetName val="R219 CYV"/>
      <sheetName val="R219"/>
      <sheetName val="R218 PC"/>
      <sheetName val="R216 PC"/>
      <sheetName val="R172"/>
      <sheetName val="R170 CYV"/>
      <sheetName val="R170"/>
      <sheetName val="R168"/>
      <sheetName val="R167"/>
      <sheetName val="R166 CYV"/>
      <sheetName val="R166"/>
      <sheetName val="R72 CYV - BAG"/>
      <sheetName val="R73"/>
      <sheetName val="R52"/>
      <sheetName val="R50"/>
      <sheetName val="R38 (Fed-AMT)"/>
      <sheetName val="R36 (Fed-AMT)"/>
      <sheetName val="R36 (AMT-ACE)"/>
      <sheetName val="R30-WI"/>
      <sheetName val="R30-UT"/>
      <sheetName val="R30-OR"/>
      <sheetName val="R30-Non-JCA"/>
      <sheetName val="R30-IL"/>
      <sheetName val="R30-ID"/>
      <sheetName val="R30-CA"/>
      <sheetName val="R30 (CYV)"/>
      <sheetName val="R30"/>
      <sheetName val="R20 (CYVs - Light Trucks)"/>
      <sheetName val="R20"/>
      <sheetName val="R17 (Non-JCA)"/>
      <sheetName val="R17"/>
      <sheetName val="R6"/>
      <sheetName val="R4"/>
      <sheetName val="R1"/>
      <sheetName val="O - Assign-Validate-V5"/>
      <sheetName val="O - Assign-Validate-V4"/>
      <sheetName val="O - Assign-Validate-V3"/>
      <sheetName val="O - Assign-Validate-V2"/>
      <sheetName val="O - Assign-Validate"/>
      <sheetName val="Report List"/>
      <sheetName val="R - Checklist"/>
      <sheetName val="File index"/>
      <sheetName val="i-Parameters"/>
      <sheetName val="Report Distribution"/>
      <sheetName val="R - Input"/>
      <sheetName val="S - Depr"/>
      <sheetName val="T - DIT"/>
      <sheetName val="A-1"/>
    </sheetNames>
    <sheetDataSet>
      <sheetData sheetId="0">
        <row r="1">
          <cell r="A1" t="str">
            <v>PacifiCorp FASB109 Report</v>
          </cell>
        </row>
      </sheetData>
      <sheetData sheetId="1">
        <row r="24">
          <cell r="H24">
            <v>226853964</v>
          </cell>
        </row>
      </sheetData>
      <sheetData sheetId="2">
        <row r="1">
          <cell r="A1" t="str">
            <v>PacifiCorp FASB109 Report</v>
          </cell>
        </row>
      </sheetData>
      <sheetData sheetId="3">
        <row r="1">
          <cell r="A1" t="str">
            <v>PacifiCorp FASB109 Report</v>
          </cell>
        </row>
      </sheetData>
      <sheetData sheetId="4">
        <row r="1">
          <cell r="A1">
            <v>0</v>
          </cell>
        </row>
      </sheetData>
      <sheetData sheetId="5">
        <row r="1">
          <cell r="A1" t="str">
            <v>PacifiCorp</v>
          </cell>
        </row>
      </sheetData>
      <sheetData sheetId="6">
        <row r="1">
          <cell r="A1">
            <v>0</v>
          </cell>
        </row>
      </sheetData>
      <sheetData sheetId="7">
        <row r="1">
          <cell r="A1">
            <v>0</v>
          </cell>
        </row>
      </sheetData>
      <sheetData sheetId="8">
        <row r="1">
          <cell r="A1" t="str">
            <v>PowerTax Deferred Tax Recovery By Type Report</v>
          </cell>
        </row>
      </sheetData>
      <sheetData sheetId="9"/>
      <sheetData sheetId="10">
        <row r="1">
          <cell r="A1" t="str">
            <v>PacifiCorp Deferred Tax Flowthrough Report</v>
          </cell>
        </row>
      </sheetData>
      <sheetData sheetId="11"/>
      <sheetData sheetId="12">
        <row r="1">
          <cell r="A1" t="str">
            <v>PacifiCorp Ending Deferred Tax Balance Report</v>
          </cell>
        </row>
      </sheetData>
      <sheetData sheetId="13">
        <row r="1">
          <cell r="A1" t="str">
            <v>PacifiCorp Deferred Tax Flowthrough Report</v>
          </cell>
        </row>
      </sheetData>
      <sheetData sheetId="14">
        <row r="1">
          <cell r="A1">
            <v>0</v>
          </cell>
        </row>
      </sheetData>
      <sheetData sheetId="15">
        <row r="1">
          <cell r="A1">
            <v>0</v>
          </cell>
        </row>
      </sheetData>
      <sheetData sheetId="16">
        <row r="1">
          <cell r="A1">
            <v>0</v>
          </cell>
        </row>
      </sheetData>
      <sheetData sheetId="17"/>
      <sheetData sheetId="18">
        <row r="1">
          <cell r="A1" t="str">
            <v>Tax Year</v>
          </cell>
        </row>
      </sheetData>
      <sheetData sheetId="19">
        <row r="1">
          <cell r="B1">
            <v>0</v>
          </cell>
        </row>
      </sheetData>
      <sheetData sheetId="20">
        <row r="1">
          <cell r="A1" t="str">
            <v>PacifiCorp</v>
          </cell>
        </row>
      </sheetData>
      <sheetData sheetId="21">
        <row r="1">
          <cell r="B1">
            <v>0</v>
          </cell>
        </row>
      </sheetData>
      <sheetData sheetId="22">
        <row r="1">
          <cell r="A1">
            <v>0</v>
          </cell>
        </row>
      </sheetData>
      <sheetData sheetId="23">
        <row r="1">
          <cell r="A1">
            <v>0</v>
          </cell>
        </row>
      </sheetData>
      <sheetData sheetId="24">
        <row r="1">
          <cell r="A1" t="str">
            <v>Roll Forward Schedule</v>
          </cell>
        </row>
      </sheetData>
      <sheetData sheetId="25"/>
      <sheetData sheetId="26"/>
      <sheetData sheetId="27"/>
      <sheetData sheetId="28"/>
      <sheetData sheetId="29"/>
      <sheetData sheetId="30"/>
      <sheetData sheetId="31">
        <row r="1">
          <cell r="A1" t="str">
            <v>Roll Forward Schedule</v>
          </cell>
        </row>
      </sheetData>
      <sheetData sheetId="32">
        <row r="1">
          <cell r="A1" t="str">
            <v>Roll Forward Schedule</v>
          </cell>
        </row>
      </sheetData>
      <sheetData sheetId="33">
        <row r="1">
          <cell r="A1">
            <v>0</v>
          </cell>
        </row>
      </sheetData>
      <sheetData sheetId="34">
        <row r="9">
          <cell r="A9" t="str">
            <v>Beginning  Tax Reserve</v>
          </cell>
        </row>
      </sheetData>
      <sheetData sheetId="35"/>
      <sheetData sheetId="36">
        <row r="1">
          <cell r="A1" t="str">
            <v>PacifiCorp</v>
          </cell>
        </row>
      </sheetData>
      <sheetData sheetId="37">
        <row r="6">
          <cell r="C6" t="str">
            <v>Tax Rate Applied</v>
          </cell>
        </row>
      </sheetData>
      <sheetData sheetId="38">
        <row r="1">
          <cell r="A1" t="str">
            <v>PacifiCorp</v>
          </cell>
        </row>
      </sheetData>
      <sheetData sheetId="39"/>
      <sheetData sheetId="40"/>
      <sheetData sheetId="41"/>
      <sheetData sheetId="42"/>
      <sheetData sheetId="43"/>
      <sheetData sheetId="44"/>
      <sheetData sheetId="45"/>
      <sheetData sheetId="46"/>
      <sheetData sheetId="47"/>
      <sheetData sheetId="48">
        <row r="3">
          <cell r="B3">
            <v>712</v>
          </cell>
        </row>
      </sheetData>
      <sheetData sheetId="49"/>
      <sheetData sheetId="50">
        <row r="1">
          <cell r="A1" t="str">
            <v>Case 712: 2013 Tax Return</v>
          </cell>
        </row>
      </sheetData>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FF672-C8F7-46F5-ACE4-633E8105EEC4}">
  <sheetPr>
    <pageSetUpPr fitToPage="1"/>
  </sheetPr>
  <dimension ref="A2:J61"/>
  <sheetViews>
    <sheetView tabSelected="1" view="pageBreakPreview" zoomScale="85" zoomScaleNormal="100" zoomScaleSheetLayoutView="85" workbookViewId="0"/>
  </sheetViews>
  <sheetFormatPr defaultColWidth="8.75" defaultRowHeight="12.75" x14ac:dyDescent="0.2"/>
  <cols>
    <col min="1" max="1" width="2.25" style="1" customWidth="1"/>
    <col min="2" max="2" width="3.5" style="1" customWidth="1"/>
    <col min="3" max="3" width="28.75" style="1" customWidth="1"/>
    <col min="4" max="4" width="8.625" style="1" bestFit="1" customWidth="1"/>
    <col min="5" max="5" width="5.375" style="1" bestFit="1" customWidth="1"/>
    <col min="6" max="6" width="11.625" style="1" bestFit="1" customWidth="1"/>
    <col min="7" max="7" width="7.375" style="1" bestFit="1" customWidth="1"/>
    <col min="8" max="8" width="9.375" style="1" bestFit="1" customWidth="1"/>
    <col min="9" max="9" width="11.875" style="1" bestFit="1" customWidth="1"/>
    <col min="10" max="10" width="5.375" style="1" bestFit="1" customWidth="1"/>
    <col min="11" max="16384" width="8.75" style="1"/>
  </cols>
  <sheetData>
    <row r="2" spans="2:10" ht="12" customHeight="1" x14ac:dyDescent="0.2">
      <c r="B2" s="2" t="s">
        <v>0</v>
      </c>
      <c r="D2" s="3"/>
      <c r="E2" s="3"/>
      <c r="F2" s="3"/>
      <c r="G2" s="3"/>
      <c r="H2" s="3"/>
      <c r="I2" s="4" t="s">
        <v>1</v>
      </c>
      <c r="J2" s="3" t="s">
        <v>47</v>
      </c>
    </row>
    <row r="3" spans="2:10" ht="12" customHeight="1" x14ac:dyDescent="0.2">
      <c r="B3" s="2" t="s">
        <v>48</v>
      </c>
      <c r="D3" s="3"/>
      <c r="E3" s="3"/>
      <c r="F3" s="3"/>
      <c r="G3" s="3"/>
      <c r="H3" s="3"/>
      <c r="I3" s="3"/>
      <c r="J3" s="3"/>
    </row>
    <row r="4" spans="2:10" ht="12" customHeight="1" x14ac:dyDescent="0.2">
      <c r="B4" s="2" t="s">
        <v>49</v>
      </c>
      <c r="D4" s="3"/>
      <c r="E4" s="3"/>
      <c r="F4" s="3"/>
      <c r="G4" s="3"/>
      <c r="H4" s="3"/>
      <c r="I4" s="3"/>
      <c r="J4" s="3"/>
    </row>
    <row r="5" spans="2:10" ht="12" customHeight="1" x14ac:dyDescent="0.2">
      <c r="D5" s="3"/>
      <c r="E5" s="3"/>
      <c r="F5" s="3"/>
      <c r="G5" s="3"/>
      <c r="H5" s="3"/>
      <c r="I5" s="3"/>
      <c r="J5" s="3"/>
    </row>
    <row r="6" spans="2:10" ht="12" customHeight="1" x14ac:dyDescent="0.2">
      <c r="D6" s="3"/>
      <c r="E6" s="3"/>
      <c r="F6" s="3"/>
      <c r="G6" s="3"/>
      <c r="H6" s="3"/>
      <c r="I6" s="3"/>
      <c r="J6" s="3"/>
    </row>
    <row r="7" spans="2:10" ht="12" customHeight="1" x14ac:dyDescent="0.2">
      <c r="D7" s="3"/>
      <c r="E7" s="3"/>
      <c r="F7" s="3" t="s">
        <v>2</v>
      </c>
      <c r="G7" s="3"/>
      <c r="H7" s="3"/>
      <c r="I7" s="3" t="s">
        <v>3</v>
      </c>
      <c r="J7" s="3"/>
    </row>
    <row r="8" spans="2:10" ht="12" customHeight="1" x14ac:dyDescent="0.2">
      <c r="D8" s="5" t="s">
        <v>4</v>
      </c>
      <c r="E8" s="5" t="s">
        <v>5</v>
      </c>
      <c r="F8" s="5" t="s">
        <v>6</v>
      </c>
      <c r="G8" s="5" t="s">
        <v>7</v>
      </c>
      <c r="H8" s="5" t="s">
        <v>8</v>
      </c>
      <c r="I8" s="5" t="s">
        <v>9</v>
      </c>
      <c r="J8" s="5" t="s">
        <v>10</v>
      </c>
    </row>
    <row r="9" spans="2:10" ht="12" customHeight="1" x14ac:dyDescent="0.2">
      <c r="B9" s="6" t="s">
        <v>11</v>
      </c>
      <c r="D9" s="3"/>
      <c r="E9" s="3"/>
      <c r="F9" s="3"/>
      <c r="G9" s="3"/>
      <c r="H9" s="3"/>
      <c r="I9" s="7"/>
      <c r="J9" s="3"/>
    </row>
    <row r="10" spans="2:10" ht="12" customHeight="1" x14ac:dyDescent="0.2">
      <c r="B10" s="1" t="s">
        <v>12</v>
      </c>
      <c r="D10" s="3">
        <v>312</v>
      </c>
      <c r="E10" s="3" t="s">
        <v>13</v>
      </c>
      <c r="F10" s="13">
        <f>-'10.2.1'!D22</f>
        <v>-223151963.42999998</v>
      </c>
      <c r="G10" s="3" t="s">
        <v>14</v>
      </c>
      <c r="H10" s="9">
        <v>0.22162982918040364</v>
      </c>
      <c r="I10" s="10">
        <f>H10*F10</f>
        <v>-49457131.536262572</v>
      </c>
      <c r="J10" s="3" t="s">
        <v>15</v>
      </c>
    </row>
    <row r="11" spans="2:10" ht="12" customHeight="1" x14ac:dyDescent="0.2">
      <c r="D11" s="3"/>
      <c r="E11" s="3"/>
      <c r="F11" s="13"/>
      <c r="G11" s="3"/>
      <c r="H11" s="11"/>
      <c r="I11" s="10"/>
      <c r="J11" s="3"/>
    </row>
    <row r="12" spans="2:10" ht="12" customHeight="1" x14ac:dyDescent="0.2">
      <c r="B12" s="12"/>
      <c r="D12" s="3"/>
      <c r="E12" s="3"/>
      <c r="F12" s="13"/>
      <c r="G12" s="3"/>
      <c r="H12" s="11"/>
      <c r="I12" s="10"/>
      <c r="J12" s="3"/>
    </row>
    <row r="13" spans="2:10" ht="12" customHeight="1" x14ac:dyDescent="0.2">
      <c r="B13" s="1" t="s">
        <v>12</v>
      </c>
      <c r="D13" s="3" t="s">
        <v>16</v>
      </c>
      <c r="E13" s="3" t="s">
        <v>13</v>
      </c>
      <c r="F13" s="13">
        <f>-'10.2.2'!D15</f>
        <v>112515434.51266181</v>
      </c>
      <c r="G13" s="3" t="s">
        <v>14</v>
      </c>
      <c r="H13" s="9">
        <v>0.22162982918040364</v>
      </c>
      <c r="I13" s="10">
        <f>H13*F13</f>
        <v>24936776.53120013</v>
      </c>
      <c r="J13" s="3" t="s">
        <v>53</v>
      </c>
    </row>
    <row r="14" spans="2:10" ht="12" customHeight="1" x14ac:dyDescent="0.2">
      <c r="B14" s="6"/>
      <c r="D14" s="3"/>
      <c r="E14" s="3"/>
      <c r="F14" s="13"/>
      <c r="G14" s="3"/>
      <c r="H14" s="11"/>
      <c r="I14" s="10"/>
      <c r="J14" s="3"/>
    </row>
    <row r="15" spans="2:10" ht="12" customHeight="1" x14ac:dyDescent="0.2">
      <c r="B15" s="6" t="s">
        <v>17</v>
      </c>
      <c r="D15" s="3"/>
      <c r="E15" s="3"/>
      <c r="F15" s="13"/>
      <c r="G15" s="3"/>
      <c r="H15" s="11"/>
      <c r="I15" s="10"/>
      <c r="J15" s="3"/>
    </row>
    <row r="16" spans="2:10" ht="12" customHeight="1" x14ac:dyDescent="0.2">
      <c r="B16" s="12" t="s">
        <v>18</v>
      </c>
      <c r="D16" s="3" t="s">
        <v>19</v>
      </c>
      <c r="E16" s="8" t="s">
        <v>20</v>
      </c>
      <c r="F16" s="13">
        <f>'10.2.1'!D42</f>
        <v>1888169.4425256413</v>
      </c>
      <c r="G16" s="3" t="s">
        <v>14</v>
      </c>
      <c r="H16" s="9">
        <v>0.22162982918040364</v>
      </c>
      <c r="I16" s="10">
        <f>H16*F16</f>
        <v>418474.67101061583</v>
      </c>
      <c r="J16" s="3" t="s">
        <v>15</v>
      </c>
    </row>
    <row r="17" spans="2:10" ht="12" customHeight="1" x14ac:dyDescent="0.2">
      <c r="B17" s="6"/>
      <c r="D17" s="3"/>
      <c r="E17" s="3"/>
      <c r="F17" s="13"/>
      <c r="G17" s="3"/>
      <c r="H17" s="11"/>
      <c r="I17" s="10"/>
      <c r="J17" s="3"/>
    </row>
    <row r="18" spans="2:10" ht="12" customHeight="1" x14ac:dyDescent="0.2">
      <c r="D18" s="3"/>
      <c r="E18" s="3"/>
      <c r="F18" s="13"/>
      <c r="G18" s="3"/>
      <c r="H18" s="11"/>
      <c r="I18" s="10"/>
      <c r="J18" s="3"/>
    </row>
    <row r="19" spans="2:10" ht="12" customHeight="1" x14ac:dyDescent="0.2">
      <c r="B19" s="6" t="s">
        <v>21</v>
      </c>
      <c r="D19" s="3"/>
      <c r="E19" s="3"/>
      <c r="F19" s="13"/>
      <c r="G19" s="3"/>
      <c r="H19" s="11"/>
      <c r="I19" s="10"/>
      <c r="J19" s="3"/>
    </row>
    <row r="20" spans="2:10" ht="12" customHeight="1" x14ac:dyDescent="0.2">
      <c r="B20" s="12" t="s">
        <v>22</v>
      </c>
      <c r="D20" s="3" t="s">
        <v>23</v>
      </c>
      <c r="E20" s="3" t="s">
        <v>13</v>
      </c>
      <c r="F20" s="13">
        <f>F16</f>
        <v>1888169.4425256413</v>
      </c>
      <c r="G20" s="3" t="s">
        <v>14</v>
      </c>
      <c r="H20" s="9">
        <v>0.22162982918040364</v>
      </c>
      <c r="I20" s="10">
        <f>H20*F20</f>
        <v>418474.67101061583</v>
      </c>
      <c r="J20" s="3"/>
    </row>
    <row r="21" spans="2:10" ht="12" customHeight="1" x14ac:dyDescent="0.2">
      <c r="B21" s="12" t="s">
        <v>24</v>
      </c>
      <c r="D21" s="3">
        <v>41110</v>
      </c>
      <c r="E21" s="3" t="s">
        <v>13</v>
      </c>
      <c r="F21" s="13">
        <f>-F20*0.245866</f>
        <v>-464236.66815600934</v>
      </c>
      <c r="G21" s="3" t="s">
        <v>14</v>
      </c>
      <c r="H21" s="9">
        <v>0.22162982918040364</v>
      </c>
      <c r="I21" s="10">
        <f>H21*F21</f>
        <v>-102888.69346269607</v>
      </c>
      <c r="J21" s="3"/>
    </row>
    <row r="22" spans="2:10" ht="12" customHeight="1" x14ac:dyDescent="0.2">
      <c r="B22" s="1" t="s">
        <v>25</v>
      </c>
      <c r="D22" s="3">
        <v>282</v>
      </c>
      <c r="E22" s="3" t="s">
        <v>13</v>
      </c>
      <c r="F22" s="13">
        <v>8431144.4499999993</v>
      </c>
      <c r="G22" s="3" t="s">
        <v>14</v>
      </c>
      <c r="H22" s="9">
        <v>0.22162982918040364</v>
      </c>
      <c r="I22" s="10">
        <f>H22*F22</f>
        <v>1868593.104248808</v>
      </c>
      <c r="J22" s="3"/>
    </row>
    <row r="23" spans="2:10" ht="12" customHeight="1" x14ac:dyDescent="0.2">
      <c r="B23" s="12"/>
      <c r="D23" s="3"/>
      <c r="E23" s="3"/>
      <c r="F23" s="13"/>
      <c r="G23" s="3"/>
      <c r="H23" s="15"/>
      <c r="I23" s="10"/>
      <c r="J23" s="3"/>
    </row>
    <row r="24" spans="2:10" ht="12" customHeight="1" x14ac:dyDescent="0.2">
      <c r="B24" s="12"/>
      <c r="D24" s="3"/>
      <c r="E24" s="3"/>
      <c r="F24" s="13"/>
      <c r="G24" s="3"/>
      <c r="H24" s="16"/>
      <c r="I24" s="10"/>
      <c r="J24" s="3"/>
    </row>
    <row r="25" spans="2:10" ht="12" customHeight="1" x14ac:dyDescent="0.2">
      <c r="B25" s="12"/>
      <c r="D25" s="3"/>
      <c r="E25" s="3"/>
      <c r="F25" s="13"/>
      <c r="G25" s="3"/>
      <c r="H25" s="16"/>
      <c r="I25" s="10"/>
      <c r="J25" s="3"/>
    </row>
    <row r="26" spans="2:10" ht="12" customHeight="1" x14ac:dyDescent="0.2">
      <c r="B26" s="12"/>
      <c r="D26" s="3"/>
      <c r="E26" s="3"/>
      <c r="F26" s="8"/>
      <c r="G26" s="3"/>
      <c r="H26" s="16"/>
      <c r="I26" s="10"/>
      <c r="J26" s="3"/>
    </row>
    <row r="27" spans="2:10" ht="12" customHeight="1" x14ac:dyDescent="0.2">
      <c r="B27" s="12"/>
      <c r="D27" s="3"/>
      <c r="E27" s="3"/>
      <c r="F27" s="8"/>
      <c r="G27" s="3"/>
      <c r="H27" s="16"/>
      <c r="I27" s="10"/>
      <c r="J27" s="3"/>
    </row>
    <row r="28" spans="2:10" ht="12" customHeight="1" x14ac:dyDescent="0.2">
      <c r="B28" s="12"/>
      <c r="D28" s="3"/>
      <c r="E28" s="3"/>
      <c r="F28" s="8"/>
      <c r="G28" s="3"/>
      <c r="H28" s="16"/>
      <c r="I28" s="10"/>
      <c r="J28" s="3"/>
    </row>
    <row r="29" spans="2:10" ht="12" customHeight="1" x14ac:dyDescent="0.2">
      <c r="B29" s="12"/>
      <c r="D29" s="3"/>
      <c r="E29" s="3"/>
      <c r="F29" s="8"/>
      <c r="G29" s="3"/>
      <c r="H29" s="16"/>
      <c r="I29" s="10"/>
      <c r="J29" s="3"/>
    </row>
    <row r="30" spans="2:10" ht="12" customHeight="1" x14ac:dyDescent="0.2">
      <c r="B30" s="12"/>
      <c r="D30" s="3"/>
      <c r="E30" s="3"/>
      <c r="F30" s="8"/>
      <c r="G30" s="3"/>
      <c r="H30" s="16"/>
      <c r="I30" s="10"/>
      <c r="J30" s="3"/>
    </row>
    <row r="31" spans="2:10" ht="12" customHeight="1" x14ac:dyDescent="0.2">
      <c r="B31" s="12"/>
      <c r="D31" s="3"/>
      <c r="E31" s="3"/>
      <c r="F31" s="8"/>
      <c r="G31" s="3"/>
      <c r="H31" s="16"/>
      <c r="I31" s="10"/>
      <c r="J31" s="3"/>
    </row>
    <row r="32" spans="2:10" ht="12" customHeight="1" x14ac:dyDescent="0.2">
      <c r="B32" s="12"/>
      <c r="D32" s="3"/>
      <c r="E32" s="3"/>
      <c r="F32" s="8"/>
      <c r="G32" s="3"/>
      <c r="H32" s="16"/>
      <c r="I32" s="10"/>
      <c r="J32" s="3"/>
    </row>
    <row r="33" spans="2:10" ht="12" customHeight="1" x14ac:dyDescent="0.2">
      <c r="B33" s="12"/>
      <c r="D33" s="3"/>
      <c r="E33" s="3"/>
      <c r="F33" s="8"/>
      <c r="G33" s="3"/>
      <c r="H33" s="16"/>
      <c r="I33" s="10"/>
      <c r="J33" s="3"/>
    </row>
    <row r="34" spans="2:10" ht="12" customHeight="1" x14ac:dyDescent="0.2">
      <c r="B34" s="12"/>
      <c r="D34" s="3"/>
      <c r="E34" s="3"/>
      <c r="F34" s="8"/>
      <c r="G34" s="3"/>
      <c r="H34" s="16"/>
      <c r="I34" s="10"/>
      <c r="J34" s="3"/>
    </row>
    <row r="35" spans="2:10" ht="12" customHeight="1" x14ac:dyDescent="0.2">
      <c r="B35" s="12"/>
      <c r="D35" s="3"/>
      <c r="E35" s="3"/>
      <c r="F35" s="8"/>
      <c r="G35" s="3"/>
      <c r="H35" s="16"/>
      <c r="I35" s="10"/>
      <c r="J35" s="3"/>
    </row>
    <row r="36" spans="2:10" ht="12" customHeight="1" x14ac:dyDescent="0.2">
      <c r="B36" s="12"/>
      <c r="D36" s="3"/>
      <c r="E36" s="3"/>
      <c r="F36" s="8"/>
      <c r="G36" s="3"/>
      <c r="H36" s="16"/>
      <c r="I36" s="10"/>
      <c r="J36" s="3"/>
    </row>
    <row r="37" spans="2:10" ht="12" customHeight="1" x14ac:dyDescent="0.2">
      <c r="B37" s="12"/>
      <c r="D37" s="3"/>
      <c r="E37" s="3"/>
      <c r="F37" s="8"/>
      <c r="G37" s="3"/>
      <c r="H37" s="16"/>
      <c r="I37" s="10"/>
      <c r="J37" s="3"/>
    </row>
    <row r="38" spans="2:10" ht="12" customHeight="1" x14ac:dyDescent="0.2">
      <c r="B38" s="12"/>
      <c r="D38" s="3"/>
      <c r="E38" s="3"/>
      <c r="F38" s="8"/>
      <c r="G38" s="3"/>
      <c r="H38" s="16"/>
      <c r="I38" s="10"/>
      <c r="J38" s="3"/>
    </row>
    <row r="39" spans="2:10" ht="12" customHeight="1" x14ac:dyDescent="0.2">
      <c r="B39" s="12"/>
      <c r="D39" s="3"/>
      <c r="E39" s="3"/>
      <c r="F39" s="8"/>
      <c r="G39" s="3"/>
      <c r="H39" s="16"/>
      <c r="I39" s="10"/>
      <c r="J39" s="3"/>
    </row>
    <row r="40" spans="2:10" ht="12" customHeight="1" x14ac:dyDescent="0.2">
      <c r="B40" s="12"/>
      <c r="D40" s="3"/>
      <c r="E40" s="3"/>
      <c r="F40" s="8"/>
      <c r="G40" s="3"/>
      <c r="H40" s="16"/>
      <c r="I40" s="10"/>
      <c r="J40" s="3"/>
    </row>
    <row r="41" spans="2:10" ht="12" customHeight="1" x14ac:dyDescent="0.2">
      <c r="B41" s="12"/>
      <c r="D41" s="3"/>
      <c r="E41" s="3"/>
      <c r="F41" s="8"/>
      <c r="G41" s="3"/>
      <c r="H41" s="16"/>
      <c r="I41" s="10"/>
      <c r="J41" s="3"/>
    </row>
    <row r="42" spans="2:10" ht="12" customHeight="1" x14ac:dyDescent="0.2">
      <c r="B42" s="12"/>
      <c r="D42" s="3"/>
      <c r="E42" s="3"/>
      <c r="F42" s="8"/>
      <c r="G42" s="3"/>
      <c r="H42" s="16"/>
      <c r="I42" s="10"/>
      <c r="J42" s="3"/>
    </row>
    <row r="43" spans="2:10" ht="12" customHeight="1" x14ac:dyDescent="0.2">
      <c r="B43" s="12"/>
      <c r="D43" s="3"/>
      <c r="E43" s="3"/>
      <c r="F43" s="8"/>
      <c r="G43" s="3"/>
      <c r="H43" s="16"/>
      <c r="I43" s="10"/>
      <c r="J43" s="3"/>
    </row>
    <row r="44" spans="2:10" ht="12" customHeight="1" x14ac:dyDescent="0.2">
      <c r="B44" s="12"/>
      <c r="D44" s="3"/>
      <c r="E44" s="3"/>
      <c r="F44" s="8"/>
      <c r="G44" s="3"/>
      <c r="H44" s="16"/>
      <c r="I44" s="10"/>
      <c r="J44" s="3"/>
    </row>
    <row r="45" spans="2:10" ht="12" customHeight="1" x14ac:dyDescent="0.2">
      <c r="B45" s="12"/>
      <c r="D45" s="3"/>
      <c r="E45" s="3"/>
      <c r="F45" s="8"/>
      <c r="G45" s="3"/>
      <c r="H45" s="16"/>
      <c r="I45" s="10"/>
      <c r="J45" s="3"/>
    </row>
    <row r="46" spans="2:10" ht="12" customHeight="1" x14ac:dyDescent="0.2">
      <c r="B46" s="12"/>
      <c r="D46" s="3"/>
      <c r="E46" s="3"/>
      <c r="F46" s="8"/>
      <c r="G46" s="3"/>
      <c r="H46" s="16"/>
      <c r="I46" s="10"/>
      <c r="J46" s="3"/>
    </row>
    <row r="47" spans="2:10" ht="12" customHeight="1" x14ac:dyDescent="0.2">
      <c r="B47" s="12"/>
      <c r="D47" s="3"/>
      <c r="E47" s="3"/>
      <c r="F47" s="8"/>
      <c r="G47" s="3"/>
      <c r="H47" s="16"/>
      <c r="I47" s="10"/>
      <c r="J47" s="3"/>
    </row>
    <row r="48" spans="2:10" ht="12" customHeight="1" x14ac:dyDescent="0.2">
      <c r="B48" s="12"/>
      <c r="D48" s="3"/>
      <c r="E48" s="3"/>
      <c r="F48" s="8"/>
      <c r="G48" s="3"/>
      <c r="H48" s="16"/>
      <c r="I48" s="10"/>
      <c r="J48" s="3"/>
    </row>
    <row r="49" spans="1:10" ht="12" customHeight="1" x14ac:dyDescent="0.2">
      <c r="B49" s="12"/>
      <c r="D49" s="3"/>
      <c r="E49" s="3"/>
      <c r="F49" s="8"/>
      <c r="G49" s="3"/>
      <c r="H49" s="16"/>
      <c r="I49" s="10"/>
      <c r="J49" s="3"/>
    </row>
    <row r="50" spans="1:10" ht="12" customHeight="1" thickBot="1" x14ac:dyDescent="0.25">
      <c r="B50" s="2" t="s">
        <v>26</v>
      </c>
      <c r="D50" s="3"/>
      <c r="E50" s="3"/>
      <c r="F50" s="17"/>
      <c r="G50" s="3"/>
      <c r="H50" s="3"/>
      <c r="I50" s="3"/>
      <c r="J50" s="3"/>
    </row>
    <row r="51" spans="1:10" ht="12" customHeight="1" x14ac:dyDescent="0.2">
      <c r="A51" s="18"/>
      <c r="B51" s="43" t="s">
        <v>52</v>
      </c>
      <c r="C51" s="44"/>
      <c r="D51" s="44"/>
      <c r="E51" s="44"/>
      <c r="F51" s="44"/>
      <c r="G51" s="44"/>
      <c r="H51" s="44"/>
      <c r="I51" s="44"/>
      <c r="J51" s="45"/>
    </row>
    <row r="52" spans="1:10" ht="12" customHeight="1" x14ac:dyDescent="0.2">
      <c r="A52" s="19"/>
      <c r="B52" s="46"/>
      <c r="C52" s="46"/>
      <c r="D52" s="46"/>
      <c r="E52" s="46"/>
      <c r="F52" s="46"/>
      <c r="G52" s="46"/>
      <c r="H52" s="46"/>
      <c r="I52" s="46"/>
      <c r="J52" s="47"/>
    </row>
    <row r="53" spans="1:10" ht="12" customHeight="1" x14ac:dyDescent="0.2">
      <c r="A53" s="19"/>
      <c r="B53" s="46"/>
      <c r="C53" s="46"/>
      <c r="D53" s="46"/>
      <c r="E53" s="46"/>
      <c r="F53" s="46"/>
      <c r="G53" s="46"/>
      <c r="H53" s="46"/>
      <c r="I53" s="46"/>
      <c r="J53" s="47"/>
    </row>
    <row r="54" spans="1:10" ht="12" customHeight="1" x14ac:dyDescent="0.2">
      <c r="A54" s="19"/>
      <c r="B54" s="46"/>
      <c r="C54" s="46"/>
      <c r="D54" s="46"/>
      <c r="E54" s="46"/>
      <c r="F54" s="46"/>
      <c r="G54" s="46"/>
      <c r="H54" s="46"/>
      <c r="I54" s="46"/>
      <c r="J54" s="47"/>
    </row>
    <row r="55" spans="1:10" ht="12" customHeight="1" x14ac:dyDescent="0.2">
      <c r="A55" s="19"/>
      <c r="B55" s="46"/>
      <c r="C55" s="46"/>
      <c r="D55" s="46"/>
      <c r="E55" s="46"/>
      <c r="F55" s="46"/>
      <c r="G55" s="46"/>
      <c r="H55" s="46"/>
      <c r="I55" s="46"/>
      <c r="J55" s="47"/>
    </row>
    <row r="56" spans="1:10" ht="12" customHeight="1" x14ac:dyDescent="0.2">
      <c r="A56" s="19"/>
      <c r="B56" s="46"/>
      <c r="C56" s="46"/>
      <c r="D56" s="46"/>
      <c r="E56" s="46"/>
      <c r="F56" s="46"/>
      <c r="G56" s="46"/>
      <c r="H56" s="46"/>
      <c r="I56" s="46"/>
      <c r="J56" s="47"/>
    </row>
    <row r="57" spans="1:10" ht="12" customHeight="1" x14ac:dyDescent="0.2">
      <c r="A57" s="19"/>
      <c r="B57" s="46"/>
      <c r="C57" s="46"/>
      <c r="D57" s="46"/>
      <c r="E57" s="46"/>
      <c r="F57" s="46"/>
      <c r="G57" s="46"/>
      <c r="H57" s="46"/>
      <c r="I57" s="46"/>
      <c r="J57" s="47"/>
    </row>
    <row r="58" spans="1:10" ht="12" customHeight="1" x14ac:dyDescent="0.2">
      <c r="A58" s="19"/>
      <c r="B58" s="46"/>
      <c r="C58" s="46"/>
      <c r="D58" s="46"/>
      <c r="E58" s="46"/>
      <c r="F58" s="46"/>
      <c r="G58" s="46"/>
      <c r="H58" s="46"/>
      <c r="I58" s="46"/>
      <c r="J58" s="47"/>
    </row>
    <row r="59" spans="1:10" ht="12" customHeight="1" x14ac:dyDescent="0.2">
      <c r="A59" s="19"/>
      <c r="B59" s="46"/>
      <c r="C59" s="46"/>
      <c r="D59" s="46"/>
      <c r="E59" s="46"/>
      <c r="F59" s="46"/>
      <c r="G59" s="46"/>
      <c r="H59" s="46"/>
      <c r="I59" s="46"/>
      <c r="J59" s="47"/>
    </row>
    <row r="60" spans="1:10" ht="12" customHeight="1" x14ac:dyDescent="0.2">
      <c r="A60" s="19"/>
      <c r="B60" s="46"/>
      <c r="C60" s="46"/>
      <c r="D60" s="46"/>
      <c r="E60" s="46"/>
      <c r="F60" s="46"/>
      <c r="G60" s="46"/>
      <c r="H60" s="46"/>
      <c r="I60" s="46"/>
      <c r="J60" s="47"/>
    </row>
    <row r="61" spans="1:10" ht="12" customHeight="1" thickBot="1" x14ac:dyDescent="0.25">
      <c r="A61" s="20"/>
      <c r="B61" s="48"/>
      <c r="C61" s="48"/>
      <c r="D61" s="48"/>
      <c r="E61" s="48"/>
      <c r="F61" s="48"/>
      <c r="G61" s="48"/>
      <c r="H61" s="48"/>
      <c r="I61" s="48"/>
      <c r="J61" s="49"/>
    </row>
  </sheetData>
  <mergeCells count="1">
    <mergeCell ref="B51:J61"/>
  </mergeCells>
  <conditionalFormatting sqref="J2">
    <cfRule type="cellIs" dxfId="10" priority="8" stopIfTrue="1" operator="equal">
      <formula>"x.x"</formula>
    </cfRule>
  </conditionalFormatting>
  <conditionalFormatting sqref="B18">
    <cfRule type="cellIs" dxfId="9" priority="9" stopIfTrue="1" operator="equal">
      <formula>"Title"</formula>
    </cfRule>
  </conditionalFormatting>
  <conditionalFormatting sqref="B19 B17">
    <cfRule type="cellIs" dxfId="8" priority="10" stopIfTrue="1" operator="equal">
      <formula>"Adjustment to Income/Expense/Rate Base:"</formula>
    </cfRule>
  </conditionalFormatting>
  <conditionalFormatting sqref="I7">
    <cfRule type="cellIs" dxfId="7" priority="11" stopIfTrue="1" operator="equal">
      <formula>"Update"</formula>
    </cfRule>
  </conditionalFormatting>
  <conditionalFormatting sqref="B9">
    <cfRule type="cellIs" dxfId="6" priority="7" stopIfTrue="1" operator="equal">
      <formula>"Adjustment to Income/Expense/Rate Base:"</formula>
    </cfRule>
  </conditionalFormatting>
  <conditionalFormatting sqref="B10:B11">
    <cfRule type="cellIs" dxfId="5" priority="5" stopIfTrue="1" operator="equal">
      <formula>"Title"</formula>
    </cfRule>
  </conditionalFormatting>
  <conditionalFormatting sqref="B14:B16">
    <cfRule type="cellIs" dxfId="4" priority="6" stopIfTrue="1" operator="equal">
      <formula>"Adjustment to Income/Expense/Rate Base:"</formula>
    </cfRule>
  </conditionalFormatting>
  <conditionalFormatting sqref="B13">
    <cfRule type="cellIs" dxfId="3" priority="4" stopIfTrue="1" operator="equal">
      <formula>"Title"</formula>
    </cfRule>
  </conditionalFormatting>
  <conditionalFormatting sqref="B22">
    <cfRule type="cellIs" dxfId="2" priority="2" stopIfTrue="1" operator="equal">
      <formula>"Title"</formula>
    </cfRule>
  </conditionalFormatting>
  <conditionalFormatting sqref="B20">
    <cfRule type="cellIs" dxfId="1" priority="3" stopIfTrue="1" operator="equal">
      <formula>"Adjustment to Income/Expense/Rate Base:"</formula>
    </cfRule>
  </conditionalFormatting>
  <conditionalFormatting sqref="B21">
    <cfRule type="cellIs" dxfId="0" priority="1" stopIfTrue="1" operator="equal">
      <formula>"Adjustment to Income/Expense/Rate Base:"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4:E15 E17:E19 E10:E12 E23:E49" xr:uid="{E7CA9042-F4A9-4E4C-AEFA-932BEEC1D812}">
      <formula1>"1, 2, 3"</formula1>
    </dataValidation>
    <dataValidation type="list" allowBlank="1" showInputMessage="1" showErrorMessage="1" errorTitle="Oops!" error="You must enter a state, or, if the adjustment is system, enter all states." sqref="I7" xr:uid="{D3629A4C-61B8-4C34-8578-22AA47ED10BC}">
      <formula1>#REF!</formula1>
    </dataValidation>
    <dataValidation type="list" errorStyle="warning" allowBlank="1" showInputMessage="1" showErrorMessage="1" errorTitle="FERC ACCOUNT" error="This FERC Account is not included in the drop-down list. Is this the account you want to use?" sqref="D10:D49" xr:uid="{07C13473-CD8C-44C7-ADD2-2BAF1BEE3E85}">
      <formula1>#REF!</formula1>
    </dataValidation>
    <dataValidation type="list" errorStyle="warning" allowBlank="1" showInputMessage="1" showErrorMessage="1" errorTitle="Factor" error="This factor is not included in the drop-down list. Is this the factor you want to use?" sqref="G10:G49" xr:uid="{84402772-675C-46E5-AD49-FC272C2797BF}">
      <formula1>#REF!</formula1>
    </dataValidation>
  </dataValidations>
  <printOptions horizontalCentered="1"/>
  <pageMargins left="0.7" right="0.7" top="0.75" bottom="0.75" header="0.3" footer="0.3"/>
  <pageSetup scale="90" orientation="portrait" r:id="rId1"/>
  <headerFooter alignWithMargins="0"/>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BC269-D2A2-4668-B345-C78BCDFE674B}">
  <sheetPr>
    <pageSetUpPr fitToPage="1"/>
  </sheetPr>
  <dimension ref="A1:G43"/>
  <sheetViews>
    <sheetView view="pageBreakPreview" zoomScaleNormal="100" zoomScaleSheetLayoutView="100" workbookViewId="0"/>
  </sheetViews>
  <sheetFormatPr defaultColWidth="9" defaultRowHeight="12.75" x14ac:dyDescent="0.2"/>
  <cols>
    <col min="1" max="1" width="12" style="1" customWidth="1"/>
    <col min="2" max="2" width="18.125" style="1" customWidth="1"/>
    <col min="3" max="3" width="1.875" style="1" customWidth="1"/>
    <col min="4" max="4" width="15.625" style="1" customWidth="1"/>
    <col min="5" max="5" width="2.375" style="1" customWidth="1"/>
    <col min="6" max="6" width="18.75" style="1" customWidth="1"/>
    <col min="7" max="16384" width="9" style="1"/>
  </cols>
  <sheetData>
    <row r="1" spans="1:7" x14ac:dyDescent="0.2">
      <c r="A1" s="2" t="str">
        <f>'10.2'!B2</f>
        <v>PacifiCorp</v>
      </c>
      <c r="G1" s="4" t="s">
        <v>51</v>
      </c>
    </row>
    <row r="2" spans="1:7" x14ac:dyDescent="0.2">
      <c r="A2" s="2" t="str">
        <f>'10.2'!B3</f>
        <v>Washington 2023 General Rate Case</v>
      </c>
    </row>
    <row r="3" spans="1:7" x14ac:dyDescent="0.2">
      <c r="A3" s="2" t="str">
        <f>'10.2'!B4</f>
        <v>Jim Bridger SCRs Removal</v>
      </c>
    </row>
    <row r="4" spans="1:7" x14ac:dyDescent="0.2">
      <c r="A4" s="2"/>
    </row>
    <row r="5" spans="1:7" x14ac:dyDescent="0.2">
      <c r="B5" s="50" t="s">
        <v>27</v>
      </c>
      <c r="C5" s="50"/>
      <c r="D5" s="50"/>
    </row>
    <row r="6" spans="1:7" x14ac:dyDescent="0.2">
      <c r="B6" s="21" t="s">
        <v>28</v>
      </c>
      <c r="D6" s="21" t="s">
        <v>29</v>
      </c>
    </row>
    <row r="7" spans="1:7" x14ac:dyDescent="0.2">
      <c r="B7" s="22" t="s">
        <v>30</v>
      </c>
      <c r="D7" s="22" t="s">
        <v>30</v>
      </c>
    </row>
    <row r="8" spans="1:7" x14ac:dyDescent="0.2">
      <c r="B8" s="42"/>
      <c r="D8" s="42"/>
    </row>
    <row r="9" spans="1:7" ht="12" customHeight="1" x14ac:dyDescent="0.2">
      <c r="A9" s="23">
        <v>44348</v>
      </c>
      <c r="B9" s="14">
        <v>0</v>
      </c>
      <c r="D9" s="14">
        <v>223151963.42999998</v>
      </c>
    </row>
    <row r="10" spans="1:7" ht="12" customHeight="1" x14ac:dyDescent="0.2">
      <c r="A10" s="23">
        <v>44378</v>
      </c>
      <c r="B10" s="14">
        <v>0</v>
      </c>
      <c r="D10" s="14">
        <f t="shared" ref="D10:D21" si="0">D9+B10</f>
        <v>223151963.42999998</v>
      </c>
    </row>
    <row r="11" spans="1:7" ht="12" customHeight="1" x14ac:dyDescent="0.2">
      <c r="A11" s="23">
        <v>44409</v>
      </c>
      <c r="B11" s="14">
        <v>0</v>
      </c>
      <c r="D11" s="14">
        <f t="shared" si="0"/>
        <v>223151963.42999998</v>
      </c>
    </row>
    <row r="12" spans="1:7" ht="12" customHeight="1" x14ac:dyDescent="0.2">
      <c r="A12" s="23">
        <v>44440</v>
      </c>
      <c r="B12" s="14">
        <v>0</v>
      </c>
      <c r="D12" s="14">
        <f t="shared" si="0"/>
        <v>223151963.42999998</v>
      </c>
    </row>
    <row r="13" spans="1:7" ht="12" customHeight="1" x14ac:dyDescent="0.2">
      <c r="A13" s="23">
        <v>44470</v>
      </c>
      <c r="B13" s="14">
        <v>0</v>
      </c>
      <c r="D13" s="14">
        <f t="shared" si="0"/>
        <v>223151963.42999998</v>
      </c>
    </row>
    <row r="14" spans="1:7" ht="12" customHeight="1" x14ac:dyDescent="0.2">
      <c r="A14" s="23">
        <v>44501</v>
      </c>
      <c r="B14" s="14">
        <v>0</v>
      </c>
      <c r="D14" s="14">
        <f t="shared" si="0"/>
        <v>223151963.42999998</v>
      </c>
    </row>
    <row r="15" spans="1:7" ht="12" customHeight="1" x14ac:dyDescent="0.2">
      <c r="A15" s="23">
        <v>44531</v>
      </c>
      <c r="B15" s="14">
        <v>0</v>
      </c>
      <c r="D15" s="14">
        <f t="shared" si="0"/>
        <v>223151963.42999998</v>
      </c>
    </row>
    <row r="16" spans="1:7" ht="12" customHeight="1" x14ac:dyDescent="0.2">
      <c r="A16" s="23">
        <v>44562</v>
      </c>
      <c r="B16" s="14">
        <v>0</v>
      </c>
      <c r="D16" s="14">
        <f t="shared" si="0"/>
        <v>223151963.42999998</v>
      </c>
    </row>
    <row r="17" spans="1:6" ht="12" customHeight="1" x14ac:dyDescent="0.2">
      <c r="A17" s="23">
        <v>44593</v>
      </c>
      <c r="B17" s="14">
        <v>0</v>
      </c>
      <c r="D17" s="14">
        <f t="shared" si="0"/>
        <v>223151963.42999998</v>
      </c>
    </row>
    <row r="18" spans="1:6" ht="12" customHeight="1" x14ac:dyDescent="0.2">
      <c r="A18" s="23">
        <v>44621</v>
      </c>
      <c r="B18" s="14">
        <v>0</v>
      </c>
      <c r="D18" s="14">
        <f t="shared" si="0"/>
        <v>223151963.42999998</v>
      </c>
    </row>
    <row r="19" spans="1:6" ht="12" customHeight="1" x14ac:dyDescent="0.2">
      <c r="A19" s="23">
        <v>44652</v>
      </c>
      <c r="B19" s="14">
        <v>0</v>
      </c>
      <c r="D19" s="14">
        <f t="shared" si="0"/>
        <v>223151963.42999998</v>
      </c>
    </row>
    <row r="20" spans="1:6" ht="12" customHeight="1" x14ac:dyDescent="0.2">
      <c r="A20" s="23">
        <v>44682</v>
      </c>
      <c r="B20" s="14">
        <v>0</v>
      </c>
      <c r="D20" s="14">
        <f t="shared" si="0"/>
        <v>223151963.42999998</v>
      </c>
    </row>
    <row r="21" spans="1:6" ht="12" customHeight="1" x14ac:dyDescent="0.2">
      <c r="A21" s="23">
        <v>44713</v>
      </c>
      <c r="B21" s="14">
        <v>0</v>
      </c>
      <c r="D21" s="14">
        <f t="shared" si="0"/>
        <v>223151963.42999998</v>
      </c>
    </row>
    <row r="22" spans="1:6" x14ac:dyDescent="0.2">
      <c r="B22" s="25">
        <f>SUM(B10:B21)</f>
        <v>0</v>
      </c>
      <c r="D22" s="26">
        <f>D21</f>
        <v>223151963.42999998</v>
      </c>
    </row>
    <row r="23" spans="1:6" x14ac:dyDescent="0.2">
      <c r="D23" s="27" t="s">
        <v>31</v>
      </c>
    </row>
    <row r="25" spans="1:6" x14ac:dyDescent="0.2">
      <c r="F25" s="28"/>
    </row>
    <row r="26" spans="1:6" x14ac:dyDescent="0.2">
      <c r="A26" s="2" t="s">
        <v>32</v>
      </c>
      <c r="D26" s="29">
        <v>8.4613615470963011E-3</v>
      </c>
      <c r="F26" s="30"/>
    </row>
    <row r="27" spans="1:6" x14ac:dyDescent="0.2">
      <c r="D27" s="31"/>
    </row>
    <row r="28" spans="1:6" x14ac:dyDescent="0.2">
      <c r="D28" s="32" t="s">
        <v>18</v>
      </c>
    </row>
    <row r="29" spans="1:6" x14ac:dyDescent="0.2">
      <c r="D29" s="33" t="s">
        <v>30</v>
      </c>
    </row>
    <row r="30" spans="1:6" x14ac:dyDescent="0.2">
      <c r="B30" s="23">
        <v>45292</v>
      </c>
      <c r="D30" s="31">
        <f>D22*D26/12</f>
        <v>157347.45354380348</v>
      </c>
    </row>
    <row r="31" spans="1:6" x14ac:dyDescent="0.2">
      <c r="B31" s="23">
        <v>45323</v>
      </c>
      <c r="D31" s="31">
        <f>$D$30</f>
        <v>157347.45354380348</v>
      </c>
    </row>
    <row r="32" spans="1:6" x14ac:dyDescent="0.2">
      <c r="B32" s="23">
        <v>45352</v>
      </c>
      <c r="D32" s="31">
        <f t="shared" ref="D32:D41" si="1">$D$30</f>
        <v>157347.45354380348</v>
      </c>
    </row>
    <row r="33" spans="2:6" x14ac:dyDescent="0.2">
      <c r="B33" s="23">
        <v>45383</v>
      </c>
      <c r="D33" s="31">
        <f t="shared" si="1"/>
        <v>157347.45354380348</v>
      </c>
    </row>
    <row r="34" spans="2:6" x14ac:dyDescent="0.2">
      <c r="B34" s="23">
        <v>45413</v>
      </c>
      <c r="D34" s="31">
        <f t="shared" si="1"/>
        <v>157347.45354380348</v>
      </c>
    </row>
    <row r="35" spans="2:6" x14ac:dyDescent="0.2">
      <c r="B35" s="23">
        <v>45444</v>
      </c>
      <c r="D35" s="31">
        <f t="shared" si="1"/>
        <v>157347.45354380348</v>
      </c>
    </row>
    <row r="36" spans="2:6" x14ac:dyDescent="0.2">
      <c r="B36" s="23">
        <v>45474</v>
      </c>
      <c r="D36" s="31">
        <f t="shared" si="1"/>
        <v>157347.45354380348</v>
      </c>
    </row>
    <row r="37" spans="2:6" x14ac:dyDescent="0.2">
      <c r="B37" s="23">
        <v>45505</v>
      </c>
      <c r="D37" s="31">
        <f t="shared" si="1"/>
        <v>157347.45354380348</v>
      </c>
    </row>
    <row r="38" spans="2:6" x14ac:dyDescent="0.2">
      <c r="B38" s="23">
        <v>45536</v>
      </c>
      <c r="D38" s="31">
        <f t="shared" si="1"/>
        <v>157347.45354380348</v>
      </c>
    </row>
    <row r="39" spans="2:6" x14ac:dyDescent="0.2">
      <c r="B39" s="23">
        <v>45566</v>
      </c>
      <c r="D39" s="31">
        <f t="shared" si="1"/>
        <v>157347.45354380348</v>
      </c>
    </row>
    <row r="40" spans="2:6" x14ac:dyDescent="0.2">
      <c r="B40" s="23">
        <v>45597</v>
      </c>
      <c r="D40" s="31">
        <f t="shared" si="1"/>
        <v>157347.45354380348</v>
      </c>
    </row>
    <row r="41" spans="2:6" x14ac:dyDescent="0.2">
      <c r="B41" s="23">
        <v>45627</v>
      </c>
      <c r="D41" s="31">
        <f t="shared" si="1"/>
        <v>157347.45354380348</v>
      </c>
    </row>
    <row r="42" spans="2:6" x14ac:dyDescent="0.2">
      <c r="B42" s="34" t="s">
        <v>33</v>
      </c>
      <c r="D42" s="26">
        <f>SUM(D30:D41)</f>
        <v>1888169.4425256413</v>
      </c>
      <c r="F42" s="28"/>
    </row>
    <row r="43" spans="2:6" x14ac:dyDescent="0.2">
      <c r="B43" s="23"/>
      <c r="D43" s="35" t="s">
        <v>31</v>
      </c>
    </row>
  </sheetData>
  <mergeCells count="1">
    <mergeCell ref="B5:D5"/>
  </mergeCells>
  <pageMargins left="0.7" right="0.7" top="0.75" bottom="0.75" header="0.3" footer="0.3"/>
  <pageSetup fitToHeight="0" orientation="portrait" r:id="rId1"/>
  <ignoredErrors>
    <ignoredError sqref="B2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716CF-727F-45B8-83B5-0CDBDFED6625}">
  <sheetPr>
    <pageSetUpPr fitToPage="1"/>
  </sheetPr>
  <dimension ref="A1:G15"/>
  <sheetViews>
    <sheetView view="pageBreakPreview" zoomScaleNormal="100" zoomScaleSheetLayoutView="100" workbookViewId="0"/>
  </sheetViews>
  <sheetFormatPr defaultRowHeight="12.75" x14ac:dyDescent="0.2"/>
  <cols>
    <col min="1" max="1" width="2.75" style="1" customWidth="1"/>
    <col min="2" max="2" width="9" style="1"/>
    <col min="3" max="3" width="22.75" style="1" customWidth="1"/>
    <col min="4" max="4" width="14.25" style="1" customWidth="1"/>
    <col min="5" max="16384" width="9" style="1"/>
  </cols>
  <sheetData>
    <row r="1" spans="1:7" x14ac:dyDescent="0.2">
      <c r="A1" s="2" t="str">
        <f>'10.2'!B2</f>
        <v>PacifiCorp</v>
      </c>
      <c r="G1" s="4" t="s">
        <v>50</v>
      </c>
    </row>
    <row r="2" spans="1:7" x14ac:dyDescent="0.2">
      <c r="A2" s="2" t="str">
        <f>'10.2'!B3</f>
        <v>Washington 2023 General Rate Case</v>
      </c>
    </row>
    <row r="3" spans="1:7" x14ac:dyDescent="0.2">
      <c r="A3" s="2" t="str">
        <f>'10.2'!B4</f>
        <v>Jim Bridger SCRs Removal</v>
      </c>
    </row>
    <row r="4" spans="1:7" x14ac:dyDescent="0.2">
      <c r="A4" s="2" t="s">
        <v>34</v>
      </c>
    </row>
    <row r="5" spans="1:7" x14ac:dyDescent="0.2">
      <c r="A5" s="36"/>
      <c r="D5" s="42" t="s">
        <v>35</v>
      </c>
    </row>
    <row r="6" spans="1:7" x14ac:dyDescent="0.2">
      <c r="C6" s="37" t="s">
        <v>36</v>
      </c>
      <c r="D6" s="38" t="s">
        <v>37</v>
      </c>
    </row>
    <row r="7" spans="1:7" x14ac:dyDescent="0.2">
      <c r="B7" s="3"/>
      <c r="C7" s="39" t="s">
        <v>38</v>
      </c>
      <c r="D7" s="24">
        <v>1448709046.1300001</v>
      </c>
      <c r="E7" s="1" t="s">
        <v>39</v>
      </c>
    </row>
    <row r="8" spans="1:7" ht="15.75" customHeight="1" x14ac:dyDescent="0.2">
      <c r="B8" s="3"/>
      <c r="C8" s="39" t="s">
        <v>40</v>
      </c>
      <c r="D8" s="40">
        <f>'10.2.1'!D22</f>
        <v>223151963.42999998</v>
      </c>
      <c r="E8" s="1" t="s">
        <v>41</v>
      </c>
    </row>
    <row r="9" spans="1:7" x14ac:dyDescent="0.2">
      <c r="B9" s="3"/>
      <c r="C9" s="3" t="s">
        <v>42</v>
      </c>
      <c r="D9" s="41">
        <f>D8/D7</f>
        <v>0.15403504521913189</v>
      </c>
      <c r="E9" s="1" t="s">
        <v>43</v>
      </c>
    </row>
    <row r="10" spans="1:7" x14ac:dyDescent="0.2">
      <c r="B10" s="3"/>
      <c r="C10" s="39"/>
    </row>
    <row r="11" spans="1:7" x14ac:dyDescent="0.2">
      <c r="B11" s="3"/>
      <c r="C11" s="39"/>
    </row>
    <row r="12" spans="1:7" x14ac:dyDescent="0.2">
      <c r="B12" s="3"/>
      <c r="D12" s="42" t="s">
        <v>35</v>
      </c>
    </row>
    <row r="13" spans="1:7" x14ac:dyDescent="0.2">
      <c r="B13" s="3"/>
      <c r="C13" s="37" t="s">
        <v>44</v>
      </c>
      <c r="D13" s="38" t="s">
        <v>37</v>
      </c>
    </row>
    <row r="14" spans="1:7" x14ac:dyDescent="0.2">
      <c r="B14" s="3"/>
      <c r="C14" s="39" t="s">
        <v>38</v>
      </c>
      <c r="D14" s="24">
        <v>-730453477.99000001</v>
      </c>
      <c r="E14" s="1" t="s">
        <v>45</v>
      </c>
    </row>
    <row r="15" spans="1:7" x14ac:dyDescent="0.2">
      <c r="B15" s="3"/>
      <c r="C15" s="39" t="s">
        <v>40</v>
      </c>
      <c r="D15" s="31">
        <f>D9*D14</f>
        <v>-112515434.51266181</v>
      </c>
      <c r="E15" s="1" t="s">
        <v>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C21695C2-0ED6-4B3B-B7DD-C5C7E68BD9DC}"/>
</file>

<file path=customXml/itemProps2.xml><?xml version="1.0" encoding="utf-8"?>
<ds:datastoreItem xmlns:ds="http://schemas.openxmlformats.org/officeDocument/2006/customXml" ds:itemID="{8442922C-2BBE-4385-A861-1B184A456DEF}"/>
</file>

<file path=customXml/itemProps3.xml><?xml version="1.0" encoding="utf-8"?>
<ds:datastoreItem xmlns:ds="http://schemas.openxmlformats.org/officeDocument/2006/customXml" ds:itemID="{E2DB5B20-2692-425F-B12C-296AFAA3DD47}"/>
</file>

<file path=customXml/itemProps4.xml><?xml version="1.0" encoding="utf-8"?>
<ds:datastoreItem xmlns:ds="http://schemas.openxmlformats.org/officeDocument/2006/customXml" ds:itemID="{BD31096A-BA94-44D2-A6E7-620ABFBEA5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10.2</vt:lpstr>
      <vt:lpstr>10.2.1</vt:lpstr>
      <vt:lpstr>10.2.2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2023-02-28T23:38:32Z</dcterms:created>
  <dcterms:modified xsi:type="dcterms:W3CDTF">2023-03-06T19:21:22Z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